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showInkAnnotation="0" autoCompressPictures="0"/>
  <mc:AlternateContent xmlns:mc="http://schemas.openxmlformats.org/markup-compatibility/2006">
    <mc:Choice Requires="x15">
      <x15ac:absPath xmlns:x15ac="http://schemas.microsoft.com/office/spreadsheetml/2010/11/ac" url="/Users/sabrinamcnew/Dropbox/Projects/telomeres/2020_TRES_Telomere_Labwork/"/>
    </mc:Choice>
  </mc:AlternateContent>
  <xr:revisionPtr revIDLastSave="0" documentId="13_ncr:1_{53830425-FF86-9247-A4BD-EF417FF17FD9}" xr6:coauthVersionLast="36" xr6:coauthVersionMax="45" xr10:uidLastSave="{00000000-0000-0000-0000-000000000000}"/>
  <bookViews>
    <workbookView xWindow="0" yWindow="460" windowWidth="25600" windowHeight="28340" tabRatio="500" activeTab="2" xr2:uid="{00000000-000D-0000-FFFF-FFFF00000000}"/>
  </bookViews>
  <sheets>
    <sheet name="Plate Layout" sheetId="1" r:id="rId1"/>
    <sheet name="Dilute samples" sheetId="2" r:id="rId2"/>
    <sheet name="Master mix calculation" sheetId="3" r:id="rId3"/>
  </sheets>
  <definedNames>
    <definedName name="add_stock">'Dilute samples'!$G:$G</definedName>
    <definedName name="nano_conc">'Dilute samples'!$C:$C</definedName>
    <definedName name="target_conc">'Dilute samples'!$D:$D</definedName>
    <definedName name="target_dna">'Dilute samples'!$F:$F</definedName>
    <definedName name="target_vol">'Dilute samples'!$E:$E</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D16" i="3" l="1"/>
  <c r="B18" i="3"/>
  <c r="B17" i="3"/>
  <c r="B15" i="3"/>
  <c r="B14" i="3"/>
  <c r="C14" i="3" s="1"/>
  <c r="D14" i="3" s="1"/>
  <c r="B13" i="3"/>
  <c r="B12" i="3"/>
  <c r="B16" i="3"/>
  <c r="C15" i="3"/>
  <c r="D15" i="3" s="1"/>
  <c r="C13" i="3"/>
  <c r="D13" i="3" s="1"/>
  <c r="C12" i="3"/>
  <c r="D12" i="3" s="1"/>
  <c r="C3" i="3" l="1"/>
  <c r="C4" i="3"/>
  <c r="D4" i="3" s="1"/>
  <c r="C5" i="3"/>
  <c r="D5" i="3" s="1"/>
  <c r="C2" i="3"/>
  <c r="D3" i="3"/>
  <c r="B6" i="3"/>
  <c r="D2" i="3" l="1"/>
  <c r="E38" i="2" l="1"/>
  <c r="E39" i="2"/>
  <c r="E40" i="2"/>
  <c r="F40" i="2" s="1"/>
  <c r="E41" i="2"/>
  <c r="E42" i="2"/>
  <c r="E43" i="2"/>
  <c r="E44" i="2"/>
  <c r="F44" i="2" s="1"/>
  <c r="E45" i="2"/>
  <c r="E46" i="2"/>
  <c r="E47" i="2"/>
  <c r="E48" i="2"/>
  <c r="F48" i="2" s="1"/>
  <c r="E49" i="2"/>
  <c r="E50" i="2"/>
  <c r="E51" i="2"/>
  <c r="E52" i="2"/>
  <c r="F52" i="2" s="1"/>
  <c r="E53" i="2"/>
  <c r="E54" i="2"/>
  <c r="E55" i="2"/>
  <c r="E56" i="2"/>
  <c r="F56" i="2" s="1"/>
  <c r="E57" i="2"/>
  <c r="E58" i="2"/>
  <c r="E59" i="2"/>
  <c r="E60" i="2"/>
  <c r="F60" i="2" s="1"/>
  <c r="E61" i="2"/>
  <c r="E62" i="2"/>
  <c r="E63" i="2"/>
  <c r="E64" i="2"/>
  <c r="F64" i="2" s="1"/>
  <c r="E65" i="2"/>
  <c r="E66" i="2"/>
  <c r="E67" i="2"/>
  <c r="E68" i="2"/>
  <c r="F68" i="2" s="1"/>
  <c r="E69" i="2"/>
  <c r="E70" i="2"/>
  <c r="E71" i="2"/>
  <c r="E72" i="2"/>
  <c r="F72" i="2" s="1"/>
  <c r="E73" i="2"/>
  <c r="E74" i="2"/>
  <c r="E75" i="2"/>
  <c r="E76" i="2"/>
  <c r="F76" i="2" s="1"/>
  <c r="E77" i="2"/>
  <c r="E78" i="2"/>
  <c r="E79" i="2"/>
  <c r="E80" i="2"/>
  <c r="F80" i="2" s="1"/>
  <c r="E81" i="2"/>
  <c r="E82" i="2"/>
  <c r="E83" i="2"/>
  <c r="E84" i="2"/>
  <c r="F84" i="2" s="1"/>
  <c r="E85" i="2"/>
  <c r="E86" i="2"/>
  <c r="E87" i="2"/>
  <c r="E88" i="2"/>
  <c r="F88" i="2" s="1"/>
  <c r="E89" i="2"/>
  <c r="E90" i="2"/>
  <c r="E91" i="2"/>
  <c r="E92" i="2"/>
  <c r="E93" i="2"/>
  <c r="E94" i="2"/>
  <c r="E95" i="2"/>
  <c r="E96" i="2"/>
  <c r="E97" i="2"/>
  <c r="E98" i="2"/>
  <c r="E99" i="2"/>
  <c r="E100" i="2"/>
  <c r="E101" i="2"/>
  <c r="E102" i="2"/>
  <c r="E103" i="2"/>
  <c r="E104" i="2"/>
  <c r="F104" i="2" s="1"/>
  <c r="G104" i="2" s="1"/>
  <c r="H104" i="2" s="1"/>
  <c r="E105" i="2"/>
  <c r="E106" i="2"/>
  <c r="E107" i="2"/>
  <c r="E108" i="2"/>
  <c r="F108" i="2" s="1"/>
  <c r="G108" i="2" s="1"/>
  <c r="H108" i="2" s="1"/>
  <c r="E109" i="2"/>
  <c r="E110" i="2"/>
  <c r="E111" i="2"/>
  <c r="E112" i="2"/>
  <c r="F112" i="2" s="1"/>
  <c r="G112" i="2" s="1"/>
  <c r="H112" i="2" s="1"/>
  <c r="E113" i="2"/>
  <c r="E114" i="2"/>
  <c r="E115" i="2"/>
  <c r="E116" i="2"/>
  <c r="F116" i="2" s="1"/>
  <c r="G116" i="2" s="1"/>
  <c r="H116" i="2" s="1"/>
  <c r="E117" i="2"/>
  <c r="E118" i="2"/>
  <c r="E119" i="2"/>
  <c r="E120" i="2"/>
  <c r="E121" i="2"/>
  <c r="E122" i="2"/>
  <c r="E3" i="2"/>
  <c r="E4" i="2"/>
  <c r="F4" i="2" s="1"/>
  <c r="G4" i="2" s="1"/>
  <c r="H4" i="2" s="1"/>
  <c r="E5" i="2"/>
  <c r="E6" i="2"/>
  <c r="E7" i="2"/>
  <c r="E8" i="2"/>
  <c r="F8" i="2" s="1"/>
  <c r="G8" i="2" s="1"/>
  <c r="H8" i="2" s="1"/>
  <c r="E9" i="2"/>
  <c r="E10" i="2"/>
  <c r="E11" i="2"/>
  <c r="E12" i="2"/>
  <c r="F12" i="2" s="1"/>
  <c r="G12" i="2" s="1"/>
  <c r="H12" i="2" s="1"/>
  <c r="E13" i="2"/>
  <c r="E14" i="2"/>
  <c r="E15" i="2"/>
  <c r="E16" i="2"/>
  <c r="F16" i="2" s="1"/>
  <c r="G16" i="2" s="1"/>
  <c r="H16" i="2" s="1"/>
  <c r="E17" i="2"/>
  <c r="E18" i="2"/>
  <c r="E19" i="2"/>
  <c r="E20" i="2"/>
  <c r="F20" i="2" s="1"/>
  <c r="G20" i="2" s="1"/>
  <c r="H20" i="2" s="1"/>
  <c r="E21" i="2"/>
  <c r="E22" i="2"/>
  <c r="E23" i="2"/>
  <c r="E24" i="2"/>
  <c r="F24" i="2" s="1"/>
  <c r="G24" i="2" s="1"/>
  <c r="H24" i="2" s="1"/>
  <c r="E25" i="2"/>
  <c r="E26" i="2"/>
  <c r="F26" i="2" s="1"/>
  <c r="G26" i="2" s="1"/>
  <c r="H26" i="2" s="1"/>
  <c r="E27" i="2"/>
  <c r="E28" i="2"/>
  <c r="F28" i="2" s="1"/>
  <c r="G28" i="2" s="1"/>
  <c r="H28" i="2" s="1"/>
  <c r="E29" i="2"/>
  <c r="E30" i="2"/>
  <c r="F30" i="2" s="1"/>
  <c r="G30" i="2" s="1"/>
  <c r="H30" i="2" s="1"/>
  <c r="E31" i="2"/>
  <c r="E32" i="2"/>
  <c r="F32" i="2" s="1"/>
  <c r="G32" i="2" s="1"/>
  <c r="H32" i="2" s="1"/>
  <c r="E33" i="2"/>
  <c r="E34" i="2"/>
  <c r="E35" i="2"/>
  <c r="E36" i="2"/>
  <c r="F36" i="2" s="1"/>
  <c r="G36" i="2" s="1"/>
  <c r="H36" i="2" s="1"/>
  <c r="E37" i="2"/>
  <c r="E2" i="2"/>
  <c r="F3" i="2"/>
  <c r="G3" i="2"/>
  <c r="H3" i="2" s="1"/>
  <c r="F5" i="2"/>
  <c r="G5" i="2" s="1"/>
  <c r="H5" i="2" s="1"/>
  <c r="F6" i="2"/>
  <c r="G6" i="2" s="1"/>
  <c r="H6" i="2" s="1"/>
  <c r="F7" i="2"/>
  <c r="G7" i="2"/>
  <c r="H7" i="2" s="1"/>
  <c r="F9" i="2"/>
  <c r="G9" i="2" s="1"/>
  <c r="H9" i="2" s="1"/>
  <c r="F10" i="2"/>
  <c r="G10" i="2" s="1"/>
  <c r="H10" i="2" s="1"/>
  <c r="F11" i="2"/>
  <c r="G11" i="2"/>
  <c r="H11" i="2" s="1"/>
  <c r="F13" i="2"/>
  <c r="G13" i="2" s="1"/>
  <c r="H13" i="2" s="1"/>
  <c r="F14" i="2"/>
  <c r="G14" i="2" s="1"/>
  <c r="H14" i="2" s="1"/>
  <c r="F15" i="2"/>
  <c r="G15" i="2" s="1"/>
  <c r="H15" i="2" s="1"/>
  <c r="F17" i="2"/>
  <c r="G17" i="2" s="1"/>
  <c r="H17" i="2" s="1"/>
  <c r="F18" i="2"/>
  <c r="G18" i="2" s="1"/>
  <c r="H18" i="2" s="1"/>
  <c r="F19" i="2"/>
  <c r="G19" i="2" s="1"/>
  <c r="H19" i="2" s="1"/>
  <c r="F21" i="2"/>
  <c r="G21" i="2" s="1"/>
  <c r="H21" i="2" s="1"/>
  <c r="F22" i="2"/>
  <c r="G22" i="2" s="1"/>
  <c r="H22" i="2" s="1"/>
  <c r="F23" i="2"/>
  <c r="G23" i="2"/>
  <c r="H23" i="2" s="1"/>
  <c r="F25" i="2"/>
  <c r="G25" i="2" s="1"/>
  <c r="H25" i="2" s="1"/>
  <c r="F27" i="2"/>
  <c r="G27" i="2" s="1"/>
  <c r="H27" i="2" s="1"/>
  <c r="F29" i="2"/>
  <c r="G29" i="2" s="1"/>
  <c r="H29" i="2" s="1"/>
  <c r="F31" i="2"/>
  <c r="G31" i="2" s="1"/>
  <c r="H31" i="2" s="1"/>
  <c r="F33" i="2"/>
  <c r="G33" i="2" s="1"/>
  <c r="H33" i="2" s="1"/>
  <c r="F34" i="2"/>
  <c r="G34" i="2" s="1"/>
  <c r="H34" i="2" s="1"/>
  <c r="F35" i="2"/>
  <c r="G35" i="2" s="1"/>
  <c r="H35" i="2" s="1"/>
  <c r="F37" i="2"/>
  <c r="G37" i="2" s="1"/>
  <c r="H37" i="2" s="1"/>
  <c r="F38" i="2"/>
  <c r="G38" i="2" s="1"/>
  <c r="H38" i="2" s="1"/>
  <c r="F39" i="2"/>
  <c r="G39" i="2" s="1"/>
  <c r="H39" i="2" s="1"/>
  <c r="G40" i="2"/>
  <c r="H40" i="2" s="1"/>
  <c r="F41" i="2"/>
  <c r="G41" i="2" s="1"/>
  <c r="H41" i="2" s="1"/>
  <c r="F42" i="2"/>
  <c r="G42" i="2" s="1"/>
  <c r="H42" i="2" s="1"/>
  <c r="F43" i="2"/>
  <c r="G43" i="2" s="1"/>
  <c r="H43" i="2" s="1"/>
  <c r="G44" i="2"/>
  <c r="H44" i="2" s="1"/>
  <c r="F45" i="2"/>
  <c r="G45" i="2" s="1"/>
  <c r="H45" i="2"/>
  <c r="F46" i="2"/>
  <c r="G46" i="2" s="1"/>
  <c r="H46" i="2" s="1"/>
  <c r="F47" i="2"/>
  <c r="G47" i="2" s="1"/>
  <c r="H47" i="2" s="1"/>
  <c r="G48" i="2"/>
  <c r="H48" i="2" s="1"/>
  <c r="F49" i="2"/>
  <c r="G49" i="2" s="1"/>
  <c r="H49" i="2" s="1"/>
  <c r="F50" i="2"/>
  <c r="G50" i="2" s="1"/>
  <c r="H50" i="2" s="1"/>
  <c r="F51" i="2"/>
  <c r="G51" i="2" s="1"/>
  <c r="H51" i="2" s="1"/>
  <c r="G52" i="2"/>
  <c r="H52" i="2"/>
  <c r="F53" i="2"/>
  <c r="G53" i="2" s="1"/>
  <c r="H53" i="2" s="1"/>
  <c r="F54" i="2"/>
  <c r="G54" i="2" s="1"/>
  <c r="H54" i="2" s="1"/>
  <c r="F55" i="2"/>
  <c r="G55" i="2" s="1"/>
  <c r="H55" i="2" s="1"/>
  <c r="G56" i="2"/>
  <c r="H56" i="2" s="1"/>
  <c r="F57" i="2"/>
  <c r="G57" i="2" s="1"/>
  <c r="H57" i="2" s="1"/>
  <c r="F58" i="2"/>
  <c r="G58" i="2" s="1"/>
  <c r="H58" i="2" s="1"/>
  <c r="F59" i="2"/>
  <c r="G59" i="2" s="1"/>
  <c r="H59" i="2" s="1"/>
  <c r="G60" i="2"/>
  <c r="H60" i="2" s="1"/>
  <c r="F61" i="2"/>
  <c r="G61" i="2" s="1"/>
  <c r="H61" i="2" s="1"/>
  <c r="F62" i="2"/>
  <c r="G62" i="2"/>
  <c r="H62" i="2" s="1"/>
  <c r="F63" i="2"/>
  <c r="G63" i="2" s="1"/>
  <c r="H63" i="2" s="1"/>
  <c r="G64" i="2"/>
  <c r="H64" i="2" s="1"/>
  <c r="F65" i="2"/>
  <c r="G65" i="2" s="1"/>
  <c r="H65" i="2" s="1"/>
  <c r="F66" i="2"/>
  <c r="G66" i="2" s="1"/>
  <c r="H66" i="2" s="1"/>
  <c r="F67" i="2"/>
  <c r="G67" i="2" s="1"/>
  <c r="H67" i="2" s="1"/>
  <c r="G68" i="2"/>
  <c r="H68" i="2" s="1"/>
  <c r="F69" i="2"/>
  <c r="G69" i="2" s="1"/>
  <c r="H69" i="2"/>
  <c r="F70" i="2"/>
  <c r="G70" i="2" s="1"/>
  <c r="H70" i="2" s="1"/>
  <c r="F71" i="2"/>
  <c r="G71" i="2"/>
  <c r="H71" i="2" s="1"/>
  <c r="G72" i="2"/>
  <c r="H72" i="2" s="1"/>
  <c r="F73" i="2"/>
  <c r="G73" i="2" s="1"/>
  <c r="H73" i="2" s="1"/>
  <c r="F74" i="2"/>
  <c r="G74" i="2" s="1"/>
  <c r="H74" i="2" s="1"/>
  <c r="F75" i="2"/>
  <c r="G75" i="2" s="1"/>
  <c r="H75" i="2" s="1"/>
  <c r="G76" i="2"/>
  <c r="H76" i="2" s="1"/>
  <c r="F77" i="2"/>
  <c r="G77" i="2" s="1"/>
  <c r="H77" i="2" s="1"/>
  <c r="F78" i="2"/>
  <c r="G78" i="2" s="1"/>
  <c r="H78" i="2" s="1"/>
  <c r="F79" i="2"/>
  <c r="G79" i="2"/>
  <c r="H79" i="2" s="1"/>
  <c r="G80" i="2"/>
  <c r="H80" i="2" s="1"/>
  <c r="F81" i="2"/>
  <c r="G81" i="2" s="1"/>
  <c r="H81" i="2" s="1"/>
  <c r="F82" i="2"/>
  <c r="G82" i="2" s="1"/>
  <c r="H82" i="2" s="1"/>
  <c r="F83" i="2"/>
  <c r="G83" i="2" s="1"/>
  <c r="H83" i="2" s="1"/>
  <c r="G84" i="2"/>
  <c r="H84" i="2" s="1"/>
  <c r="F85" i="2"/>
  <c r="G85" i="2" s="1"/>
  <c r="H85" i="2" s="1"/>
  <c r="F86" i="2"/>
  <c r="G86" i="2" s="1"/>
  <c r="H86" i="2" s="1"/>
  <c r="F87" i="2"/>
  <c r="G87" i="2"/>
  <c r="H87" i="2" s="1"/>
  <c r="G88" i="2"/>
  <c r="H88" i="2" s="1"/>
  <c r="F89" i="2"/>
  <c r="G89" i="2" s="1"/>
  <c r="H89" i="2" s="1"/>
  <c r="F90" i="2"/>
  <c r="G90" i="2" s="1"/>
  <c r="H90" i="2" s="1"/>
  <c r="F91" i="2"/>
  <c r="G91" i="2" s="1"/>
  <c r="H91" i="2" s="1"/>
  <c r="F92" i="2"/>
  <c r="G92" i="2" s="1"/>
  <c r="H92" i="2" s="1"/>
  <c r="F93" i="2"/>
  <c r="G93" i="2" s="1"/>
  <c r="H93" i="2" s="1"/>
  <c r="F94" i="2"/>
  <c r="G94" i="2" s="1"/>
  <c r="H94" i="2" s="1"/>
  <c r="F95" i="2"/>
  <c r="G95" i="2" s="1"/>
  <c r="H95" i="2" s="1"/>
  <c r="F96" i="2"/>
  <c r="G96" i="2" s="1"/>
  <c r="H96" i="2" s="1"/>
  <c r="F97" i="2"/>
  <c r="G97" i="2" s="1"/>
  <c r="H97" i="2" s="1"/>
  <c r="F98" i="2"/>
  <c r="G98" i="2" s="1"/>
  <c r="H98" i="2" s="1"/>
  <c r="F99" i="2"/>
  <c r="G99" i="2" s="1"/>
  <c r="H99" i="2" s="1"/>
  <c r="F100" i="2"/>
  <c r="G100" i="2"/>
  <c r="H100" i="2" s="1"/>
  <c r="F101" i="2"/>
  <c r="G101" i="2" s="1"/>
  <c r="H101" i="2" s="1"/>
  <c r="F102" i="2"/>
  <c r="G102" i="2" s="1"/>
  <c r="H102" i="2" s="1"/>
  <c r="F103" i="2"/>
  <c r="G103" i="2" s="1"/>
  <c r="H103" i="2" s="1"/>
  <c r="F105" i="2"/>
  <c r="G105" i="2" s="1"/>
  <c r="H105" i="2" s="1"/>
  <c r="F106" i="2"/>
  <c r="G106" i="2" s="1"/>
  <c r="H106" i="2" s="1"/>
  <c r="F107" i="2"/>
  <c r="G107" i="2" s="1"/>
  <c r="H107" i="2" s="1"/>
  <c r="F109" i="2"/>
  <c r="G109" i="2" s="1"/>
  <c r="H109" i="2" s="1"/>
  <c r="F110" i="2"/>
  <c r="G110" i="2" s="1"/>
  <c r="H110" i="2" s="1"/>
  <c r="F111" i="2"/>
  <c r="G111" i="2" s="1"/>
  <c r="H111" i="2" s="1"/>
  <c r="F113" i="2"/>
  <c r="G113" i="2" s="1"/>
  <c r="H113" i="2" s="1"/>
  <c r="F114" i="2"/>
  <c r="G114" i="2" s="1"/>
  <c r="H114" i="2" s="1"/>
  <c r="F115" i="2"/>
  <c r="G115" i="2" s="1"/>
  <c r="H115" i="2" s="1"/>
  <c r="F117" i="2"/>
  <c r="G117" i="2" s="1"/>
  <c r="H117" i="2" s="1"/>
  <c r="F118" i="2"/>
  <c r="G118" i="2" s="1"/>
  <c r="H118" i="2" s="1"/>
  <c r="F119" i="2"/>
  <c r="G119" i="2" s="1"/>
  <c r="H119" i="2" s="1"/>
  <c r="F120" i="2"/>
  <c r="G120" i="2" s="1"/>
  <c r="H120" i="2" s="1"/>
  <c r="F121" i="2"/>
  <c r="G121" i="2" s="1"/>
  <c r="H121" i="2" s="1"/>
  <c r="F122" i="2"/>
  <c r="G122" i="2" s="1"/>
  <c r="H122" i="2" s="1"/>
  <c r="F2" i="2"/>
  <c r="G2" i="2" s="1"/>
  <c r="H2" i="2" l="1"/>
</calcChain>
</file>

<file path=xl/sharedStrings.xml><?xml version="1.0" encoding="utf-8"?>
<sst xmlns="http://schemas.openxmlformats.org/spreadsheetml/2006/main" count="269" uniqueCount="54">
  <si>
    <t>A</t>
  </si>
  <si>
    <t>B</t>
  </si>
  <si>
    <t>C</t>
  </si>
  <si>
    <t>D</t>
  </si>
  <si>
    <t>E</t>
  </si>
  <si>
    <t>F</t>
  </si>
  <si>
    <t>G</t>
  </si>
  <si>
    <t>H</t>
  </si>
  <si>
    <t>96 WELL PLATE: green = ~15ul for 10ul rxns, ~25ul for 25ul rxns; orange = ~6ul for 10ul rxnx, ~9ul for 25ul rxnx. Extra is OK.</t>
  </si>
  <si>
    <t>H2O</t>
  </si>
  <si>
    <t>Std1</t>
  </si>
  <si>
    <t>Gold</t>
  </si>
  <si>
    <t>Std2</t>
  </si>
  <si>
    <t>Std3</t>
  </si>
  <si>
    <t>Std4</t>
  </si>
  <si>
    <t>Std5</t>
  </si>
  <si>
    <t xml:space="preserve"> -&gt; LOAD -&gt;</t>
  </si>
  <si>
    <t>I</t>
  </si>
  <si>
    <t>J</t>
  </si>
  <si>
    <t>K</t>
  </si>
  <si>
    <t>L</t>
  </si>
  <si>
    <t>M</t>
  </si>
  <si>
    <t>N</t>
  </si>
  <si>
    <t>O</t>
  </si>
  <si>
    <t>P</t>
  </si>
  <si>
    <t>384 WELL PLATE: Need to pre-load from multiple 96 well plates</t>
  </si>
  <si>
    <t>H20</t>
  </si>
  <si>
    <t>PLATE 1</t>
  </si>
  <si>
    <t>PLATE 2</t>
  </si>
  <si>
    <t>First, load DNA (or blanks) into an extra 96 well plate as shown below: All sample DNA should be diluted to 3.33ng/ul here</t>
  </si>
  <si>
    <t>Load MM wells with MM that has primers, water &amp; mm in right ratio. Then add 7 or 19ul depeending on rxn volume. One row enough for entire 96 well plate. 2 rows needed for 384 @10ulrxn, or 4 rows for 384 @25ulrxn</t>
  </si>
  <si>
    <t>plate_sam_num</t>
  </si>
  <si>
    <t>sample_id</t>
  </si>
  <si>
    <t>nano_conc</t>
  </si>
  <si>
    <t>target_conc</t>
  </si>
  <si>
    <t>add_stock</t>
  </si>
  <si>
    <t>target_volume</t>
  </si>
  <si>
    <t>add_h2o</t>
  </si>
  <si>
    <t>target_dna</t>
  </si>
  <si>
    <t>mm</t>
  </si>
  <si>
    <t>two or four rows of mm needed dependong on rxn volume</t>
  </si>
  <si>
    <t>Fill sample info and nanodrop (or qubit) quantification for each sample here. Low concentration samples are mixed at smaller total volumes and high concentration samples are mixed at higher total volumes. Those can also be adjusted manually.</t>
  </si>
  <si>
    <t>Reagents</t>
  </si>
  <si>
    <t>Water</t>
  </si>
  <si>
    <t>Sum</t>
  </si>
  <si>
    <t>F primer (100X)</t>
  </si>
  <si>
    <t>R primer (100X)</t>
  </si>
  <si>
    <t>SYBR green</t>
  </si>
  <si>
    <t>DNA</t>
  </si>
  <si>
    <t>10 ul rxn</t>
  </si>
  <si>
    <t>384-well plate (ul)</t>
  </si>
  <si>
    <t>*1.1 (ul)</t>
  </si>
  <si>
    <t xml:space="preserve">384 WELL PLATE: Version 2:  Assuming an 8 channel instead of a 12 </t>
  </si>
  <si>
    <t>25 ul rxn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</si>
</sst>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sz val="12"/>
      <color theme="9"/>
      <name val="Calibri"/>
      <family val="2"/>
      <scheme val="minor"/>
    </font>
  </fonts>
  <fills count="32">
    <fill>
      <patternFill patternType="none"/>
    </fill>
    <fill>
      <patternFill patternType="gray125"/>
    </fill>
    <fill>
      <patternFill patternType="solid">
        <fgColor theme="0" tint="-0.14999847407452621"/>
        <bgColor indexed="64"/>
      </patternFill>
    </fill>
    <fill>
      <patternFill patternType="solid">
        <fgColor theme="6" tint="-0.249977111117893"/>
        <bgColor indexed="64"/>
      </patternFill>
    </fill>
    <fill>
      <patternFill patternType="solid">
        <fgColor rgb="FFD9D9D9"/>
        <bgColor rgb="FF000000"/>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79998168889431442"/>
        <bgColor rgb="FF000000"/>
      </patternFill>
    </fill>
    <fill>
      <patternFill patternType="solid">
        <fgColor theme="6" tint="-0.249977111117893"/>
        <bgColor rgb="FF000000"/>
      </patternFill>
    </fill>
    <fill>
      <patternFill patternType="solid">
        <fgColor theme="6" tint="0.79998168889431442"/>
        <bgColor indexed="64"/>
      </patternFill>
    </fill>
    <fill>
      <patternFill patternType="solid">
        <fgColor rgb="FFFFFF00"/>
        <bgColor indexed="64"/>
      </patternFill>
    </fill>
    <fill>
      <patternFill patternType="solid">
        <fgColor theme="6"/>
        <bgColor indexed="64"/>
      </patternFill>
    </fill>
    <fill>
      <patternFill patternType="solid">
        <fgColor rgb="FF9BBB59"/>
        <bgColor rgb="FF000000"/>
      </patternFill>
    </fill>
    <fill>
      <patternFill patternType="solid">
        <fgColor theme="7" tint="0.59999389629810485"/>
        <bgColor indexed="64"/>
      </patternFill>
    </fill>
    <fill>
      <patternFill patternType="solid">
        <fgColor theme="7"/>
        <bgColor indexed="64"/>
      </patternFill>
    </fill>
    <fill>
      <patternFill patternType="solid">
        <fgColor theme="5" tint="0.59999389629810485"/>
        <bgColor indexed="64"/>
      </patternFill>
    </fill>
    <fill>
      <patternFill patternType="solid">
        <fgColor theme="5"/>
        <bgColor indexed="64"/>
      </patternFill>
    </fill>
    <fill>
      <patternFill patternType="solid">
        <fgColor theme="4" tint="0.59999389629810485"/>
        <bgColor indexed="64"/>
      </patternFill>
    </fill>
    <fill>
      <patternFill patternType="solid">
        <fgColor theme="4"/>
        <bgColor indexed="64"/>
      </patternFill>
    </fill>
    <fill>
      <patternFill patternType="solid">
        <fgColor theme="2" tint="-0.249977111117893"/>
        <bgColor indexed="64"/>
      </patternFill>
    </fill>
    <fill>
      <patternFill patternType="solid">
        <fgColor theme="9"/>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3">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0" borderId="0" xfId="0" applyFont="1" applyFill="1" applyBorder="1" applyAlignment="1">
      <alignment horizontal="left" vertical="center"/>
    </xf>
    <xf numFmtId="0" fontId="3" fillId="5" borderId="4" xfId="0" applyFont="1" applyFill="1" applyBorder="1" applyAlignment="1">
      <alignment horizontal="center" vertical="center"/>
    </xf>
    <xf numFmtId="0" fontId="3" fillId="6" borderId="4" xfId="0" applyFont="1" applyFill="1" applyBorder="1" applyAlignment="1">
      <alignment horizontal="center" vertical="center"/>
    </xf>
    <xf numFmtId="0" fontId="3" fillId="7" borderId="4" xfId="0" applyFont="1" applyFill="1" applyBorder="1" applyAlignment="1">
      <alignment horizontal="center" vertical="center"/>
    </xf>
    <xf numFmtId="0" fontId="3" fillId="8" borderId="4" xfId="0" applyFont="1" applyFill="1" applyBorder="1" applyAlignment="1">
      <alignment horizontal="center" vertical="center"/>
    </xf>
    <xf numFmtId="0" fontId="3" fillId="9" borderId="4" xfId="0" applyFont="1" applyFill="1" applyBorder="1" applyAlignment="1">
      <alignment horizontal="center" vertical="center"/>
    </xf>
    <xf numFmtId="0" fontId="3" fillId="10" borderId="4" xfId="0" applyFont="1" applyFill="1" applyBorder="1" applyAlignment="1">
      <alignment horizontal="center" vertical="center"/>
    </xf>
    <xf numFmtId="0" fontId="3" fillId="11" borderId="4" xfId="0" applyFont="1" applyFill="1" applyBorder="1" applyAlignment="1">
      <alignment horizontal="center" vertical="center"/>
    </xf>
    <xf numFmtId="0" fontId="3" fillId="12" borderId="4" xfId="0" applyFont="1" applyFill="1" applyBorder="1" applyAlignment="1">
      <alignment horizontal="center" vertical="center"/>
    </xf>
    <xf numFmtId="0" fontId="3" fillId="13" borderId="4" xfId="0" applyFont="1" applyFill="1" applyBorder="1" applyAlignment="1">
      <alignment horizontal="center" vertical="center"/>
    </xf>
    <xf numFmtId="0" fontId="3" fillId="14" borderId="4" xfId="0" applyFont="1" applyFill="1" applyBorder="1" applyAlignment="1">
      <alignment horizontal="center" vertical="center"/>
    </xf>
    <xf numFmtId="0" fontId="3" fillId="15" borderId="4" xfId="0" applyFont="1" applyFill="1" applyBorder="1" applyAlignment="1">
      <alignment horizontal="center" vertical="center"/>
    </xf>
    <xf numFmtId="0" fontId="3" fillId="16" borderId="4" xfId="0" applyFont="1" applyFill="1" applyBorder="1" applyAlignment="1">
      <alignment horizontal="center" vertical="center"/>
    </xf>
    <xf numFmtId="0" fontId="0" fillId="17" borderId="1" xfId="0" applyFill="1" applyBorder="1" applyAlignment="1">
      <alignment horizontal="center" vertical="center"/>
    </xf>
    <xf numFmtId="0" fontId="0" fillId="6"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1" xfId="0" applyFill="1" applyBorder="1" applyAlignment="1">
      <alignment horizontal="center" vertical="center"/>
    </xf>
    <xf numFmtId="2" fontId="0" fillId="0" borderId="0" xfId="0" applyNumberFormat="1"/>
    <xf numFmtId="0" fontId="0" fillId="0" borderId="1" xfId="0" applyBorder="1"/>
    <xf numFmtId="0" fontId="4" fillId="0" borderId="0" xfId="0" applyFont="1" applyAlignment="1">
      <alignment horizontal="center"/>
    </xf>
    <xf numFmtId="0" fontId="0" fillId="0" borderId="0" xfId="0" applyAlignment="1">
      <alignment horizontal="center"/>
    </xf>
    <xf numFmtId="164" fontId="0" fillId="0" borderId="0" xfId="0" applyNumberFormat="1"/>
    <xf numFmtId="164" fontId="0" fillId="18" borderId="0" xfId="0" applyNumberFormat="1" applyFill="1"/>
    <xf numFmtId="2" fontId="0" fillId="18" borderId="0" xfId="0" applyNumberFormat="1" applyFill="1"/>
    <xf numFmtId="0" fontId="3" fillId="0" borderId="4" xfId="0" applyFont="1" applyFill="1" applyBorder="1" applyAlignment="1">
      <alignment horizontal="center" vertical="center"/>
    </xf>
    <xf numFmtId="0" fontId="3" fillId="19" borderId="4" xfId="0" applyFont="1" applyFill="1" applyBorder="1" applyAlignment="1">
      <alignment horizontal="center" vertical="center"/>
    </xf>
    <xf numFmtId="0" fontId="3" fillId="21" borderId="4" xfId="0" applyFont="1" applyFill="1" applyBorder="1" applyAlignment="1">
      <alignment horizontal="center" vertical="center"/>
    </xf>
    <xf numFmtId="0" fontId="0" fillId="22" borderId="4" xfId="0" applyFont="1" applyFill="1" applyBorder="1" applyAlignment="1">
      <alignment horizontal="center" vertical="center"/>
    </xf>
    <xf numFmtId="0" fontId="3" fillId="23" borderId="4" xfId="0" applyFont="1" applyFill="1" applyBorder="1" applyAlignment="1">
      <alignment horizontal="center" vertical="center"/>
    </xf>
    <xf numFmtId="0" fontId="3" fillId="24" borderId="4" xfId="0" applyFont="1" applyFill="1" applyBorder="1" applyAlignment="1">
      <alignment horizontal="center" vertical="center"/>
    </xf>
    <xf numFmtId="0" fontId="3" fillId="25" borderId="4" xfId="0" applyFont="1" applyFill="1" applyBorder="1" applyAlignment="1">
      <alignment horizontal="center" vertical="center"/>
    </xf>
    <xf numFmtId="0" fontId="3" fillId="26" borderId="4" xfId="0" applyFont="1" applyFill="1" applyBorder="1" applyAlignment="1">
      <alignment horizontal="center" vertical="center"/>
    </xf>
    <xf numFmtId="0" fontId="3" fillId="27" borderId="4" xfId="0" applyFont="1" applyFill="1" applyBorder="1" applyAlignment="1">
      <alignment horizontal="center" vertical="center"/>
    </xf>
    <xf numFmtId="0" fontId="3" fillId="28" borderId="4" xfId="0" applyFont="1" applyFill="1" applyBorder="1" applyAlignment="1">
      <alignment horizontal="center" vertical="center"/>
    </xf>
    <xf numFmtId="0" fontId="3" fillId="29" borderId="4" xfId="0" applyFont="1" applyFill="1" applyBorder="1" applyAlignment="1">
      <alignment horizontal="center" vertical="center"/>
    </xf>
    <xf numFmtId="0" fontId="3" fillId="30" borderId="4" xfId="0" applyFont="1" applyFill="1" applyBorder="1" applyAlignment="1">
      <alignment horizontal="center" vertical="center"/>
    </xf>
    <xf numFmtId="0" fontId="3" fillId="31" borderId="4" xfId="0" applyFont="1" applyFill="1" applyBorder="1" applyAlignment="1">
      <alignment horizontal="center" vertical="center"/>
    </xf>
    <xf numFmtId="0" fontId="5" fillId="0" borderId="0" xfId="0" applyFont="1" applyFill="1"/>
    <xf numFmtId="0" fontId="0" fillId="0" borderId="0" xfId="0" applyBorder="1"/>
    <xf numFmtId="0" fontId="5" fillId="0" borderId="0" xfId="0" applyFont="1" applyFill="1" applyBorder="1" applyAlignment="1">
      <alignment horizontal="center" vertical="center"/>
    </xf>
    <xf numFmtId="0" fontId="3" fillId="15" borderId="1" xfId="0" applyFont="1" applyFill="1" applyBorder="1" applyAlignment="1">
      <alignment horizontal="center" vertical="center"/>
    </xf>
    <xf numFmtId="0" fontId="3" fillId="21" borderId="1" xfId="0" applyFont="1" applyFill="1" applyBorder="1" applyAlignment="1">
      <alignment horizontal="center" vertical="center"/>
    </xf>
    <xf numFmtId="0" fontId="3" fillId="23" borderId="1" xfId="0" applyFont="1" applyFill="1" applyBorder="1" applyAlignment="1">
      <alignment horizontal="center" vertical="center"/>
    </xf>
    <xf numFmtId="0" fontId="3" fillId="25"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29" borderId="1" xfId="0" applyFont="1" applyFill="1" applyBorder="1" applyAlignment="1">
      <alignment horizontal="center" vertical="center"/>
    </xf>
    <xf numFmtId="0" fontId="3" fillId="31" borderId="1" xfId="0" applyFont="1" applyFill="1" applyBorder="1" applyAlignment="1">
      <alignment horizontal="center" vertical="center"/>
    </xf>
    <xf numFmtId="0" fontId="3" fillId="19" borderId="1" xfId="0" applyFont="1" applyFill="1" applyBorder="1" applyAlignment="1">
      <alignment horizontal="center" vertical="center"/>
    </xf>
    <xf numFmtId="0" fontId="0" fillId="22" borderId="1" xfId="0" applyFont="1" applyFill="1" applyBorder="1" applyAlignment="1">
      <alignment horizontal="center" vertical="center"/>
    </xf>
    <xf numFmtId="0" fontId="3" fillId="24" borderId="1" xfId="0" applyFont="1" applyFill="1" applyBorder="1" applyAlignment="1">
      <alignment horizontal="center" vertical="center"/>
    </xf>
    <xf numFmtId="0" fontId="3" fillId="26" borderId="1" xfId="0" applyFont="1" applyFill="1" applyBorder="1" applyAlignment="1">
      <alignment horizontal="center" vertical="center"/>
    </xf>
    <xf numFmtId="0" fontId="3" fillId="27" borderId="1" xfId="0" applyFont="1" applyFill="1" applyBorder="1" applyAlignment="1">
      <alignment horizontal="center" vertical="center"/>
    </xf>
    <xf numFmtId="0" fontId="3" fillId="28" borderId="1" xfId="0" applyFont="1" applyFill="1" applyBorder="1" applyAlignment="1">
      <alignment horizontal="center" vertical="center"/>
    </xf>
    <xf numFmtId="0" fontId="3" fillId="30" borderId="1" xfId="0" applyFont="1" applyFill="1" applyBorder="1" applyAlignment="1">
      <alignment horizontal="center" vertical="center"/>
    </xf>
    <xf numFmtId="0" fontId="3" fillId="20" borderId="1" xfId="0" applyFont="1" applyFill="1" applyBorder="1" applyAlignment="1">
      <alignment horizontal="center" vertical="center"/>
    </xf>
    <xf numFmtId="0" fontId="0" fillId="0" borderId="0" xfId="0" applyFill="1"/>
    <xf numFmtId="0" fontId="0" fillId="0" borderId="0" xfId="0" applyFill="1" applyBorder="1"/>
    <xf numFmtId="0" fontId="3" fillId="0" borderId="0" xfId="0" applyFont="1" applyFill="1" applyBorder="1" applyAlignment="1">
      <alignment horizontal="center" vertical="center"/>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86"/>
  <sheetViews>
    <sheetView workbookViewId="0">
      <selection activeCell="AF82" sqref="AF81:AF82"/>
    </sheetView>
  </sheetViews>
  <sheetFormatPr baseColWidth="10" defaultRowHeight="16" x14ac:dyDescent="0.2"/>
  <cols>
    <col min="2" max="2" width="4.5" customWidth="1"/>
    <col min="3" max="14" width="5.5" customWidth="1"/>
    <col min="16" max="16" width="4.5" customWidth="1"/>
    <col min="17" max="40" width="5.5" customWidth="1"/>
  </cols>
  <sheetData>
    <row r="1" spans="1:28" x14ac:dyDescent="0.2">
      <c r="A1" t="s">
        <v>29</v>
      </c>
    </row>
    <row r="3" spans="1:28" x14ac:dyDescent="0.2">
      <c r="A3" t="s">
        <v>8</v>
      </c>
    </row>
    <row r="4" spans="1:28" x14ac:dyDescent="0.2">
      <c r="A4" t="s">
        <v>30</v>
      </c>
    </row>
    <row r="6" spans="1:28" x14ac:dyDescent="0.2">
      <c r="B6" s="1"/>
      <c r="C6" s="1">
        <v>1</v>
      </c>
      <c r="D6" s="1">
        <v>2</v>
      </c>
      <c r="E6" s="1">
        <v>3</v>
      </c>
      <c r="F6" s="1">
        <v>4</v>
      </c>
      <c r="G6" s="1">
        <v>5</v>
      </c>
      <c r="H6" s="1">
        <v>6</v>
      </c>
      <c r="I6" s="1">
        <v>7</v>
      </c>
      <c r="J6" s="1">
        <v>8</v>
      </c>
      <c r="K6" s="1">
        <v>9</v>
      </c>
      <c r="L6" s="1">
        <v>10</v>
      </c>
      <c r="M6" s="1">
        <v>11</v>
      </c>
      <c r="N6" s="1">
        <v>12</v>
      </c>
      <c r="P6" s="1"/>
      <c r="Q6" s="1">
        <v>1</v>
      </c>
      <c r="R6" s="1">
        <v>2</v>
      </c>
      <c r="S6" s="1">
        <v>3</v>
      </c>
      <c r="T6" s="1">
        <v>4</v>
      </c>
      <c r="U6" s="1">
        <v>5</v>
      </c>
      <c r="V6" s="1">
        <v>6</v>
      </c>
      <c r="W6" s="1">
        <v>7</v>
      </c>
      <c r="X6" s="1">
        <v>8</v>
      </c>
      <c r="Y6" s="1">
        <v>9</v>
      </c>
      <c r="Z6" s="1">
        <v>10</v>
      </c>
      <c r="AA6" s="1">
        <v>11</v>
      </c>
      <c r="AB6" s="1">
        <v>12</v>
      </c>
    </row>
    <row r="7" spans="1:28" x14ac:dyDescent="0.2">
      <c r="B7" s="1" t="s">
        <v>0</v>
      </c>
      <c r="C7" s="20" t="s">
        <v>9</v>
      </c>
      <c r="D7" s="20" t="s">
        <v>11</v>
      </c>
      <c r="E7" s="20" t="s">
        <v>10</v>
      </c>
      <c r="F7" s="20" t="s">
        <v>12</v>
      </c>
      <c r="G7" s="20" t="s">
        <v>13</v>
      </c>
      <c r="H7" s="20" t="s">
        <v>14</v>
      </c>
      <c r="I7" s="20" t="s">
        <v>15</v>
      </c>
      <c r="J7" s="20">
        <v>1</v>
      </c>
      <c r="K7" s="20">
        <v>2</v>
      </c>
      <c r="L7" s="20">
        <v>3</v>
      </c>
      <c r="M7" s="20">
        <v>4</v>
      </c>
      <c r="N7" s="20">
        <v>5</v>
      </c>
      <c r="P7" s="1" t="s">
        <v>0</v>
      </c>
      <c r="Q7" s="20" t="s">
        <v>9</v>
      </c>
      <c r="R7" s="20" t="s">
        <v>11</v>
      </c>
      <c r="S7" s="20" t="s">
        <v>10</v>
      </c>
      <c r="T7" s="20" t="s">
        <v>12</v>
      </c>
      <c r="U7" s="20" t="s">
        <v>13</v>
      </c>
      <c r="V7" s="20" t="s">
        <v>14</v>
      </c>
      <c r="W7" s="20" t="s">
        <v>15</v>
      </c>
      <c r="X7" s="20">
        <v>1</v>
      </c>
      <c r="Y7" s="20">
        <v>2</v>
      </c>
      <c r="Z7" s="20">
        <v>3</v>
      </c>
      <c r="AA7" s="20">
        <v>4</v>
      </c>
      <c r="AB7" s="20">
        <v>5</v>
      </c>
    </row>
    <row r="8" spans="1:28" x14ac:dyDescent="0.2">
      <c r="B8" s="1" t="s">
        <v>1</v>
      </c>
      <c r="C8" s="3">
        <v>6</v>
      </c>
      <c r="D8" s="3">
        <v>7</v>
      </c>
      <c r="E8" s="3">
        <v>8</v>
      </c>
      <c r="F8" s="3">
        <v>9</v>
      </c>
      <c r="G8" s="3">
        <v>10</v>
      </c>
      <c r="H8" s="3">
        <v>11</v>
      </c>
      <c r="I8" s="3">
        <v>12</v>
      </c>
      <c r="J8" s="3">
        <v>13</v>
      </c>
      <c r="K8" s="3">
        <v>14</v>
      </c>
      <c r="L8" s="3">
        <v>15</v>
      </c>
      <c r="M8" s="3">
        <v>16</v>
      </c>
      <c r="N8" s="3">
        <v>17</v>
      </c>
      <c r="P8" s="1" t="s">
        <v>1</v>
      </c>
      <c r="Q8" s="20" t="s">
        <v>9</v>
      </c>
      <c r="R8" s="20" t="s">
        <v>11</v>
      </c>
      <c r="S8" s="20" t="s">
        <v>10</v>
      </c>
      <c r="T8" s="20" t="s">
        <v>12</v>
      </c>
      <c r="U8" s="20" t="s">
        <v>13</v>
      </c>
      <c r="V8" s="20" t="s">
        <v>14</v>
      </c>
      <c r="W8" s="20" t="s">
        <v>15</v>
      </c>
      <c r="X8" s="20">
        <v>1</v>
      </c>
      <c r="Y8" s="20">
        <v>2</v>
      </c>
      <c r="Z8" s="20">
        <v>3</v>
      </c>
      <c r="AA8" s="20">
        <v>4</v>
      </c>
      <c r="AB8" s="20">
        <v>5</v>
      </c>
    </row>
    <row r="9" spans="1:28" x14ac:dyDescent="0.2">
      <c r="B9" s="1" t="s">
        <v>2</v>
      </c>
      <c r="C9" s="30">
        <v>18</v>
      </c>
      <c r="D9" s="30">
        <v>18</v>
      </c>
      <c r="E9" s="30">
        <v>18</v>
      </c>
      <c r="F9" s="30">
        <v>19</v>
      </c>
      <c r="G9" s="30">
        <v>19</v>
      </c>
      <c r="H9" s="30">
        <v>19</v>
      </c>
      <c r="I9" s="30">
        <v>20</v>
      </c>
      <c r="J9" s="30">
        <v>20</v>
      </c>
      <c r="K9" s="30">
        <v>20</v>
      </c>
      <c r="L9" s="30">
        <v>21</v>
      </c>
      <c r="M9" s="30">
        <v>21</v>
      </c>
      <c r="N9" s="30">
        <v>21</v>
      </c>
      <c r="O9" t="s">
        <v>16</v>
      </c>
      <c r="P9" s="1" t="s">
        <v>2</v>
      </c>
      <c r="Q9" s="20" t="s">
        <v>9</v>
      </c>
      <c r="R9" s="20" t="s">
        <v>11</v>
      </c>
      <c r="S9" s="20" t="s">
        <v>10</v>
      </c>
      <c r="T9" s="20" t="s">
        <v>12</v>
      </c>
      <c r="U9" s="20" t="s">
        <v>13</v>
      </c>
      <c r="V9" s="20" t="s">
        <v>14</v>
      </c>
      <c r="W9" s="20" t="s">
        <v>15</v>
      </c>
      <c r="X9" s="20">
        <v>1</v>
      </c>
      <c r="Y9" s="20">
        <v>2</v>
      </c>
      <c r="Z9" s="20">
        <v>3</v>
      </c>
      <c r="AA9" s="20">
        <v>4</v>
      </c>
      <c r="AB9" s="20">
        <v>5</v>
      </c>
    </row>
    <row r="10" spans="1:28" x14ac:dyDescent="0.2">
      <c r="B10" s="1" t="s">
        <v>3</v>
      </c>
      <c r="C10" s="29">
        <v>22</v>
      </c>
      <c r="D10" s="29">
        <v>22</v>
      </c>
      <c r="E10" s="29">
        <v>22</v>
      </c>
      <c r="F10" s="29">
        <v>23</v>
      </c>
      <c r="G10" s="29">
        <v>23</v>
      </c>
      <c r="H10" s="29">
        <v>23</v>
      </c>
      <c r="I10" s="29">
        <v>24</v>
      </c>
      <c r="J10" s="29">
        <v>24</v>
      </c>
      <c r="K10" s="29">
        <v>24</v>
      </c>
      <c r="L10" s="29">
        <v>25</v>
      </c>
      <c r="M10" s="29">
        <v>25</v>
      </c>
      <c r="N10" s="29">
        <v>25</v>
      </c>
      <c r="P10" s="1" t="s">
        <v>3</v>
      </c>
      <c r="Q10" s="3">
        <v>6</v>
      </c>
      <c r="R10" s="3">
        <v>7</v>
      </c>
      <c r="S10" s="3">
        <v>8</v>
      </c>
      <c r="T10" s="3">
        <v>9</v>
      </c>
      <c r="U10" s="3">
        <v>10</v>
      </c>
      <c r="V10" s="3">
        <v>11</v>
      </c>
      <c r="W10" s="3">
        <v>12</v>
      </c>
      <c r="X10" s="3">
        <v>13</v>
      </c>
      <c r="Y10" s="3">
        <v>14</v>
      </c>
      <c r="Z10" s="3">
        <v>15</v>
      </c>
      <c r="AA10" s="3">
        <v>16</v>
      </c>
      <c r="AB10" s="3">
        <v>17</v>
      </c>
    </row>
    <row r="11" spans="1:28" x14ac:dyDescent="0.2">
      <c r="B11" s="1" t="s">
        <v>4</v>
      </c>
      <c r="C11" s="2"/>
      <c r="D11" s="2"/>
      <c r="E11" s="2"/>
      <c r="F11" s="2"/>
      <c r="G11" s="2"/>
      <c r="H11" s="2"/>
      <c r="I11" s="2"/>
      <c r="J11" s="2"/>
      <c r="K11" s="2"/>
      <c r="L11" s="2"/>
      <c r="M11" s="2"/>
      <c r="N11" s="2"/>
      <c r="P11" s="1" t="s">
        <v>4</v>
      </c>
      <c r="Q11" s="3">
        <v>6</v>
      </c>
      <c r="R11" s="3">
        <v>7</v>
      </c>
      <c r="S11" s="3">
        <v>8</v>
      </c>
      <c r="T11" s="3">
        <v>9</v>
      </c>
      <c r="U11" s="3">
        <v>10</v>
      </c>
      <c r="V11" s="3">
        <v>11</v>
      </c>
      <c r="W11" s="3">
        <v>12</v>
      </c>
      <c r="X11" s="3">
        <v>13</v>
      </c>
      <c r="Y11" s="3">
        <v>14</v>
      </c>
      <c r="Z11" s="3">
        <v>15</v>
      </c>
      <c r="AA11" s="3">
        <v>16</v>
      </c>
      <c r="AB11" s="3">
        <v>17</v>
      </c>
    </row>
    <row r="12" spans="1:28" x14ac:dyDescent="0.2">
      <c r="B12" s="1" t="s">
        <v>5</v>
      </c>
      <c r="C12" s="2"/>
      <c r="D12" s="2"/>
      <c r="E12" s="2"/>
      <c r="F12" s="2"/>
      <c r="G12" s="2"/>
      <c r="H12" s="2"/>
      <c r="I12" s="2"/>
      <c r="J12" s="2"/>
      <c r="K12" s="2"/>
      <c r="L12" s="2"/>
      <c r="M12" s="2"/>
      <c r="N12" s="2"/>
      <c r="P12" s="1" t="s">
        <v>5</v>
      </c>
      <c r="Q12" s="3">
        <v>6</v>
      </c>
      <c r="R12" s="3">
        <v>7</v>
      </c>
      <c r="S12" s="3">
        <v>8</v>
      </c>
      <c r="T12" s="3">
        <v>9</v>
      </c>
      <c r="U12" s="3">
        <v>10</v>
      </c>
      <c r="V12" s="3">
        <v>11</v>
      </c>
      <c r="W12" s="3">
        <v>12</v>
      </c>
      <c r="X12" s="3">
        <v>13</v>
      </c>
      <c r="Y12" s="3">
        <v>14</v>
      </c>
      <c r="Z12" s="3">
        <v>15</v>
      </c>
      <c r="AA12" s="3">
        <v>16</v>
      </c>
      <c r="AB12" s="3">
        <v>17</v>
      </c>
    </row>
    <row r="13" spans="1:28" x14ac:dyDescent="0.2">
      <c r="B13" s="1" t="s">
        <v>6</v>
      </c>
      <c r="C13" s="2" t="s">
        <v>39</v>
      </c>
      <c r="D13" s="2" t="s">
        <v>39</v>
      </c>
      <c r="E13" s="2" t="s">
        <v>39</v>
      </c>
      <c r="F13" s="2" t="s">
        <v>39</v>
      </c>
      <c r="G13" s="2" t="s">
        <v>39</v>
      </c>
      <c r="H13" s="2" t="s">
        <v>39</v>
      </c>
      <c r="I13" s="2" t="s">
        <v>39</v>
      </c>
      <c r="J13" s="2" t="s">
        <v>39</v>
      </c>
      <c r="K13" s="2" t="s">
        <v>39</v>
      </c>
      <c r="L13" s="2" t="s">
        <v>39</v>
      </c>
      <c r="M13" s="2" t="s">
        <v>39</v>
      </c>
      <c r="N13" s="2" t="s">
        <v>39</v>
      </c>
      <c r="P13" s="1" t="s">
        <v>6</v>
      </c>
      <c r="Q13" s="30">
        <v>18</v>
      </c>
      <c r="R13" s="30">
        <v>18</v>
      </c>
      <c r="S13" s="30">
        <v>18</v>
      </c>
      <c r="T13" s="30">
        <v>19</v>
      </c>
      <c r="U13" s="30">
        <v>19</v>
      </c>
      <c r="V13" s="30">
        <v>19</v>
      </c>
      <c r="W13" s="30">
        <v>20</v>
      </c>
      <c r="X13" s="30">
        <v>20</v>
      </c>
      <c r="Y13" s="30">
        <v>20</v>
      </c>
      <c r="Z13" s="30">
        <v>21</v>
      </c>
      <c r="AA13" s="30">
        <v>21</v>
      </c>
      <c r="AB13" s="30">
        <v>21</v>
      </c>
    </row>
    <row r="14" spans="1:28" x14ac:dyDescent="0.2">
      <c r="B14" s="1" t="s">
        <v>7</v>
      </c>
      <c r="C14" s="2"/>
      <c r="D14" s="2"/>
      <c r="E14" s="2"/>
      <c r="F14" s="2"/>
      <c r="G14" s="2"/>
      <c r="H14" s="2"/>
      <c r="I14" s="2"/>
      <c r="J14" s="2"/>
      <c r="K14" s="2"/>
      <c r="L14" s="2"/>
      <c r="M14" s="2"/>
      <c r="N14" s="2"/>
      <c r="P14" s="1" t="s">
        <v>7</v>
      </c>
      <c r="Q14" s="29">
        <v>22</v>
      </c>
      <c r="R14" s="29">
        <v>22</v>
      </c>
      <c r="S14" s="29">
        <v>22</v>
      </c>
      <c r="T14" s="29">
        <v>23</v>
      </c>
      <c r="U14" s="29">
        <v>23</v>
      </c>
      <c r="V14" s="29">
        <v>23</v>
      </c>
      <c r="W14" s="29">
        <v>24</v>
      </c>
      <c r="X14" s="29">
        <v>24</v>
      </c>
      <c r="Y14" s="29">
        <v>24</v>
      </c>
      <c r="Z14" s="29">
        <v>25</v>
      </c>
      <c r="AA14" s="29">
        <v>25</v>
      </c>
      <c r="AB14" s="29">
        <v>25</v>
      </c>
    </row>
    <row r="20" spans="1:40" x14ac:dyDescent="0.2">
      <c r="A20" t="s">
        <v>25</v>
      </c>
    </row>
    <row r="22" spans="1:40" x14ac:dyDescent="0.2">
      <c r="B22" t="s">
        <v>27</v>
      </c>
    </row>
    <row r="23" spans="1:40" x14ac:dyDescent="0.2">
      <c r="B23" s="4"/>
      <c r="C23" s="5">
        <v>1</v>
      </c>
      <c r="D23" s="5">
        <v>2</v>
      </c>
      <c r="E23" s="5">
        <v>3</v>
      </c>
      <c r="F23" s="5">
        <v>4</v>
      </c>
      <c r="G23" s="5">
        <v>5</v>
      </c>
      <c r="H23" s="5">
        <v>6</v>
      </c>
      <c r="I23" s="5">
        <v>7</v>
      </c>
      <c r="J23" s="5">
        <v>8</v>
      </c>
      <c r="K23" s="5">
        <v>9</v>
      </c>
      <c r="L23" s="5">
        <v>10</v>
      </c>
      <c r="M23" s="5">
        <v>11</v>
      </c>
      <c r="N23" s="5">
        <v>12</v>
      </c>
    </row>
    <row r="24" spans="1:40" x14ac:dyDescent="0.2">
      <c r="B24" s="6" t="s">
        <v>0</v>
      </c>
      <c r="C24" s="18" t="s">
        <v>9</v>
      </c>
      <c r="D24" s="18" t="s">
        <v>11</v>
      </c>
      <c r="E24" s="18" t="s">
        <v>10</v>
      </c>
      <c r="F24" s="18" t="s">
        <v>12</v>
      </c>
      <c r="G24" s="18" t="s">
        <v>13</v>
      </c>
      <c r="H24" s="18" t="s">
        <v>14</v>
      </c>
      <c r="I24" s="18" t="s">
        <v>15</v>
      </c>
      <c r="J24" s="18">
        <v>1</v>
      </c>
      <c r="K24" s="18">
        <v>2</v>
      </c>
      <c r="L24" s="18">
        <v>3</v>
      </c>
      <c r="M24" s="18">
        <v>4</v>
      </c>
      <c r="N24" s="18">
        <v>5</v>
      </c>
      <c r="P24" s="1"/>
      <c r="Q24" s="1">
        <v>1</v>
      </c>
      <c r="R24" s="1">
        <v>2</v>
      </c>
      <c r="S24" s="1">
        <v>3</v>
      </c>
      <c r="T24" s="1">
        <v>4</v>
      </c>
      <c r="U24" s="1">
        <v>5</v>
      </c>
      <c r="V24" s="1">
        <v>6</v>
      </c>
      <c r="W24" s="1">
        <v>7</v>
      </c>
      <c r="X24" s="1">
        <v>8</v>
      </c>
      <c r="Y24" s="1">
        <v>9</v>
      </c>
      <c r="Z24" s="1">
        <v>10</v>
      </c>
      <c r="AA24" s="1">
        <v>11</v>
      </c>
      <c r="AB24" s="1">
        <v>12</v>
      </c>
      <c r="AC24" s="1">
        <v>13</v>
      </c>
      <c r="AD24" s="1">
        <v>14</v>
      </c>
      <c r="AE24" s="1">
        <v>15</v>
      </c>
      <c r="AF24" s="1">
        <v>16</v>
      </c>
      <c r="AG24" s="1">
        <v>17</v>
      </c>
      <c r="AH24" s="1">
        <v>18</v>
      </c>
      <c r="AI24" s="1">
        <v>19</v>
      </c>
      <c r="AJ24" s="1">
        <v>20</v>
      </c>
      <c r="AK24" s="1">
        <v>21</v>
      </c>
      <c r="AL24" s="1">
        <v>22</v>
      </c>
      <c r="AM24" s="1">
        <v>23</v>
      </c>
      <c r="AN24" s="1">
        <v>24</v>
      </c>
    </row>
    <row r="25" spans="1:40" x14ac:dyDescent="0.2">
      <c r="B25" s="6" t="s">
        <v>1</v>
      </c>
      <c r="C25" s="19">
        <v>6</v>
      </c>
      <c r="D25" s="19">
        <v>7</v>
      </c>
      <c r="E25" s="19">
        <v>8</v>
      </c>
      <c r="F25" s="19">
        <v>9</v>
      </c>
      <c r="G25" s="19">
        <v>10</v>
      </c>
      <c r="H25" s="19">
        <v>11</v>
      </c>
      <c r="I25" s="19">
        <v>12</v>
      </c>
      <c r="J25" s="19">
        <v>13</v>
      </c>
      <c r="K25" s="19">
        <v>14</v>
      </c>
      <c r="L25" s="19">
        <v>15</v>
      </c>
      <c r="M25" s="19">
        <v>16</v>
      </c>
      <c r="N25" s="19">
        <v>17</v>
      </c>
      <c r="P25" s="1" t="s">
        <v>0</v>
      </c>
      <c r="Q25" s="20" t="s">
        <v>26</v>
      </c>
      <c r="R25" s="3">
        <v>6</v>
      </c>
      <c r="S25" s="20" t="s">
        <v>11</v>
      </c>
      <c r="T25" s="3">
        <v>7</v>
      </c>
      <c r="U25" s="20" t="s">
        <v>10</v>
      </c>
      <c r="V25" s="3">
        <v>8</v>
      </c>
      <c r="W25" s="20" t="s">
        <v>12</v>
      </c>
      <c r="X25" s="3">
        <v>9</v>
      </c>
      <c r="Y25" s="20" t="s">
        <v>13</v>
      </c>
      <c r="Z25" s="3">
        <v>10</v>
      </c>
      <c r="AA25" s="20" t="s">
        <v>14</v>
      </c>
      <c r="AB25" s="3">
        <v>11</v>
      </c>
      <c r="AC25" s="20" t="s">
        <v>15</v>
      </c>
      <c r="AD25" s="3">
        <v>12</v>
      </c>
      <c r="AE25" s="20">
        <v>1</v>
      </c>
      <c r="AF25" s="3">
        <v>13</v>
      </c>
      <c r="AG25" s="20">
        <v>2</v>
      </c>
      <c r="AH25" s="3">
        <v>14</v>
      </c>
      <c r="AI25" s="20">
        <v>3</v>
      </c>
      <c r="AJ25" s="3">
        <v>15</v>
      </c>
      <c r="AK25" s="20">
        <v>4</v>
      </c>
      <c r="AL25" s="3">
        <v>16</v>
      </c>
      <c r="AM25" s="20">
        <v>5</v>
      </c>
      <c r="AN25" s="3">
        <v>17</v>
      </c>
    </row>
    <row r="26" spans="1:40" x14ac:dyDescent="0.2">
      <c r="B26" s="6" t="s">
        <v>2</v>
      </c>
      <c r="C26" s="9">
        <v>18</v>
      </c>
      <c r="D26" s="9">
        <v>19</v>
      </c>
      <c r="E26" s="9">
        <v>20</v>
      </c>
      <c r="F26" s="9">
        <v>21</v>
      </c>
      <c r="G26" s="9">
        <v>22</v>
      </c>
      <c r="H26" s="9">
        <v>23</v>
      </c>
      <c r="I26" s="9">
        <v>24</v>
      </c>
      <c r="J26" s="9">
        <v>25</v>
      </c>
      <c r="K26" s="9">
        <v>26</v>
      </c>
      <c r="L26" s="9">
        <v>27</v>
      </c>
      <c r="M26" s="9">
        <v>28</v>
      </c>
      <c r="N26" s="9">
        <v>29</v>
      </c>
      <c r="P26" s="1" t="s">
        <v>1</v>
      </c>
      <c r="Q26" s="20" t="s">
        <v>26</v>
      </c>
      <c r="R26" s="3">
        <v>6</v>
      </c>
      <c r="S26" s="20" t="s">
        <v>11</v>
      </c>
      <c r="T26" s="3">
        <v>7</v>
      </c>
      <c r="U26" s="20" t="s">
        <v>10</v>
      </c>
      <c r="V26" s="3">
        <v>8</v>
      </c>
      <c r="W26" s="20" t="s">
        <v>12</v>
      </c>
      <c r="X26" s="3">
        <v>9</v>
      </c>
      <c r="Y26" s="20" t="s">
        <v>13</v>
      </c>
      <c r="Z26" s="3">
        <v>10</v>
      </c>
      <c r="AA26" s="20" t="s">
        <v>14</v>
      </c>
      <c r="AB26" s="3">
        <v>11</v>
      </c>
      <c r="AC26" s="20" t="s">
        <v>15</v>
      </c>
      <c r="AD26" s="3">
        <v>12</v>
      </c>
      <c r="AE26" s="20">
        <v>1</v>
      </c>
      <c r="AF26" s="3">
        <v>13</v>
      </c>
      <c r="AG26" s="20">
        <v>2</v>
      </c>
      <c r="AH26" s="3">
        <v>14</v>
      </c>
      <c r="AI26" s="20">
        <v>3</v>
      </c>
      <c r="AJ26" s="3">
        <v>15</v>
      </c>
      <c r="AK26" s="20">
        <v>4</v>
      </c>
      <c r="AL26" s="3">
        <v>16</v>
      </c>
      <c r="AM26" s="20">
        <v>5</v>
      </c>
      <c r="AN26" s="3">
        <v>17</v>
      </c>
    </row>
    <row r="27" spans="1:40" x14ac:dyDescent="0.2">
      <c r="B27" s="6" t="s">
        <v>3</v>
      </c>
      <c r="C27" s="8">
        <v>30</v>
      </c>
      <c r="D27" s="8">
        <v>31</v>
      </c>
      <c r="E27" s="8">
        <v>32</v>
      </c>
      <c r="F27" s="8">
        <v>33</v>
      </c>
      <c r="G27" s="8">
        <v>34</v>
      </c>
      <c r="H27" s="8">
        <v>35</v>
      </c>
      <c r="I27" s="8">
        <v>36</v>
      </c>
      <c r="J27" s="8">
        <v>37</v>
      </c>
      <c r="K27" s="8">
        <v>38</v>
      </c>
      <c r="L27" s="8">
        <v>39</v>
      </c>
      <c r="M27" s="8">
        <v>40</v>
      </c>
      <c r="N27" s="8">
        <v>41</v>
      </c>
      <c r="P27" s="1" t="s">
        <v>2</v>
      </c>
      <c r="Q27" s="20" t="s">
        <v>26</v>
      </c>
      <c r="R27" s="3">
        <v>6</v>
      </c>
      <c r="S27" s="20" t="s">
        <v>11</v>
      </c>
      <c r="T27" s="3">
        <v>7</v>
      </c>
      <c r="U27" s="20" t="s">
        <v>10</v>
      </c>
      <c r="V27" s="3">
        <v>8</v>
      </c>
      <c r="W27" s="20" t="s">
        <v>12</v>
      </c>
      <c r="X27" s="3">
        <v>9</v>
      </c>
      <c r="Y27" s="20" t="s">
        <v>13</v>
      </c>
      <c r="Z27" s="3">
        <v>10</v>
      </c>
      <c r="AA27" s="20" t="s">
        <v>14</v>
      </c>
      <c r="AB27" s="3">
        <v>11</v>
      </c>
      <c r="AC27" s="20" t="s">
        <v>15</v>
      </c>
      <c r="AD27" s="3">
        <v>12</v>
      </c>
      <c r="AE27" s="20">
        <v>1</v>
      </c>
      <c r="AF27" s="3">
        <v>13</v>
      </c>
      <c r="AG27" s="20">
        <v>2</v>
      </c>
      <c r="AH27" s="3">
        <v>14</v>
      </c>
      <c r="AI27" s="20">
        <v>3</v>
      </c>
      <c r="AJ27" s="3">
        <v>15</v>
      </c>
      <c r="AK27" s="20">
        <v>4</v>
      </c>
      <c r="AL27" s="3">
        <v>16</v>
      </c>
      <c r="AM27" s="20">
        <v>5</v>
      </c>
      <c r="AN27" s="3">
        <v>17</v>
      </c>
    </row>
    <row r="28" spans="1:40" x14ac:dyDescent="0.2">
      <c r="B28" s="6" t="s">
        <v>4</v>
      </c>
      <c r="C28" s="10">
        <v>42</v>
      </c>
      <c r="D28" s="10">
        <v>43</v>
      </c>
      <c r="E28" s="10">
        <v>44</v>
      </c>
      <c r="F28" s="10">
        <v>45</v>
      </c>
      <c r="G28" s="10">
        <v>46</v>
      </c>
      <c r="H28" s="10">
        <v>47</v>
      </c>
      <c r="I28" s="10">
        <v>48</v>
      </c>
      <c r="J28" s="10">
        <v>49</v>
      </c>
      <c r="K28" s="10">
        <v>50</v>
      </c>
      <c r="L28" s="10">
        <v>51</v>
      </c>
      <c r="M28" s="10">
        <v>52</v>
      </c>
      <c r="N28" s="10">
        <v>53</v>
      </c>
      <c r="P28" s="1" t="s">
        <v>3</v>
      </c>
      <c r="Q28" s="21">
        <v>18</v>
      </c>
      <c r="R28" s="22">
        <v>30</v>
      </c>
      <c r="S28" s="21">
        <v>19</v>
      </c>
      <c r="T28" s="22">
        <v>31</v>
      </c>
      <c r="U28" s="21">
        <v>20</v>
      </c>
      <c r="V28" s="22">
        <v>32</v>
      </c>
      <c r="W28" s="21">
        <v>21</v>
      </c>
      <c r="X28" s="22">
        <v>33</v>
      </c>
      <c r="Y28" s="21">
        <v>22</v>
      </c>
      <c r="Z28" s="22">
        <v>34</v>
      </c>
      <c r="AA28" s="21">
        <v>23</v>
      </c>
      <c r="AB28" s="22">
        <v>35</v>
      </c>
      <c r="AC28" s="21">
        <v>24</v>
      </c>
      <c r="AD28" s="22">
        <v>36</v>
      </c>
      <c r="AE28" s="21">
        <v>25</v>
      </c>
      <c r="AF28" s="22">
        <v>37</v>
      </c>
      <c r="AG28" s="21">
        <v>26</v>
      </c>
      <c r="AH28" s="22">
        <v>38</v>
      </c>
      <c r="AI28" s="21">
        <v>27</v>
      </c>
      <c r="AJ28" s="22">
        <v>39</v>
      </c>
      <c r="AK28" s="21">
        <v>28</v>
      </c>
      <c r="AL28" s="22">
        <v>40</v>
      </c>
      <c r="AM28" s="21">
        <v>29</v>
      </c>
      <c r="AN28" s="22">
        <v>41</v>
      </c>
    </row>
    <row r="29" spans="1:40" x14ac:dyDescent="0.2">
      <c r="B29" s="6" t="s">
        <v>5</v>
      </c>
      <c r="C29" s="11">
        <v>54</v>
      </c>
      <c r="D29" s="11">
        <v>55</v>
      </c>
      <c r="E29" s="11">
        <v>56</v>
      </c>
      <c r="F29" s="11">
        <v>57</v>
      </c>
      <c r="G29" s="11">
        <v>58</v>
      </c>
      <c r="H29" s="11">
        <v>59</v>
      </c>
      <c r="I29" s="11">
        <v>60</v>
      </c>
      <c r="J29" s="11">
        <v>61</v>
      </c>
      <c r="K29" s="11">
        <v>62</v>
      </c>
      <c r="L29" s="11">
        <v>63</v>
      </c>
      <c r="M29" s="11">
        <v>64</v>
      </c>
      <c r="N29" s="11">
        <v>65</v>
      </c>
      <c r="P29" s="1" t="s">
        <v>4</v>
      </c>
      <c r="Q29" s="21">
        <v>18</v>
      </c>
      <c r="R29" s="22">
        <v>30</v>
      </c>
      <c r="S29" s="21">
        <v>19</v>
      </c>
      <c r="T29" s="22">
        <v>31</v>
      </c>
      <c r="U29" s="21">
        <v>20</v>
      </c>
      <c r="V29" s="22">
        <v>32</v>
      </c>
      <c r="W29" s="21">
        <v>21</v>
      </c>
      <c r="X29" s="22">
        <v>33</v>
      </c>
      <c r="Y29" s="21">
        <v>22</v>
      </c>
      <c r="Z29" s="22">
        <v>34</v>
      </c>
      <c r="AA29" s="21">
        <v>23</v>
      </c>
      <c r="AB29" s="22">
        <v>35</v>
      </c>
      <c r="AC29" s="21">
        <v>24</v>
      </c>
      <c r="AD29" s="22">
        <v>36</v>
      </c>
      <c r="AE29" s="21">
        <v>25</v>
      </c>
      <c r="AF29" s="22">
        <v>37</v>
      </c>
      <c r="AG29" s="21">
        <v>26</v>
      </c>
      <c r="AH29" s="22">
        <v>38</v>
      </c>
      <c r="AI29" s="21">
        <v>27</v>
      </c>
      <c r="AJ29" s="22">
        <v>39</v>
      </c>
      <c r="AK29" s="21">
        <v>28</v>
      </c>
      <c r="AL29" s="22">
        <v>40</v>
      </c>
      <c r="AM29" s="21">
        <v>29</v>
      </c>
      <c r="AN29" s="22">
        <v>41</v>
      </c>
    </row>
    <row r="30" spans="1:40" x14ac:dyDescent="0.2">
      <c r="B30" s="6" t="s">
        <v>6</v>
      </c>
      <c r="C30" s="12">
        <v>66</v>
      </c>
      <c r="D30" s="12">
        <v>67</v>
      </c>
      <c r="E30" s="12">
        <v>68</v>
      </c>
      <c r="F30" s="12">
        <v>69</v>
      </c>
      <c r="G30" s="12">
        <v>70</v>
      </c>
      <c r="H30" s="12">
        <v>71</v>
      </c>
      <c r="I30" s="12">
        <v>72</v>
      </c>
      <c r="J30" s="12">
        <v>73</v>
      </c>
      <c r="K30" s="12">
        <v>74</v>
      </c>
      <c r="L30" s="12">
        <v>75</v>
      </c>
      <c r="M30" s="12">
        <v>76</v>
      </c>
      <c r="N30" s="12">
        <v>77</v>
      </c>
      <c r="O30" t="s">
        <v>16</v>
      </c>
      <c r="P30" s="1" t="s">
        <v>5</v>
      </c>
      <c r="Q30" s="21">
        <v>18</v>
      </c>
      <c r="R30" s="22">
        <v>30</v>
      </c>
      <c r="S30" s="21">
        <v>19</v>
      </c>
      <c r="T30" s="22">
        <v>31</v>
      </c>
      <c r="U30" s="21">
        <v>20</v>
      </c>
      <c r="V30" s="22">
        <v>32</v>
      </c>
      <c r="W30" s="21">
        <v>21</v>
      </c>
      <c r="X30" s="22">
        <v>33</v>
      </c>
      <c r="Y30" s="21">
        <v>22</v>
      </c>
      <c r="Z30" s="22">
        <v>34</v>
      </c>
      <c r="AA30" s="21">
        <v>23</v>
      </c>
      <c r="AB30" s="22">
        <v>35</v>
      </c>
      <c r="AC30" s="21">
        <v>24</v>
      </c>
      <c r="AD30" s="22">
        <v>36</v>
      </c>
      <c r="AE30" s="21">
        <v>25</v>
      </c>
      <c r="AF30" s="22">
        <v>37</v>
      </c>
      <c r="AG30" s="21">
        <v>26</v>
      </c>
      <c r="AH30" s="22">
        <v>38</v>
      </c>
      <c r="AI30" s="21">
        <v>27</v>
      </c>
      <c r="AJ30" s="22">
        <v>39</v>
      </c>
      <c r="AK30" s="21">
        <v>28</v>
      </c>
      <c r="AL30" s="22">
        <v>40</v>
      </c>
      <c r="AM30" s="21">
        <v>29</v>
      </c>
      <c r="AN30" s="22">
        <v>41</v>
      </c>
    </row>
    <row r="31" spans="1:40" x14ac:dyDescent="0.2">
      <c r="B31" s="6" t="s">
        <v>7</v>
      </c>
      <c r="C31" s="13">
        <v>78</v>
      </c>
      <c r="D31" s="13">
        <v>79</v>
      </c>
      <c r="E31" s="13">
        <v>80</v>
      </c>
      <c r="F31" s="13">
        <v>81</v>
      </c>
      <c r="G31" s="13">
        <v>82</v>
      </c>
      <c r="H31" s="13">
        <v>83</v>
      </c>
      <c r="I31" s="13">
        <v>84</v>
      </c>
      <c r="J31" s="13">
        <v>85</v>
      </c>
      <c r="K31" s="13">
        <v>86</v>
      </c>
      <c r="L31" s="13">
        <v>87</v>
      </c>
      <c r="M31" s="13">
        <v>88</v>
      </c>
      <c r="N31" s="13">
        <v>89</v>
      </c>
      <c r="P31" s="1" t="s">
        <v>6</v>
      </c>
      <c r="Q31" s="23">
        <v>42</v>
      </c>
      <c r="R31" s="24">
        <v>54</v>
      </c>
      <c r="S31" s="23">
        <v>43</v>
      </c>
      <c r="T31" s="24">
        <v>55</v>
      </c>
      <c r="U31" s="23">
        <v>44</v>
      </c>
      <c r="V31" s="24">
        <v>56</v>
      </c>
      <c r="W31" s="23">
        <v>45</v>
      </c>
      <c r="X31" s="24">
        <v>57</v>
      </c>
      <c r="Y31" s="23">
        <v>46</v>
      </c>
      <c r="Z31" s="24">
        <v>58</v>
      </c>
      <c r="AA31" s="23">
        <v>47</v>
      </c>
      <c r="AB31" s="24">
        <v>59</v>
      </c>
      <c r="AC31" s="23">
        <v>48</v>
      </c>
      <c r="AD31" s="24">
        <v>60</v>
      </c>
      <c r="AE31" s="23">
        <v>49</v>
      </c>
      <c r="AF31" s="24">
        <v>61</v>
      </c>
      <c r="AG31" s="23">
        <v>50</v>
      </c>
      <c r="AH31" s="24">
        <v>62</v>
      </c>
      <c r="AI31" s="23">
        <v>51</v>
      </c>
      <c r="AJ31" s="24">
        <v>63</v>
      </c>
      <c r="AK31" s="23">
        <v>52</v>
      </c>
      <c r="AL31" s="24">
        <v>64</v>
      </c>
      <c r="AM31" s="23">
        <v>53</v>
      </c>
      <c r="AN31" s="24">
        <v>65</v>
      </c>
    </row>
    <row r="32" spans="1:40" x14ac:dyDescent="0.2">
      <c r="P32" s="1" t="s">
        <v>7</v>
      </c>
      <c r="Q32" s="23">
        <v>42</v>
      </c>
      <c r="R32" s="24">
        <v>54</v>
      </c>
      <c r="S32" s="23">
        <v>43</v>
      </c>
      <c r="T32" s="24">
        <v>55</v>
      </c>
      <c r="U32" s="23">
        <v>44</v>
      </c>
      <c r="V32" s="24">
        <v>56</v>
      </c>
      <c r="W32" s="23">
        <v>45</v>
      </c>
      <c r="X32" s="24">
        <v>57</v>
      </c>
      <c r="Y32" s="23">
        <v>46</v>
      </c>
      <c r="Z32" s="24">
        <v>58</v>
      </c>
      <c r="AA32" s="23">
        <v>47</v>
      </c>
      <c r="AB32" s="24">
        <v>59</v>
      </c>
      <c r="AC32" s="23">
        <v>48</v>
      </c>
      <c r="AD32" s="24">
        <v>60</v>
      </c>
      <c r="AE32" s="23">
        <v>49</v>
      </c>
      <c r="AF32" s="24">
        <v>61</v>
      </c>
      <c r="AG32" s="23">
        <v>50</v>
      </c>
      <c r="AH32" s="24">
        <v>62</v>
      </c>
      <c r="AI32" s="23">
        <v>51</v>
      </c>
      <c r="AJ32" s="24">
        <v>63</v>
      </c>
      <c r="AK32" s="23">
        <v>52</v>
      </c>
      <c r="AL32" s="24">
        <v>64</v>
      </c>
      <c r="AM32" s="23">
        <v>53</v>
      </c>
      <c r="AN32" s="24">
        <v>65</v>
      </c>
    </row>
    <row r="33" spans="1:40" x14ac:dyDescent="0.2">
      <c r="B33" s="7" t="s">
        <v>28</v>
      </c>
      <c r="P33" s="1" t="s">
        <v>17</v>
      </c>
      <c r="Q33" s="23">
        <v>42</v>
      </c>
      <c r="R33" s="24">
        <v>54</v>
      </c>
      <c r="S33" s="23">
        <v>43</v>
      </c>
      <c r="T33" s="24">
        <v>55</v>
      </c>
      <c r="U33" s="23">
        <v>44</v>
      </c>
      <c r="V33" s="24">
        <v>56</v>
      </c>
      <c r="W33" s="23">
        <v>45</v>
      </c>
      <c r="X33" s="24">
        <v>57</v>
      </c>
      <c r="Y33" s="23">
        <v>46</v>
      </c>
      <c r="Z33" s="24">
        <v>58</v>
      </c>
      <c r="AA33" s="23">
        <v>47</v>
      </c>
      <c r="AB33" s="24">
        <v>59</v>
      </c>
      <c r="AC33" s="23">
        <v>48</v>
      </c>
      <c r="AD33" s="24">
        <v>60</v>
      </c>
      <c r="AE33" s="23">
        <v>49</v>
      </c>
      <c r="AF33" s="24">
        <v>61</v>
      </c>
      <c r="AG33" s="23">
        <v>50</v>
      </c>
      <c r="AH33" s="24">
        <v>62</v>
      </c>
      <c r="AI33" s="23">
        <v>51</v>
      </c>
      <c r="AJ33" s="24">
        <v>63</v>
      </c>
      <c r="AK33" s="23">
        <v>52</v>
      </c>
      <c r="AL33" s="24">
        <v>64</v>
      </c>
      <c r="AM33" s="23">
        <v>53</v>
      </c>
      <c r="AN33" s="24">
        <v>65</v>
      </c>
    </row>
    <row r="34" spans="1:40" x14ac:dyDescent="0.2">
      <c r="B34" s="4"/>
      <c r="C34" s="5">
        <v>1</v>
      </c>
      <c r="D34" s="5">
        <v>2</v>
      </c>
      <c r="E34" s="5">
        <v>3</v>
      </c>
      <c r="F34" s="5">
        <v>4</v>
      </c>
      <c r="G34" s="5">
        <v>5</v>
      </c>
      <c r="H34" s="5">
        <v>6</v>
      </c>
      <c r="I34" s="5">
        <v>7</v>
      </c>
      <c r="J34" s="5">
        <v>8</v>
      </c>
      <c r="K34" s="5">
        <v>9</v>
      </c>
      <c r="L34" s="5">
        <v>10</v>
      </c>
      <c r="M34" s="5">
        <v>11</v>
      </c>
      <c r="N34" s="5">
        <v>12</v>
      </c>
      <c r="P34" s="1" t="s">
        <v>18</v>
      </c>
      <c r="Q34" s="25">
        <v>66</v>
      </c>
      <c r="R34" s="26">
        <v>78</v>
      </c>
      <c r="S34" s="25">
        <v>67</v>
      </c>
      <c r="T34" s="26">
        <v>79</v>
      </c>
      <c r="U34" s="25">
        <v>68</v>
      </c>
      <c r="V34" s="26">
        <v>80</v>
      </c>
      <c r="W34" s="25">
        <v>69</v>
      </c>
      <c r="X34" s="26">
        <v>81</v>
      </c>
      <c r="Y34" s="25">
        <v>70</v>
      </c>
      <c r="Z34" s="26">
        <v>82</v>
      </c>
      <c r="AA34" s="25">
        <v>71</v>
      </c>
      <c r="AB34" s="26">
        <v>83</v>
      </c>
      <c r="AC34" s="25">
        <v>72</v>
      </c>
      <c r="AD34" s="26">
        <v>84</v>
      </c>
      <c r="AE34" s="25">
        <v>73</v>
      </c>
      <c r="AF34" s="26">
        <v>85</v>
      </c>
      <c r="AG34" s="25">
        <v>74</v>
      </c>
      <c r="AH34" s="26">
        <v>86</v>
      </c>
      <c r="AI34" s="25">
        <v>75</v>
      </c>
      <c r="AJ34" s="26">
        <v>87</v>
      </c>
      <c r="AK34" s="25">
        <v>76</v>
      </c>
      <c r="AL34" s="26">
        <v>88</v>
      </c>
      <c r="AM34" s="25">
        <v>77</v>
      </c>
      <c r="AN34" s="26">
        <v>89</v>
      </c>
    </row>
    <row r="35" spans="1:40" x14ac:dyDescent="0.2">
      <c r="B35" s="6" t="s">
        <v>0</v>
      </c>
      <c r="C35" s="14">
        <v>90</v>
      </c>
      <c r="D35" s="14">
        <v>91</v>
      </c>
      <c r="E35" s="14">
        <v>92</v>
      </c>
      <c r="F35" s="14">
        <v>93</v>
      </c>
      <c r="G35" s="14">
        <v>94</v>
      </c>
      <c r="H35" s="14">
        <v>95</v>
      </c>
      <c r="I35" s="14">
        <v>96</v>
      </c>
      <c r="J35" s="14">
        <v>97</v>
      </c>
      <c r="K35" s="14">
        <v>98</v>
      </c>
      <c r="L35" s="14">
        <v>99</v>
      </c>
      <c r="M35" s="14">
        <v>100</v>
      </c>
      <c r="N35" s="14">
        <v>101</v>
      </c>
      <c r="P35" s="1" t="s">
        <v>19</v>
      </c>
      <c r="Q35" s="25">
        <v>66</v>
      </c>
      <c r="R35" s="26">
        <v>78</v>
      </c>
      <c r="S35" s="25">
        <v>67</v>
      </c>
      <c r="T35" s="26">
        <v>79</v>
      </c>
      <c r="U35" s="25">
        <v>68</v>
      </c>
      <c r="V35" s="26">
        <v>80</v>
      </c>
      <c r="W35" s="25">
        <v>69</v>
      </c>
      <c r="X35" s="26">
        <v>81</v>
      </c>
      <c r="Y35" s="25">
        <v>70</v>
      </c>
      <c r="Z35" s="26">
        <v>82</v>
      </c>
      <c r="AA35" s="25">
        <v>71</v>
      </c>
      <c r="AB35" s="26">
        <v>83</v>
      </c>
      <c r="AC35" s="25">
        <v>72</v>
      </c>
      <c r="AD35" s="26">
        <v>84</v>
      </c>
      <c r="AE35" s="25">
        <v>73</v>
      </c>
      <c r="AF35" s="26">
        <v>85</v>
      </c>
      <c r="AG35" s="25">
        <v>74</v>
      </c>
      <c r="AH35" s="26">
        <v>86</v>
      </c>
      <c r="AI35" s="25">
        <v>75</v>
      </c>
      <c r="AJ35" s="26">
        <v>87</v>
      </c>
      <c r="AK35" s="25">
        <v>76</v>
      </c>
      <c r="AL35" s="26">
        <v>88</v>
      </c>
      <c r="AM35" s="25">
        <v>77</v>
      </c>
      <c r="AN35" s="26">
        <v>89</v>
      </c>
    </row>
    <row r="36" spans="1:40" x14ac:dyDescent="0.2">
      <c r="B36" s="6" t="s">
        <v>1</v>
      </c>
      <c r="C36" s="15">
        <v>102</v>
      </c>
      <c r="D36" s="15">
        <v>103</v>
      </c>
      <c r="E36" s="15">
        <v>104</v>
      </c>
      <c r="F36" s="15">
        <v>105</v>
      </c>
      <c r="G36" s="15">
        <v>106</v>
      </c>
      <c r="H36" s="15">
        <v>107</v>
      </c>
      <c r="I36" s="15">
        <v>108</v>
      </c>
      <c r="J36" s="15">
        <v>109</v>
      </c>
      <c r="K36" s="15">
        <v>110</v>
      </c>
      <c r="L36" s="15">
        <v>111</v>
      </c>
      <c r="M36" s="15">
        <v>112</v>
      </c>
      <c r="N36" s="15">
        <v>113</v>
      </c>
      <c r="O36" t="s">
        <v>16</v>
      </c>
      <c r="P36" s="1" t="s">
        <v>20</v>
      </c>
      <c r="Q36" s="25">
        <v>66</v>
      </c>
      <c r="R36" s="26">
        <v>78</v>
      </c>
      <c r="S36" s="25">
        <v>67</v>
      </c>
      <c r="T36" s="26">
        <v>79</v>
      </c>
      <c r="U36" s="25">
        <v>68</v>
      </c>
      <c r="V36" s="26">
        <v>80</v>
      </c>
      <c r="W36" s="25">
        <v>69</v>
      </c>
      <c r="X36" s="26">
        <v>81</v>
      </c>
      <c r="Y36" s="25">
        <v>70</v>
      </c>
      <c r="Z36" s="26">
        <v>82</v>
      </c>
      <c r="AA36" s="25">
        <v>71</v>
      </c>
      <c r="AB36" s="26">
        <v>83</v>
      </c>
      <c r="AC36" s="25">
        <v>72</v>
      </c>
      <c r="AD36" s="26">
        <v>84</v>
      </c>
      <c r="AE36" s="25">
        <v>73</v>
      </c>
      <c r="AF36" s="26">
        <v>85</v>
      </c>
      <c r="AG36" s="25">
        <v>74</v>
      </c>
      <c r="AH36" s="26">
        <v>86</v>
      </c>
      <c r="AI36" s="25">
        <v>75</v>
      </c>
      <c r="AJ36" s="26">
        <v>87</v>
      </c>
      <c r="AK36" s="25">
        <v>76</v>
      </c>
      <c r="AL36" s="26">
        <v>88</v>
      </c>
      <c r="AM36" s="25">
        <v>77</v>
      </c>
      <c r="AN36" s="26">
        <v>89</v>
      </c>
    </row>
    <row r="37" spans="1:40" x14ac:dyDescent="0.2">
      <c r="B37" s="6" t="s">
        <v>2</v>
      </c>
      <c r="C37" s="16">
        <v>114</v>
      </c>
      <c r="D37" s="16">
        <v>114</v>
      </c>
      <c r="E37" s="16">
        <v>114</v>
      </c>
      <c r="F37" s="16">
        <v>115</v>
      </c>
      <c r="G37" s="16">
        <v>115</v>
      </c>
      <c r="H37" s="16">
        <v>115</v>
      </c>
      <c r="I37" s="16">
        <v>116</v>
      </c>
      <c r="J37" s="16">
        <v>116</v>
      </c>
      <c r="K37" s="16">
        <v>116</v>
      </c>
      <c r="L37" s="16">
        <v>117</v>
      </c>
      <c r="M37" s="16">
        <v>117</v>
      </c>
      <c r="N37" s="16">
        <v>117</v>
      </c>
      <c r="P37" s="1" t="s">
        <v>21</v>
      </c>
      <c r="Q37" s="27">
        <v>90</v>
      </c>
      <c r="R37" s="28">
        <v>102</v>
      </c>
      <c r="S37" s="27">
        <v>91</v>
      </c>
      <c r="T37" s="28">
        <v>103</v>
      </c>
      <c r="U37" s="27">
        <v>92</v>
      </c>
      <c r="V37" s="28">
        <v>104</v>
      </c>
      <c r="W37" s="27">
        <v>93</v>
      </c>
      <c r="X37" s="28">
        <v>105</v>
      </c>
      <c r="Y37" s="27">
        <v>94</v>
      </c>
      <c r="Z37" s="28">
        <v>106</v>
      </c>
      <c r="AA37" s="27">
        <v>95</v>
      </c>
      <c r="AB37" s="28">
        <v>107</v>
      </c>
      <c r="AC37" s="27">
        <v>96</v>
      </c>
      <c r="AD37" s="28">
        <v>108</v>
      </c>
      <c r="AE37" s="27">
        <v>97</v>
      </c>
      <c r="AF37" s="28">
        <v>109</v>
      </c>
      <c r="AG37" s="27">
        <v>98</v>
      </c>
      <c r="AH37" s="28">
        <v>110</v>
      </c>
      <c r="AI37" s="27">
        <v>99</v>
      </c>
      <c r="AJ37" s="28">
        <v>111</v>
      </c>
      <c r="AK37" s="27">
        <v>100</v>
      </c>
      <c r="AL37" s="28">
        <v>112</v>
      </c>
      <c r="AM37" s="27">
        <v>101</v>
      </c>
      <c r="AN37" s="28">
        <v>113</v>
      </c>
    </row>
    <row r="38" spans="1:40" x14ac:dyDescent="0.2">
      <c r="B38" s="6" t="s">
        <v>3</v>
      </c>
      <c r="C38" s="17">
        <v>118</v>
      </c>
      <c r="D38" s="17">
        <v>118</v>
      </c>
      <c r="E38" s="17">
        <v>118</v>
      </c>
      <c r="F38" s="17">
        <v>119</v>
      </c>
      <c r="G38" s="17">
        <v>119</v>
      </c>
      <c r="H38" s="17">
        <v>119</v>
      </c>
      <c r="I38" s="17">
        <v>120</v>
      </c>
      <c r="J38" s="17">
        <v>120</v>
      </c>
      <c r="K38" s="17">
        <v>120</v>
      </c>
      <c r="L38" s="17">
        <v>121</v>
      </c>
      <c r="M38" s="17">
        <v>121</v>
      </c>
      <c r="N38" s="17">
        <v>121</v>
      </c>
      <c r="P38" s="1" t="s">
        <v>22</v>
      </c>
      <c r="Q38" s="27">
        <v>90</v>
      </c>
      <c r="R38" s="28">
        <v>102</v>
      </c>
      <c r="S38" s="27">
        <v>91</v>
      </c>
      <c r="T38" s="28">
        <v>103</v>
      </c>
      <c r="U38" s="27">
        <v>92</v>
      </c>
      <c r="V38" s="28">
        <v>104</v>
      </c>
      <c r="W38" s="27">
        <v>93</v>
      </c>
      <c r="X38" s="28">
        <v>105</v>
      </c>
      <c r="Y38" s="27">
        <v>94</v>
      </c>
      <c r="Z38" s="28">
        <v>106</v>
      </c>
      <c r="AA38" s="27">
        <v>95</v>
      </c>
      <c r="AB38" s="28">
        <v>107</v>
      </c>
      <c r="AC38" s="27">
        <v>96</v>
      </c>
      <c r="AD38" s="28">
        <v>108</v>
      </c>
      <c r="AE38" s="27">
        <v>97</v>
      </c>
      <c r="AF38" s="28">
        <v>199</v>
      </c>
      <c r="AG38" s="27">
        <v>98</v>
      </c>
      <c r="AH38" s="28">
        <v>110</v>
      </c>
      <c r="AI38" s="27">
        <v>99</v>
      </c>
      <c r="AJ38" s="28">
        <v>111</v>
      </c>
      <c r="AK38" s="27">
        <v>100</v>
      </c>
      <c r="AL38" s="28">
        <v>112</v>
      </c>
      <c r="AM38" s="27">
        <v>101</v>
      </c>
      <c r="AN38" s="28">
        <v>113</v>
      </c>
    </row>
    <row r="39" spans="1:40" x14ac:dyDescent="0.2">
      <c r="B39" s="6" t="s">
        <v>4</v>
      </c>
      <c r="C39" s="32" t="s">
        <v>39</v>
      </c>
      <c r="D39" s="32" t="s">
        <v>39</v>
      </c>
      <c r="E39" s="32" t="s">
        <v>39</v>
      </c>
      <c r="F39" s="32" t="s">
        <v>39</v>
      </c>
      <c r="G39" s="32" t="s">
        <v>39</v>
      </c>
      <c r="H39" s="32" t="s">
        <v>39</v>
      </c>
      <c r="I39" s="32" t="s">
        <v>39</v>
      </c>
      <c r="J39" s="32" t="s">
        <v>39</v>
      </c>
      <c r="K39" s="32" t="s">
        <v>39</v>
      </c>
      <c r="L39" s="32" t="s">
        <v>39</v>
      </c>
      <c r="M39" s="32" t="s">
        <v>39</v>
      </c>
      <c r="N39" s="32" t="s">
        <v>39</v>
      </c>
      <c r="P39" s="1" t="s">
        <v>23</v>
      </c>
      <c r="Q39" s="27">
        <v>90</v>
      </c>
      <c r="R39" s="28">
        <v>102</v>
      </c>
      <c r="S39" s="27">
        <v>91</v>
      </c>
      <c r="T39" s="28">
        <v>103</v>
      </c>
      <c r="U39" s="27">
        <v>92</v>
      </c>
      <c r="V39" s="28">
        <v>104</v>
      </c>
      <c r="W39" s="27">
        <v>93</v>
      </c>
      <c r="X39" s="28">
        <v>105</v>
      </c>
      <c r="Y39" s="27">
        <v>94</v>
      </c>
      <c r="Z39" s="28">
        <v>106</v>
      </c>
      <c r="AA39" s="27">
        <v>95</v>
      </c>
      <c r="AB39" s="28">
        <v>107</v>
      </c>
      <c r="AC39" s="27">
        <v>96</v>
      </c>
      <c r="AD39" s="28">
        <v>108</v>
      </c>
      <c r="AE39" s="27">
        <v>97</v>
      </c>
      <c r="AF39" s="28">
        <v>109</v>
      </c>
      <c r="AG39" s="27">
        <v>98</v>
      </c>
      <c r="AH39" s="28">
        <v>110</v>
      </c>
      <c r="AI39" s="27">
        <v>99</v>
      </c>
      <c r="AJ39" s="28">
        <v>111</v>
      </c>
      <c r="AK39" s="27">
        <v>100</v>
      </c>
      <c r="AL39" s="28">
        <v>112</v>
      </c>
      <c r="AM39" s="27">
        <v>101</v>
      </c>
      <c r="AN39" s="28">
        <v>113</v>
      </c>
    </row>
    <row r="40" spans="1:40" x14ac:dyDescent="0.2">
      <c r="B40" s="6" t="s">
        <v>5</v>
      </c>
      <c r="C40" s="32" t="s">
        <v>39</v>
      </c>
      <c r="D40" s="32" t="s">
        <v>39</v>
      </c>
      <c r="E40" s="32" t="s">
        <v>39</v>
      </c>
      <c r="F40" s="32" t="s">
        <v>39</v>
      </c>
      <c r="G40" s="32" t="s">
        <v>39</v>
      </c>
      <c r="H40" s="32" t="s">
        <v>39</v>
      </c>
      <c r="I40" s="32" t="s">
        <v>39</v>
      </c>
      <c r="J40" s="32" t="s">
        <v>39</v>
      </c>
      <c r="K40" s="32" t="s">
        <v>39</v>
      </c>
      <c r="L40" s="32" t="s">
        <v>39</v>
      </c>
      <c r="M40" s="32" t="s">
        <v>39</v>
      </c>
      <c r="N40" s="32" t="s">
        <v>39</v>
      </c>
      <c r="P40" s="1" t="s">
        <v>24</v>
      </c>
      <c r="Q40" s="30">
        <v>114</v>
      </c>
      <c r="R40" s="29">
        <v>118</v>
      </c>
      <c r="S40" s="30">
        <v>114</v>
      </c>
      <c r="T40" s="29">
        <v>118</v>
      </c>
      <c r="U40" s="30">
        <v>114</v>
      </c>
      <c r="V40" s="29">
        <v>118</v>
      </c>
      <c r="W40" s="30">
        <v>115</v>
      </c>
      <c r="X40" s="29">
        <v>119</v>
      </c>
      <c r="Y40" s="30">
        <v>115</v>
      </c>
      <c r="Z40" s="29">
        <v>119</v>
      </c>
      <c r="AA40" s="30">
        <v>115</v>
      </c>
      <c r="AB40" s="29">
        <v>119</v>
      </c>
      <c r="AC40" s="30">
        <v>116</v>
      </c>
      <c r="AD40" s="29">
        <v>120</v>
      </c>
      <c r="AE40" s="30">
        <v>116</v>
      </c>
      <c r="AF40" s="29">
        <v>120</v>
      </c>
      <c r="AG40" s="30">
        <v>116</v>
      </c>
      <c r="AH40" s="29">
        <v>120</v>
      </c>
      <c r="AI40" s="30">
        <v>117</v>
      </c>
      <c r="AJ40" s="29">
        <v>121</v>
      </c>
      <c r="AK40" s="30">
        <v>117</v>
      </c>
      <c r="AL40" s="29">
        <v>121</v>
      </c>
      <c r="AM40" s="30">
        <v>117</v>
      </c>
      <c r="AN40" s="29">
        <v>121</v>
      </c>
    </row>
    <row r="41" spans="1:40" x14ac:dyDescent="0.2">
      <c r="B41" s="6" t="s">
        <v>6</v>
      </c>
      <c r="C41" s="32" t="s">
        <v>39</v>
      </c>
      <c r="D41" s="32" t="s">
        <v>39</v>
      </c>
      <c r="E41" s="32" t="s">
        <v>39</v>
      </c>
      <c r="F41" s="32" t="s">
        <v>39</v>
      </c>
      <c r="G41" s="32" t="s">
        <v>39</v>
      </c>
      <c r="H41" s="32" t="s">
        <v>39</v>
      </c>
      <c r="I41" s="32" t="s">
        <v>39</v>
      </c>
      <c r="J41" s="32" t="s">
        <v>39</v>
      </c>
      <c r="K41" s="32" t="s">
        <v>39</v>
      </c>
      <c r="L41" s="32" t="s">
        <v>39</v>
      </c>
      <c r="M41" s="32" t="s">
        <v>39</v>
      </c>
      <c r="N41" s="32" t="s">
        <v>39</v>
      </c>
    </row>
    <row r="42" spans="1:40" x14ac:dyDescent="0.2">
      <c r="B42" s="6" t="s">
        <v>7</v>
      </c>
      <c r="C42" s="32" t="s">
        <v>39</v>
      </c>
      <c r="D42" s="32" t="s">
        <v>39</v>
      </c>
      <c r="E42" s="32" t="s">
        <v>39</v>
      </c>
      <c r="F42" s="32" t="s">
        <v>39</v>
      </c>
      <c r="G42" s="32" t="s">
        <v>39</v>
      </c>
      <c r="H42" s="32" t="s">
        <v>39</v>
      </c>
      <c r="I42" s="32" t="s">
        <v>39</v>
      </c>
      <c r="J42" s="32" t="s">
        <v>39</v>
      </c>
      <c r="K42" s="32" t="s">
        <v>39</v>
      </c>
      <c r="L42" s="32" t="s">
        <v>39</v>
      </c>
      <c r="M42" s="32" t="s">
        <v>39</v>
      </c>
      <c r="N42" s="32" t="s">
        <v>39</v>
      </c>
    </row>
    <row r="44" spans="1:40" x14ac:dyDescent="0.2">
      <c r="E44" t="s">
        <v>40</v>
      </c>
    </row>
    <row r="47" spans="1:40" x14ac:dyDescent="0.2">
      <c r="A47" t="s">
        <v>52</v>
      </c>
    </row>
    <row r="49" spans="2:40" x14ac:dyDescent="0.2">
      <c r="B49" t="s">
        <v>27</v>
      </c>
    </row>
    <row r="50" spans="2:40" x14ac:dyDescent="0.2">
      <c r="B50" s="4"/>
      <c r="C50" s="5">
        <v>1</v>
      </c>
      <c r="D50" s="5">
        <v>2</v>
      </c>
      <c r="E50" s="5">
        <v>3</v>
      </c>
      <c r="F50" s="5">
        <v>4</v>
      </c>
      <c r="G50" s="5">
        <v>5</v>
      </c>
      <c r="H50" s="5">
        <v>6</v>
      </c>
      <c r="I50" s="5">
        <v>7</v>
      </c>
      <c r="J50" s="5">
        <v>8</v>
      </c>
      <c r="K50" s="5">
        <v>9</v>
      </c>
      <c r="L50" s="5">
        <v>10</v>
      </c>
      <c r="M50" s="5">
        <v>11</v>
      </c>
      <c r="N50" s="5">
        <v>12</v>
      </c>
    </row>
    <row r="51" spans="2:40" x14ac:dyDescent="0.2">
      <c r="B51" s="6" t="s">
        <v>0</v>
      </c>
      <c r="C51" s="18" t="s">
        <v>9</v>
      </c>
      <c r="D51" s="39">
        <v>2</v>
      </c>
      <c r="E51" s="40">
        <v>10</v>
      </c>
      <c r="F51" s="41">
        <v>18</v>
      </c>
      <c r="G51" s="42">
        <v>26</v>
      </c>
      <c r="H51" s="43">
        <v>34</v>
      </c>
      <c r="I51" s="44">
        <v>42</v>
      </c>
      <c r="J51" s="45">
        <v>50</v>
      </c>
      <c r="K51" s="14">
        <v>58</v>
      </c>
      <c r="L51" s="46">
        <v>66</v>
      </c>
      <c r="M51" s="16">
        <v>74</v>
      </c>
      <c r="N51" s="47">
        <v>82</v>
      </c>
      <c r="P51" s="1"/>
      <c r="Q51" s="1">
        <v>1</v>
      </c>
      <c r="R51" s="1">
        <v>2</v>
      </c>
      <c r="S51" s="1">
        <v>3</v>
      </c>
      <c r="T51" s="1">
        <v>4</v>
      </c>
      <c r="U51" s="1">
        <v>5</v>
      </c>
      <c r="V51" s="1">
        <v>6</v>
      </c>
      <c r="W51" s="1">
        <v>7</v>
      </c>
      <c r="X51" s="1">
        <v>8</v>
      </c>
      <c r="Y51" s="1">
        <v>9</v>
      </c>
      <c r="Z51" s="1">
        <v>10</v>
      </c>
      <c r="AA51" s="1">
        <v>11</v>
      </c>
      <c r="AB51" s="1">
        <v>12</v>
      </c>
      <c r="AC51" s="1">
        <v>13</v>
      </c>
      <c r="AD51" s="1">
        <v>14</v>
      </c>
      <c r="AE51" s="1">
        <v>15</v>
      </c>
      <c r="AF51" s="1">
        <v>16</v>
      </c>
      <c r="AG51" s="1">
        <v>17</v>
      </c>
      <c r="AH51" s="1">
        <v>18</v>
      </c>
      <c r="AI51" s="1">
        <v>19</v>
      </c>
      <c r="AJ51" s="1">
        <v>20</v>
      </c>
      <c r="AK51" s="1">
        <v>21</v>
      </c>
      <c r="AL51" s="1">
        <v>22</v>
      </c>
      <c r="AM51" s="1">
        <v>23</v>
      </c>
      <c r="AN51" s="1">
        <v>24</v>
      </c>
    </row>
    <row r="52" spans="2:40" x14ac:dyDescent="0.2">
      <c r="B52" s="6" t="s">
        <v>1</v>
      </c>
      <c r="C52" s="18" t="s">
        <v>11</v>
      </c>
      <c r="D52" s="39">
        <v>3</v>
      </c>
      <c r="E52" s="40">
        <v>11</v>
      </c>
      <c r="F52" s="41">
        <v>19</v>
      </c>
      <c r="G52" s="42">
        <v>27</v>
      </c>
      <c r="H52" s="43">
        <v>35</v>
      </c>
      <c r="I52" s="44">
        <v>43</v>
      </c>
      <c r="J52" s="45">
        <v>51</v>
      </c>
      <c r="K52" s="14">
        <v>59</v>
      </c>
      <c r="L52" s="46">
        <v>67</v>
      </c>
      <c r="M52" s="16">
        <v>75</v>
      </c>
      <c r="N52" s="47">
        <v>83</v>
      </c>
      <c r="P52" s="1" t="s">
        <v>0</v>
      </c>
      <c r="Q52" s="54" t="s">
        <v>9</v>
      </c>
      <c r="R52" s="54" t="s">
        <v>9</v>
      </c>
      <c r="S52" s="54" t="s">
        <v>9</v>
      </c>
      <c r="T52" s="55">
        <v>10</v>
      </c>
      <c r="U52" s="55">
        <v>10</v>
      </c>
      <c r="V52" s="55">
        <v>10</v>
      </c>
      <c r="W52" s="56">
        <v>26</v>
      </c>
      <c r="X52" s="56">
        <v>26</v>
      </c>
      <c r="Y52" s="56">
        <v>26</v>
      </c>
      <c r="Z52" s="57">
        <v>42</v>
      </c>
      <c r="AA52" s="57">
        <v>42</v>
      </c>
      <c r="AB52" s="57">
        <v>42</v>
      </c>
      <c r="AC52" s="58">
        <v>58</v>
      </c>
      <c r="AD52" s="58">
        <v>58</v>
      </c>
      <c r="AE52" s="58">
        <v>58</v>
      </c>
      <c r="AF52" s="59">
        <v>74</v>
      </c>
      <c r="AG52" s="59">
        <v>74</v>
      </c>
      <c r="AH52" s="59">
        <v>74</v>
      </c>
      <c r="AI52" s="60">
        <v>90</v>
      </c>
      <c r="AJ52" s="60">
        <v>90</v>
      </c>
      <c r="AK52" s="60">
        <v>90</v>
      </c>
      <c r="AL52" s="61">
        <v>106</v>
      </c>
      <c r="AM52" s="61">
        <v>106</v>
      </c>
      <c r="AN52" s="61">
        <v>106</v>
      </c>
    </row>
    <row r="53" spans="2:40" x14ac:dyDescent="0.2">
      <c r="B53" s="6" t="s">
        <v>2</v>
      </c>
      <c r="C53" s="18" t="s">
        <v>10</v>
      </c>
      <c r="D53" s="39">
        <v>4</v>
      </c>
      <c r="E53" s="40">
        <v>12</v>
      </c>
      <c r="F53" s="41">
        <v>20</v>
      </c>
      <c r="G53" s="42">
        <v>28</v>
      </c>
      <c r="H53" s="43">
        <v>36</v>
      </c>
      <c r="I53" s="44">
        <v>44</v>
      </c>
      <c r="J53" s="45">
        <v>52</v>
      </c>
      <c r="K53" s="14">
        <v>60</v>
      </c>
      <c r="L53" s="46">
        <v>68</v>
      </c>
      <c r="M53" s="16">
        <v>76</v>
      </c>
      <c r="N53" s="47">
        <v>84</v>
      </c>
      <c r="P53" s="1" t="s">
        <v>1</v>
      </c>
      <c r="Q53" s="62">
        <v>2</v>
      </c>
      <c r="R53" s="62">
        <v>2</v>
      </c>
      <c r="S53" s="62">
        <v>2</v>
      </c>
      <c r="T53" s="63">
        <v>18</v>
      </c>
      <c r="U53" s="63">
        <v>18</v>
      </c>
      <c r="V53" s="63">
        <v>18</v>
      </c>
      <c r="W53" s="64">
        <v>34</v>
      </c>
      <c r="X53" s="64">
        <v>34</v>
      </c>
      <c r="Y53" s="64">
        <v>34</v>
      </c>
      <c r="Z53" s="65">
        <v>50</v>
      </c>
      <c r="AA53" s="65">
        <v>50</v>
      </c>
      <c r="AB53" s="65">
        <v>50</v>
      </c>
      <c r="AC53" s="66">
        <v>66</v>
      </c>
      <c r="AD53" s="66">
        <v>66</v>
      </c>
      <c r="AE53" s="66">
        <v>66</v>
      </c>
      <c r="AF53" s="67">
        <v>82</v>
      </c>
      <c r="AG53" s="67">
        <v>82</v>
      </c>
      <c r="AH53" s="67">
        <v>82</v>
      </c>
      <c r="AI53" s="68">
        <v>98</v>
      </c>
      <c r="AJ53" s="68">
        <v>98</v>
      </c>
      <c r="AK53" s="68">
        <v>98</v>
      </c>
      <c r="AL53" s="62">
        <v>114</v>
      </c>
      <c r="AM53" s="62">
        <v>114</v>
      </c>
      <c r="AN53" s="62">
        <v>114</v>
      </c>
    </row>
    <row r="54" spans="2:40" x14ac:dyDescent="0.2">
      <c r="B54" s="6" t="s">
        <v>3</v>
      </c>
      <c r="C54" s="18" t="s">
        <v>12</v>
      </c>
      <c r="D54" s="39">
        <v>5</v>
      </c>
      <c r="E54" s="40">
        <v>13</v>
      </c>
      <c r="F54" s="41">
        <v>21</v>
      </c>
      <c r="G54" s="42">
        <v>29</v>
      </c>
      <c r="H54" s="43">
        <v>37</v>
      </c>
      <c r="I54" s="44">
        <v>45</v>
      </c>
      <c r="J54" s="45">
        <v>53</v>
      </c>
      <c r="K54" s="14">
        <v>61</v>
      </c>
      <c r="L54" s="46">
        <v>69</v>
      </c>
      <c r="M54" s="16">
        <v>77</v>
      </c>
      <c r="N54" s="47">
        <v>85</v>
      </c>
      <c r="P54" s="1" t="s">
        <v>2</v>
      </c>
      <c r="Q54" s="54" t="s">
        <v>11</v>
      </c>
      <c r="R54" s="54" t="s">
        <v>11</v>
      </c>
      <c r="S54" s="54" t="s">
        <v>11</v>
      </c>
      <c r="T54" s="55">
        <v>11</v>
      </c>
      <c r="U54" s="55">
        <v>11</v>
      </c>
      <c r="V54" s="55">
        <v>11</v>
      </c>
      <c r="W54" s="56">
        <v>27</v>
      </c>
      <c r="X54" s="56">
        <v>27</v>
      </c>
      <c r="Y54" s="56">
        <v>27</v>
      </c>
      <c r="Z54" s="57">
        <v>43</v>
      </c>
      <c r="AA54" s="57">
        <v>43</v>
      </c>
      <c r="AB54" s="57">
        <v>43</v>
      </c>
      <c r="AC54" s="58">
        <v>59</v>
      </c>
      <c r="AD54" s="58">
        <v>59</v>
      </c>
      <c r="AE54" s="58">
        <v>59</v>
      </c>
      <c r="AF54" s="59">
        <v>75</v>
      </c>
      <c r="AG54" s="59">
        <v>75</v>
      </c>
      <c r="AH54" s="59">
        <v>75</v>
      </c>
      <c r="AI54" s="60">
        <v>91</v>
      </c>
      <c r="AJ54" s="60">
        <v>91</v>
      </c>
      <c r="AK54" s="60">
        <v>91</v>
      </c>
      <c r="AL54" s="61">
        <v>107</v>
      </c>
      <c r="AM54" s="61">
        <v>107</v>
      </c>
      <c r="AN54" s="61">
        <v>107</v>
      </c>
    </row>
    <row r="55" spans="2:40" x14ac:dyDescent="0.2">
      <c r="B55" s="6" t="s">
        <v>4</v>
      </c>
      <c r="C55" s="18" t="s">
        <v>13</v>
      </c>
      <c r="D55" s="39">
        <v>6</v>
      </c>
      <c r="E55" s="40">
        <v>14</v>
      </c>
      <c r="F55" s="41">
        <v>22</v>
      </c>
      <c r="G55" s="42">
        <v>30</v>
      </c>
      <c r="H55" s="43">
        <v>38</v>
      </c>
      <c r="I55" s="44">
        <v>46</v>
      </c>
      <c r="J55" s="45">
        <v>54</v>
      </c>
      <c r="K55" s="14">
        <v>62</v>
      </c>
      <c r="L55" s="46">
        <v>70</v>
      </c>
      <c r="M55" s="16">
        <v>78</v>
      </c>
      <c r="N55" s="47">
        <v>86</v>
      </c>
      <c r="P55" s="1" t="s">
        <v>3</v>
      </c>
      <c r="Q55" s="62">
        <v>3</v>
      </c>
      <c r="R55" s="62">
        <v>3</v>
      </c>
      <c r="S55" s="62">
        <v>3</v>
      </c>
      <c r="T55" s="63">
        <v>19</v>
      </c>
      <c r="U55" s="63">
        <v>19</v>
      </c>
      <c r="V55" s="63">
        <v>19</v>
      </c>
      <c r="W55" s="64">
        <v>35</v>
      </c>
      <c r="X55" s="64">
        <v>35</v>
      </c>
      <c r="Y55" s="64">
        <v>35</v>
      </c>
      <c r="Z55" s="65">
        <v>51</v>
      </c>
      <c r="AA55" s="65">
        <v>51</v>
      </c>
      <c r="AB55" s="65">
        <v>51</v>
      </c>
      <c r="AC55" s="66">
        <v>67</v>
      </c>
      <c r="AD55" s="66">
        <v>67</v>
      </c>
      <c r="AE55" s="66">
        <v>67</v>
      </c>
      <c r="AF55" s="67">
        <v>83</v>
      </c>
      <c r="AG55" s="67">
        <v>83</v>
      </c>
      <c r="AH55" s="67">
        <v>83</v>
      </c>
      <c r="AI55" s="68">
        <v>99</v>
      </c>
      <c r="AJ55" s="68">
        <v>99</v>
      </c>
      <c r="AK55" s="68">
        <v>99</v>
      </c>
      <c r="AL55" s="62">
        <v>115</v>
      </c>
      <c r="AM55" s="62">
        <v>115</v>
      </c>
      <c r="AN55" s="62">
        <v>115</v>
      </c>
    </row>
    <row r="56" spans="2:40" x14ac:dyDescent="0.2">
      <c r="B56" s="6" t="s">
        <v>5</v>
      </c>
      <c r="C56" s="18" t="s">
        <v>14</v>
      </c>
      <c r="D56" s="39">
        <v>7</v>
      </c>
      <c r="E56" s="40">
        <v>15</v>
      </c>
      <c r="F56" s="41">
        <v>23</v>
      </c>
      <c r="G56" s="42">
        <v>31</v>
      </c>
      <c r="H56" s="43">
        <v>39</v>
      </c>
      <c r="I56" s="44">
        <v>47</v>
      </c>
      <c r="J56" s="45">
        <v>55</v>
      </c>
      <c r="K56" s="14">
        <v>63</v>
      </c>
      <c r="L56" s="46">
        <v>71</v>
      </c>
      <c r="M56" s="16">
        <v>79</v>
      </c>
      <c r="N56" s="47">
        <v>87</v>
      </c>
      <c r="P56" s="1" t="s">
        <v>4</v>
      </c>
      <c r="Q56" s="54" t="s">
        <v>10</v>
      </c>
      <c r="R56" s="54" t="s">
        <v>10</v>
      </c>
      <c r="S56" s="54" t="s">
        <v>10</v>
      </c>
      <c r="T56" s="55">
        <v>12</v>
      </c>
      <c r="U56" s="55">
        <v>12</v>
      </c>
      <c r="V56" s="55">
        <v>12</v>
      </c>
      <c r="W56" s="56">
        <v>28</v>
      </c>
      <c r="X56" s="56">
        <v>28</v>
      </c>
      <c r="Y56" s="56">
        <v>28</v>
      </c>
      <c r="Z56" s="57">
        <v>44</v>
      </c>
      <c r="AA56" s="57">
        <v>44</v>
      </c>
      <c r="AB56" s="57">
        <v>44</v>
      </c>
      <c r="AC56" s="58">
        <v>60</v>
      </c>
      <c r="AD56" s="58">
        <v>60</v>
      </c>
      <c r="AE56" s="58">
        <v>60</v>
      </c>
      <c r="AF56" s="59">
        <v>76</v>
      </c>
      <c r="AG56" s="59">
        <v>76</v>
      </c>
      <c r="AH56" s="59">
        <v>76</v>
      </c>
      <c r="AI56" s="60">
        <v>92</v>
      </c>
      <c r="AJ56" s="60">
        <v>92</v>
      </c>
      <c r="AK56" s="60">
        <v>92</v>
      </c>
      <c r="AL56" s="61">
        <v>108</v>
      </c>
      <c r="AM56" s="61">
        <v>108</v>
      </c>
      <c r="AN56" s="61">
        <v>108</v>
      </c>
    </row>
    <row r="57" spans="2:40" x14ac:dyDescent="0.2">
      <c r="B57" s="6" t="s">
        <v>6</v>
      </c>
      <c r="C57" s="18" t="s">
        <v>15</v>
      </c>
      <c r="D57" s="39">
        <v>8</v>
      </c>
      <c r="E57" s="40">
        <v>16</v>
      </c>
      <c r="F57" s="41">
        <v>24</v>
      </c>
      <c r="G57" s="42">
        <v>32</v>
      </c>
      <c r="H57" s="43">
        <v>40</v>
      </c>
      <c r="I57" s="44">
        <v>48</v>
      </c>
      <c r="J57" s="45">
        <v>56</v>
      </c>
      <c r="K57" s="14">
        <v>64</v>
      </c>
      <c r="L57" s="46">
        <v>72</v>
      </c>
      <c r="M57" s="16">
        <v>80</v>
      </c>
      <c r="N57" s="47">
        <v>88</v>
      </c>
      <c r="O57" t="s">
        <v>16</v>
      </c>
      <c r="P57" s="1" t="s">
        <v>5</v>
      </c>
      <c r="Q57" s="69">
        <v>4</v>
      </c>
      <c r="R57" s="69">
        <v>4</v>
      </c>
      <c r="S57" s="69">
        <v>4</v>
      </c>
      <c r="T57" s="63">
        <v>20</v>
      </c>
      <c r="U57" s="63">
        <v>20</v>
      </c>
      <c r="V57" s="63">
        <v>20</v>
      </c>
      <c r="W57" s="64">
        <v>36</v>
      </c>
      <c r="X57" s="64">
        <v>36</v>
      </c>
      <c r="Y57" s="64">
        <v>36</v>
      </c>
      <c r="Z57" s="65">
        <v>52</v>
      </c>
      <c r="AA57" s="65">
        <v>52</v>
      </c>
      <c r="AB57" s="65">
        <v>52</v>
      </c>
      <c r="AC57" s="66">
        <v>68</v>
      </c>
      <c r="AD57" s="66">
        <v>68</v>
      </c>
      <c r="AE57" s="66">
        <v>68</v>
      </c>
      <c r="AF57" s="67">
        <v>84</v>
      </c>
      <c r="AG57" s="67">
        <v>84</v>
      </c>
      <c r="AH57" s="67">
        <v>84</v>
      </c>
      <c r="AI57" s="68">
        <v>100</v>
      </c>
      <c r="AJ57" s="68">
        <v>100</v>
      </c>
      <c r="AK57" s="68">
        <v>100</v>
      </c>
      <c r="AL57" s="62">
        <v>116</v>
      </c>
      <c r="AM57" s="62">
        <v>116</v>
      </c>
      <c r="AN57" s="62">
        <v>116</v>
      </c>
    </row>
    <row r="58" spans="2:40" x14ac:dyDescent="0.2">
      <c r="B58" s="6" t="s">
        <v>7</v>
      </c>
      <c r="C58" s="18">
        <v>1</v>
      </c>
      <c r="D58" s="39">
        <v>9</v>
      </c>
      <c r="E58" s="40">
        <v>17</v>
      </c>
      <c r="F58" s="41">
        <v>25</v>
      </c>
      <c r="G58" s="42">
        <v>33</v>
      </c>
      <c r="H58" s="43">
        <v>41</v>
      </c>
      <c r="I58" s="44">
        <v>49</v>
      </c>
      <c r="J58" s="45">
        <v>57</v>
      </c>
      <c r="K58" s="14">
        <v>65</v>
      </c>
      <c r="L58" s="46">
        <v>73</v>
      </c>
      <c r="M58" s="16">
        <v>81</v>
      </c>
      <c r="N58" s="47">
        <v>89</v>
      </c>
      <c r="P58" s="1" t="s">
        <v>6</v>
      </c>
      <c r="Q58" s="54" t="s">
        <v>12</v>
      </c>
      <c r="R58" s="54" t="s">
        <v>12</v>
      </c>
      <c r="S58" s="54" t="s">
        <v>12</v>
      </c>
      <c r="T58" s="55">
        <v>13</v>
      </c>
      <c r="U58" s="55">
        <v>13</v>
      </c>
      <c r="V58" s="55">
        <v>13</v>
      </c>
      <c r="W58" s="56">
        <v>29</v>
      </c>
      <c r="X58" s="56">
        <v>29</v>
      </c>
      <c r="Y58" s="56">
        <v>29</v>
      </c>
      <c r="Z58" s="57">
        <v>45</v>
      </c>
      <c r="AA58" s="57">
        <v>45</v>
      </c>
      <c r="AB58" s="57">
        <v>45</v>
      </c>
      <c r="AC58" s="58">
        <v>61</v>
      </c>
      <c r="AD58" s="58">
        <v>61</v>
      </c>
      <c r="AE58" s="58">
        <v>61</v>
      </c>
      <c r="AF58" s="59">
        <v>77</v>
      </c>
      <c r="AG58" s="59">
        <v>77</v>
      </c>
      <c r="AH58" s="59">
        <v>77</v>
      </c>
      <c r="AI58" s="60">
        <v>93</v>
      </c>
      <c r="AJ58" s="60">
        <v>93</v>
      </c>
      <c r="AK58" s="60">
        <v>93</v>
      </c>
      <c r="AL58" s="61">
        <v>109</v>
      </c>
      <c r="AM58" s="61">
        <v>109</v>
      </c>
      <c r="AN58" s="61">
        <v>109</v>
      </c>
    </row>
    <row r="59" spans="2:40" x14ac:dyDescent="0.2">
      <c r="P59" s="1" t="s">
        <v>7</v>
      </c>
      <c r="Q59" s="62">
        <v>5</v>
      </c>
      <c r="R59" s="62">
        <v>5</v>
      </c>
      <c r="S59" s="62">
        <v>5</v>
      </c>
      <c r="T59" s="63">
        <v>21</v>
      </c>
      <c r="U59" s="63">
        <v>21</v>
      </c>
      <c r="V59" s="63">
        <v>21</v>
      </c>
      <c r="W59" s="64">
        <v>37</v>
      </c>
      <c r="X59" s="64">
        <v>37</v>
      </c>
      <c r="Y59" s="64">
        <v>37</v>
      </c>
      <c r="Z59" s="65">
        <v>53</v>
      </c>
      <c r="AA59" s="65">
        <v>53</v>
      </c>
      <c r="AB59" s="65">
        <v>53</v>
      </c>
      <c r="AC59" s="66">
        <v>69</v>
      </c>
      <c r="AD59" s="66">
        <v>69</v>
      </c>
      <c r="AE59" s="66">
        <v>69</v>
      </c>
      <c r="AF59" s="67">
        <v>85</v>
      </c>
      <c r="AG59" s="67">
        <v>85</v>
      </c>
      <c r="AH59" s="67">
        <v>85</v>
      </c>
      <c r="AI59" s="68">
        <v>101</v>
      </c>
      <c r="AJ59" s="68">
        <v>101</v>
      </c>
      <c r="AK59" s="68">
        <v>101</v>
      </c>
      <c r="AL59" s="62">
        <v>117</v>
      </c>
      <c r="AM59" s="62">
        <v>117</v>
      </c>
      <c r="AN59" s="62">
        <v>117</v>
      </c>
    </row>
    <row r="60" spans="2:40" x14ac:dyDescent="0.2">
      <c r="B60" s="7" t="s">
        <v>28</v>
      </c>
      <c r="P60" s="1" t="s">
        <v>17</v>
      </c>
      <c r="Q60" s="54" t="s">
        <v>13</v>
      </c>
      <c r="R60" s="54" t="s">
        <v>13</v>
      </c>
      <c r="S60" s="54" t="s">
        <v>13</v>
      </c>
      <c r="T60" s="55">
        <v>14</v>
      </c>
      <c r="U60" s="55">
        <v>14</v>
      </c>
      <c r="V60" s="55">
        <v>14</v>
      </c>
      <c r="W60" s="56">
        <v>30</v>
      </c>
      <c r="X60" s="56">
        <v>30</v>
      </c>
      <c r="Y60" s="56">
        <v>30</v>
      </c>
      <c r="Z60" s="57">
        <v>46</v>
      </c>
      <c r="AA60" s="57">
        <v>46</v>
      </c>
      <c r="AB60" s="57">
        <v>46</v>
      </c>
      <c r="AC60" s="58">
        <v>62</v>
      </c>
      <c r="AD60" s="58">
        <v>62</v>
      </c>
      <c r="AE60" s="58">
        <v>62</v>
      </c>
      <c r="AF60" s="59">
        <v>78</v>
      </c>
      <c r="AG60" s="59">
        <v>78</v>
      </c>
      <c r="AH60" s="59">
        <v>78</v>
      </c>
      <c r="AI60" s="60">
        <v>94</v>
      </c>
      <c r="AJ60" s="60">
        <v>94</v>
      </c>
      <c r="AK60" s="60">
        <v>94</v>
      </c>
      <c r="AL60" s="61">
        <v>110</v>
      </c>
      <c r="AM60" s="61">
        <v>110</v>
      </c>
      <c r="AN60" s="61">
        <v>110</v>
      </c>
    </row>
    <row r="61" spans="2:40" x14ac:dyDescent="0.2">
      <c r="B61" s="4"/>
      <c r="C61" s="5">
        <v>1</v>
      </c>
      <c r="D61" s="5">
        <v>2</v>
      </c>
      <c r="E61" s="5">
        <v>3</v>
      </c>
      <c r="F61" s="5">
        <v>4</v>
      </c>
      <c r="G61" s="5">
        <v>5</v>
      </c>
      <c r="H61" s="5">
        <v>6</v>
      </c>
      <c r="I61" s="5">
        <v>7</v>
      </c>
      <c r="J61" s="5">
        <v>8</v>
      </c>
      <c r="K61" s="5">
        <v>9</v>
      </c>
      <c r="L61" s="5">
        <v>10</v>
      </c>
      <c r="M61" s="5">
        <v>11</v>
      </c>
      <c r="N61" s="5">
        <v>12</v>
      </c>
      <c r="P61" s="1" t="s">
        <v>18</v>
      </c>
      <c r="Q61" s="62">
        <v>6</v>
      </c>
      <c r="R61" s="62">
        <v>6</v>
      </c>
      <c r="S61" s="62">
        <v>6</v>
      </c>
      <c r="T61" s="63">
        <v>22</v>
      </c>
      <c r="U61" s="63">
        <v>22</v>
      </c>
      <c r="V61" s="63">
        <v>22</v>
      </c>
      <c r="W61" s="64">
        <v>38</v>
      </c>
      <c r="X61" s="64">
        <v>38</v>
      </c>
      <c r="Y61" s="64">
        <v>38</v>
      </c>
      <c r="Z61" s="65">
        <v>54</v>
      </c>
      <c r="AA61" s="65">
        <v>54</v>
      </c>
      <c r="AB61" s="65">
        <v>54</v>
      </c>
      <c r="AC61" s="66">
        <v>70</v>
      </c>
      <c r="AD61" s="66">
        <v>70</v>
      </c>
      <c r="AE61" s="66">
        <v>70</v>
      </c>
      <c r="AF61" s="67">
        <v>86</v>
      </c>
      <c r="AG61" s="67">
        <v>86</v>
      </c>
      <c r="AH61" s="67">
        <v>86</v>
      </c>
      <c r="AI61" s="68">
        <v>102</v>
      </c>
      <c r="AJ61" s="68">
        <v>102</v>
      </c>
      <c r="AK61" s="68">
        <v>102</v>
      </c>
      <c r="AL61" s="62">
        <v>118</v>
      </c>
      <c r="AM61" s="62">
        <v>118</v>
      </c>
      <c r="AN61" s="62">
        <v>118</v>
      </c>
    </row>
    <row r="62" spans="2:40" x14ac:dyDescent="0.2">
      <c r="B62" s="6" t="s">
        <v>0</v>
      </c>
      <c r="C62" s="48">
        <v>90</v>
      </c>
      <c r="D62" s="49">
        <v>98</v>
      </c>
      <c r="E62" s="50">
        <v>106</v>
      </c>
      <c r="F62" s="39">
        <v>114</v>
      </c>
      <c r="G62" s="38"/>
      <c r="H62" s="38"/>
      <c r="I62" s="38"/>
      <c r="J62" s="38"/>
      <c r="K62" s="38"/>
      <c r="L62" s="38"/>
      <c r="M62" s="38"/>
      <c r="N62" s="38"/>
      <c r="P62" s="1" t="s">
        <v>19</v>
      </c>
      <c r="Q62" s="54" t="s">
        <v>14</v>
      </c>
      <c r="R62" s="54" t="s">
        <v>14</v>
      </c>
      <c r="S62" s="54" t="s">
        <v>14</v>
      </c>
      <c r="T62" s="55">
        <v>15</v>
      </c>
      <c r="U62" s="55">
        <v>15</v>
      </c>
      <c r="V62" s="55">
        <v>15</v>
      </c>
      <c r="W62" s="56">
        <v>31</v>
      </c>
      <c r="X62" s="56">
        <v>31</v>
      </c>
      <c r="Y62" s="56">
        <v>31</v>
      </c>
      <c r="Z62" s="57">
        <v>47</v>
      </c>
      <c r="AA62" s="57">
        <v>47</v>
      </c>
      <c r="AB62" s="57">
        <v>47</v>
      </c>
      <c r="AC62" s="58">
        <v>63</v>
      </c>
      <c r="AD62" s="58">
        <v>63</v>
      </c>
      <c r="AE62" s="58">
        <v>63</v>
      </c>
      <c r="AF62" s="59">
        <v>79</v>
      </c>
      <c r="AG62" s="59">
        <v>79</v>
      </c>
      <c r="AH62" s="59">
        <v>79</v>
      </c>
      <c r="AI62" s="60">
        <v>95</v>
      </c>
      <c r="AJ62" s="60">
        <v>95</v>
      </c>
      <c r="AK62" s="60">
        <v>95</v>
      </c>
      <c r="AL62" s="61">
        <v>111</v>
      </c>
      <c r="AM62" s="61">
        <v>111</v>
      </c>
      <c r="AN62" s="61">
        <v>111</v>
      </c>
    </row>
    <row r="63" spans="2:40" x14ac:dyDescent="0.2">
      <c r="B63" s="6" t="s">
        <v>1</v>
      </c>
      <c r="C63" s="48">
        <v>91</v>
      </c>
      <c r="D63" s="49">
        <v>99</v>
      </c>
      <c r="E63" s="50">
        <v>107</v>
      </c>
      <c r="F63" s="39">
        <v>115</v>
      </c>
      <c r="G63" s="38"/>
      <c r="H63" s="38"/>
      <c r="I63" s="38"/>
      <c r="J63" s="38"/>
      <c r="K63" s="38"/>
      <c r="L63" s="38"/>
      <c r="M63" s="38"/>
      <c r="N63" s="38"/>
      <c r="O63" t="s">
        <v>16</v>
      </c>
      <c r="P63" s="1" t="s">
        <v>20</v>
      </c>
      <c r="Q63" s="62">
        <v>7</v>
      </c>
      <c r="R63" s="62">
        <v>7</v>
      </c>
      <c r="S63" s="62">
        <v>7</v>
      </c>
      <c r="T63" s="63">
        <v>23</v>
      </c>
      <c r="U63" s="63">
        <v>23</v>
      </c>
      <c r="V63" s="63">
        <v>23</v>
      </c>
      <c r="W63" s="64">
        <v>39</v>
      </c>
      <c r="X63" s="64">
        <v>39</v>
      </c>
      <c r="Y63" s="64">
        <v>39</v>
      </c>
      <c r="Z63" s="65">
        <v>55</v>
      </c>
      <c r="AA63" s="65">
        <v>55</v>
      </c>
      <c r="AB63" s="65">
        <v>55</v>
      </c>
      <c r="AC63" s="66">
        <v>71</v>
      </c>
      <c r="AD63" s="66">
        <v>71</v>
      </c>
      <c r="AE63" s="66">
        <v>71</v>
      </c>
      <c r="AF63" s="67">
        <v>87</v>
      </c>
      <c r="AG63" s="67">
        <v>87</v>
      </c>
      <c r="AH63" s="67">
        <v>87</v>
      </c>
      <c r="AI63" s="68">
        <v>103</v>
      </c>
      <c r="AJ63" s="68">
        <v>103</v>
      </c>
      <c r="AK63" s="68">
        <v>103</v>
      </c>
      <c r="AL63" s="62">
        <v>119</v>
      </c>
      <c r="AM63" s="62">
        <v>119</v>
      </c>
      <c r="AN63" s="62">
        <v>119</v>
      </c>
    </row>
    <row r="64" spans="2:40" x14ac:dyDescent="0.2">
      <c r="B64" s="6" t="s">
        <v>2</v>
      </c>
      <c r="C64" s="48">
        <v>92</v>
      </c>
      <c r="D64" s="49">
        <v>100</v>
      </c>
      <c r="E64" s="50">
        <v>108</v>
      </c>
      <c r="F64" s="39">
        <v>116</v>
      </c>
      <c r="G64" s="38"/>
      <c r="H64" s="38"/>
      <c r="I64" s="38"/>
      <c r="J64" s="38"/>
      <c r="K64" s="38"/>
      <c r="L64" s="38"/>
      <c r="M64" s="38"/>
      <c r="N64" s="38"/>
      <c r="P64" s="1" t="s">
        <v>21</v>
      </c>
      <c r="Q64" s="54" t="s">
        <v>15</v>
      </c>
      <c r="R64" s="54" t="s">
        <v>15</v>
      </c>
      <c r="S64" s="54" t="s">
        <v>15</v>
      </c>
      <c r="T64" s="55">
        <v>16</v>
      </c>
      <c r="U64" s="55">
        <v>16</v>
      </c>
      <c r="V64" s="55">
        <v>16</v>
      </c>
      <c r="W64" s="56">
        <v>32</v>
      </c>
      <c r="X64" s="56">
        <v>32</v>
      </c>
      <c r="Y64" s="56">
        <v>32</v>
      </c>
      <c r="Z64" s="57">
        <v>48</v>
      </c>
      <c r="AA64" s="57">
        <v>48</v>
      </c>
      <c r="AB64" s="57">
        <v>48</v>
      </c>
      <c r="AC64" s="58">
        <v>64</v>
      </c>
      <c r="AD64" s="58">
        <v>64</v>
      </c>
      <c r="AE64" s="58">
        <v>64</v>
      </c>
      <c r="AF64" s="59">
        <v>80</v>
      </c>
      <c r="AG64" s="59">
        <v>80</v>
      </c>
      <c r="AH64" s="59">
        <v>80</v>
      </c>
      <c r="AI64" s="60">
        <v>96</v>
      </c>
      <c r="AJ64" s="60">
        <v>96</v>
      </c>
      <c r="AK64" s="60">
        <v>96</v>
      </c>
      <c r="AL64" s="61">
        <v>112</v>
      </c>
      <c r="AM64" s="61">
        <v>112</v>
      </c>
      <c r="AN64" s="61">
        <v>112</v>
      </c>
    </row>
    <row r="65" spans="1:40" x14ac:dyDescent="0.2">
      <c r="B65" s="6" t="s">
        <v>3</v>
      </c>
      <c r="C65" s="48">
        <v>93</v>
      </c>
      <c r="D65" s="49">
        <v>101</v>
      </c>
      <c r="E65" s="50">
        <v>109</v>
      </c>
      <c r="F65" s="39">
        <v>117</v>
      </c>
      <c r="G65" s="38"/>
      <c r="H65" s="38"/>
      <c r="I65" s="38"/>
      <c r="J65" s="38"/>
      <c r="K65" s="38"/>
      <c r="L65" s="38"/>
      <c r="M65" s="38"/>
      <c r="N65" s="38"/>
      <c r="P65" s="1" t="s">
        <v>22</v>
      </c>
      <c r="Q65" s="62">
        <v>8</v>
      </c>
      <c r="R65" s="62">
        <v>8</v>
      </c>
      <c r="S65" s="62">
        <v>8</v>
      </c>
      <c r="T65" s="63">
        <v>24</v>
      </c>
      <c r="U65" s="63">
        <v>24</v>
      </c>
      <c r="V65" s="63">
        <v>24</v>
      </c>
      <c r="W65" s="64">
        <v>40</v>
      </c>
      <c r="X65" s="64">
        <v>40</v>
      </c>
      <c r="Y65" s="64">
        <v>40</v>
      </c>
      <c r="Z65" s="65">
        <v>56</v>
      </c>
      <c r="AA65" s="65">
        <v>56</v>
      </c>
      <c r="AB65" s="65">
        <v>56</v>
      </c>
      <c r="AC65" s="66">
        <v>72</v>
      </c>
      <c r="AD65" s="66">
        <v>72</v>
      </c>
      <c r="AE65" s="66">
        <v>72</v>
      </c>
      <c r="AF65" s="67">
        <v>88</v>
      </c>
      <c r="AG65" s="67">
        <v>88</v>
      </c>
      <c r="AH65" s="67">
        <v>88</v>
      </c>
      <c r="AI65" s="68">
        <v>104</v>
      </c>
      <c r="AJ65" s="68">
        <v>104</v>
      </c>
      <c r="AK65" s="68">
        <v>104</v>
      </c>
      <c r="AL65" s="62">
        <v>120</v>
      </c>
      <c r="AM65" s="62">
        <v>120</v>
      </c>
      <c r="AN65" s="62">
        <v>120</v>
      </c>
    </row>
    <row r="66" spans="1:40" x14ac:dyDescent="0.2">
      <c r="B66" s="6" t="s">
        <v>4</v>
      </c>
      <c r="C66" s="48">
        <v>94</v>
      </c>
      <c r="D66" s="49">
        <v>102</v>
      </c>
      <c r="E66" s="50">
        <v>110</v>
      </c>
      <c r="F66" s="39">
        <v>118</v>
      </c>
      <c r="G66" s="32"/>
      <c r="H66" s="32"/>
      <c r="I66" s="32"/>
      <c r="J66" s="32"/>
      <c r="K66" s="32"/>
      <c r="L66" s="32"/>
      <c r="M66" s="32"/>
      <c r="N66" s="32"/>
      <c r="P66" s="1" t="s">
        <v>23</v>
      </c>
      <c r="Q66" s="54">
        <v>1</v>
      </c>
      <c r="R66" s="54">
        <v>1</v>
      </c>
      <c r="S66" s="54">
        <v>1</v>
      </c>
      <c r="T66" s="55">
        <v>17</v>
      </c>
      <c r="U66" s="55">
        <v>17</v>
      </c>
      <c r="V66" s="55">
        <v>17</v>
      </c>
      <c r="W66" s="56">
        <v>33</v>
      </c>
      <c r="X66" s="56">
        <v>33</v>
      </c>
      <c r="Y66" s="56">
        <v>33</v>
      </c>
      <c r="Z66" s="57">
        <v>49</v>
      </c>
      <c r="AA66" s="57">
        <v>49</v>
      </c>
      <c r="AB66" s="57">
        <v>49</v>
      </c>
      <c r="AC66" s="58">
        <v>65</v>
      </c>
      <c r="AD66" s="58">
        <v>65</v>
      </c>
      <c r="AE66" s="58">
        <v>65</v>
      </c>
      <c r="AF66" s="59">
        <v>81</v>
      </c>
      <c r="AG66" s="59">
        <v>81</v>
      </c>
      <c r="AH66" s="59">
        <v>81</v>
      </c>
      <c r="AI66" s="60">
        <v>97</v>
      </c>
      <c r="AJ66" s="60">
        <v>97</v>
      </c>
      <c r="AK66" s="60">
        <v>97</v>
      </c>
      <c r="AL66" s="61">
        <v>113</v>
      </c>
      <c r="AM66" s="61">
        <v>113</v>
      </c>
      <c r="AN66" s="61">
        <v>113</v>
      </c>
    </row>
    <row r="67" spans="1:40" x14ac:dyDescent="0.2">
      <c r="B67" s="6" t="s">
        <v>5</v>
      </c>
      <c r="C67" s="48">
        <v>95</v>
      </c>
      <c r="D67" s="49">
        <v>103</v>
      </c>
      <c r="E67" s="50">
        <v>111</v>
      </c>
      <c r="F67" s="39">
        <v>119</v>
      </c>
      <c r="G67" s="32"/>
      <c r="H67" s="32"/>
      <c r="I67" s="32"/>
      <c r="J67" s="32"/>
      <c r="K67" s="32"/>
      <c r="L67" s="32"/>
      <c r="M67" s="32"/>
      <c r="N67" s="32"/>
      <c r="P67" s="1" t="s">
        <v>24</v>
      </c>
      <c r="Q67" s="62">
        <v>9</v>
      </c>
      <c r="R67" s="62">
        <v>9</v>
      </c>
      <c r="S67" s="62">
        <v>9</v>
      </c>
      <c r="T67" s="63">
        <v>25</v>
      </c>
      <c r="U67" s="63">
        <v>25</v>
      </c>
      <c r="V67" s="63">
        <v>25</v>
      </c>
      <c r="W67" s="64">
        <v>41</v>
      </c>
      <c r="X67" s="64">
        <v>41</v>
      </c>
      <c r="Y67" s="64">
        <v>41</v>
      </c>
      <c r="Z67" s="65">
        <v>57</v>
      </c>
      <c r="AA67" s="65">
        <v>57</v>
      </c>
      <c r="AB67" s="65">
        <v>57</v>
      </c>
      <c r="AC67" s="66">
        <v>73</v>
      </c>
      <c r="AD67" s="66">
        <v>73</v>
      </c>
      <c r="AE67" s="66">
        <v>73</v>
      </c>
      <c r="AF67" s="67">
        <v>89</v>
      </c>
      <c r="AG67" s="67">
        <v>89</v>
      </c>
      <c r="AH67" s="67">
        <v>89</v>
      </c>
      <c r="AI67" s="68">
        <v>105</v>
      </c>
      <c r="AJ67" s="68">
        <v>105</v>
      </c>
      <c r="AK67" s="68">
        <v>105</v>
      </c>
      <c r="AL67" s="62">
        <v>121</v>
      </c>
      <c r="AM67" s="62">
        <v>121</v>
      </c>
      <c r="AN67" s="62">
        <v>121</v>
      </c>
    </row>
    <row r="68" spans="1:40" x14ac:dyDescent="0.2">
      <c r="B68" s="6" t="s">
        <v>6</v>
      </c>
      <c r="C68" s="48">
        <v>96</v>
      </c>
      <c r="D68" s="49">
        <v>104</v>
      </c>
      <c r="E68" s="50">
        <v>112</v>
      </c>
      <c r="F68" s="39">
        <v>120</v>
      </c>
      <c r="G68" s="32"/>
      <c r="H68" s="32"/>
      <c r="I68" s="32"/>
      <c r="J68" s="32"/>
      <c r="K68" s="32"/>
      <c r="L68" s="32"/>
      <c r="M68" s="32"/>
      <c r="N68" s="32"/>
      <c r="AH68" s="52"/>
      <c r="AI68" s="53"/>
      <c r="AJ68" s="53"/>
      <c r="AK68" s="53"/>
    </row>
    <row r="69" spans="1:40" x14ac:dyDescent="0.2">
      <c r="B69" s="6" t="s">
        <v>7</v>
      </c>
      <c r="C69" s="48">
        <v>97</v>
      </c>
      <c r="D69" s="49">
        <v>105</v>
      </c>
      <c r="E69" s="50">
        <v>113</v>
      </c>
      <c r="F69" s="39">
        <v>121</v>
      </c>
      <c r="G69" s="32"/>
      <c r="H69" s="32"/>
      <c r="I69" s="32"/>
      <c r="J69" s="32"/>
      <c r="K69" s="32"/>
      <c r="L69" s="32"/>
      <c r="M69" s="32"/>
      <c r="N69" s="32"/>
      <c r="AI69" s="51"/>
      <c r="AJ69" s="51"/>
      <c r="AK69" s="51"/>
    </row>
    <row r="71" spans="1:40" x14ac:dyDescent="0.2">
      <c r="E71" t="s">
        <v>40</v>
      </c>
    </row>
    <row r="73" spans="1:40" x14ac:dyDescent="0.2">
      <c r="A73" s="71"/>
      <c r="B73" s="71"/>
      <c r="C73" s="71"/>
      <c r="D73" s="71"/>
      <c r="E73" s="71"/>
      <c r="F73" s="71"/>
      <c r="G73" s="71"/>
      <c r="H73" s="71"/>
      <c r="I73" s="71"/>
      <c r="J73" s="71"/>
      <c r="K73" s="71"/>
      <c r="L73" s="71"/>
      <c r="M73" s="71"/>
      <c r="N73" s="71"/>
      <c r="O73" s="70"/>
    </row>
    <row r="74" spans="1:40" x14ac:dyDescent="0.2">
      <c r="A74" s="71"/>
      <c r="B74" s="71"/>
      <c r="C74" s="71"/>
      <c r="D74" s="71"/>
      <c r="E74" s="71"/>
      <c r="F74" s="71"/>
      <c r="G74" s="71"/>
      <c r="H74" s="71"/>
      <c r="I74" s="71"/>
      <c r="J74" s="71"/>
      <c r="K74" s="71"/>
      <c r="L74" s="71"/>
      <c r="M74" s="71"/>
      <c r="N74" s="71"/>
      <c r="O74" s="70"/>
    </row>
    <row r="75" spans="1:40" x14ac:dyDescent="0.2">
      <c r="A75" s="71"/>
      <c r="B75" s="72"/>
      <c r="C75" s="72"/>
      <c r="D75" s="72"/>
      <c r="E75" s="72"/>
      <c r="F75" s="72"/>
      <c r="G75" s="72"/>
      <c r="H75" s="72"/>
      <c r="I75" s="72"/>
      <c r="J75" s="72"/>
      <c r="K75" s="72"/>
      <c r="L75" s="72"/>
      <c r="M75" s="72"/>
      <c r="N75" s="72"/>
      <c r="O75" s="70"/>
    </row>
    <row r="76" spans="1:40" x14ac:dyDescent="0.2">
      <c r="A76" s="71"/>
      <c r="B76" s="72"/>
      <c r="C76" s="72"/>
      <c r="D76" s="72"/>
      <c r="E76" s="72"/>
      <c r="F76" s="72"/>
      <c r="G76" s="72"/>
      <c r="H76" s="72"/>
      <c r="I76" s="72"/>
      <c r="J76" s="72"/>
      <c r="K76" s="72"/>
      <c r="L76" s="72"/>
      <c r="M76" s="72"/>
      <c r="N76" s="72"/>
      <c r="O76" s="70"/>
    </row>
    <row r="77" spans="1:40" x14ac:dyDescent="0.2">
      <c r="A77" s="71"/>
      <c r="B77" s="72"/>
      <c r="C77" s="72"/>
      <c r="D77" s="72"/>
      <c r="E77" s="72"/>
      <c r="F77" s="72"/>
      <c r="G77" s="72"/>
      <c r="H77" s="72"/>
      <c r="I77" s="72"/>
      <c r="J77" s="72"/>
      <c r="K77" s="72"/>
      <c r="L77" s="72"/>
      <c r="M77" s="72"/>
      <c r="N77" s="72"/>
      <c r="O77" s="70"/>
    </row>
    <row r="78" spans="1:40" x14ac:dyDescent="0.2">
      <c r="A78" s="71"/>
      <c r="B78" s="72"/>
      <c r="C78" s="72"/>
      <c r="D78" s="72"/>
      <c r="E78" s="72"/>
      <c r="F78" s="72"/>
      <c r="G78" s="72"/>
      <c r="H78" s="72"/>
      <c r="I78" s="72"/>
      <c r="J78" s="72"/>
      <c r="K78" s="72"/>
      <c r="L78" s="72"/>
      <c r="M78" s="72"/>
      <c r="N78" s="72"/>
      <c r="O78" s="70"/>
    </row>
    <row r="79" spans="1:40" x14ac:dyDescent="0.2">
      <c r="A79" s="71"/>
      <c r="B79" s="72"/>
      <c r="C79" s="72"/>
      <c r="D79" s="72"/>
      <c r="E79" s="72"/>
      <c r="F79" s="72"/>
      <c r="G79" s="72"/>
      <c r="H79" s="72"/>
      <c r="I79" s="72"/>
      <c r="J79" s="72"/>
      <c r="K79" s="72"/>
      <c r="L79" s="72"/>
      <c r="M79" s="72"/>
      <c r="N79" s="72"/>
      <c r="O79" s="70"/>
    </row>
    <row r="80" spans="1:40" x14ac:dyDescent="0.2">
      <c r="A80" s="71"/>
      <c r="B80" s="72"/>
      <c r="C80" s="72"/>
      <c r="D80" s="72"/>
      <c r="E80" s="72"/>
      <c r="F80" s="72"/>
      <c r="G80" s="72"/>
      <c r="H80" s="72"/>
      <c r="I80" s="72"/>
      <c r="J80" s="72"/>
      <c r="K80" s="72"/>
      <c r="L80" s="72"/>
      <c r="M80" s="72"/>
      <c r="N80" s="72"/>
      <c r="O80" s="70"/>
    </row>
    <row r="81" spans="1:15" x14ac:dyDescent="0.2">
      <c r="A81" s="71"/>
      <c r="B81" s="72"/>
      <c r="C81" s="72"/>
      <c r="D81" s="72"/>
      <c r="E81" s="72"/>
      <c r="F81" s="72"/>
      <c r="G81" s="72"/>
      <c r="H81" s="72"/>
      <c r="I81" s="72"/>
      <c r="J81" s="72"/>
      <c r="K81" s="72"/>
      <c r="L81" s="72"/>
      <c r="M81" s="72"/>
      <c r="N81" s="72"/>
      <c r="O81" s="70"/>
    </row>
    <row r="82" spans="1:15" x14ac:dyDescent="0.2">
      <c r="A82" s="71"/>
      <c r="B82" s="72"/>
      <c r="C82" s="72"/>
      <c r="D82" s="72"/>
      <c r="E82" s="72"/>
      <c r="F82" s="72"/>
      <c r="G82" s="72"/>
      <c r="H82" s="72"/>
      <c r="I82" s="72"/>
      <c r="J82" s="72"/>
      <c r="K82" s="72"/>
      <c r="L82" s="72"/>
      <c r="M82" s="72"/>
      <c r="N82" s="72"/>
      <c r="O82" s="70"/>
    </row>
    <row r="83" spans="1:15" x14ac:dyDescent="0.2">
      <c r="A83" s="71"/>
      <c r="B83" s="72"/>
      <c r="C83" s="72"/>
      <c r="D83" s="72"/>
      <c r="E83" s="72"/>
      <c r="F83" s="72"/>
      <c r="G83" s="72"/>
      <c r="H83" s="72"/>
      <c r="I83" s="72"/>
      <c r="J83" s="72"/>
      <c r="K83" s="72"/>
      <c r="L83" s="72"/>
      <c r="M83" s="72"/>
      <c r="N83" s="72"/>
      <c r="O83" s="70"/>
    </row>
    <row r="84" spans="1:15" x14ac:dyDescent="0.2">
      <c r="A84" s="71"/>
      <c r="B84" s="71"/>
      <c r="C84" s="71"/>
      <c r="D84" s="71"/>
      <c r="E84" s="71"/>
      <c r="F84" s="71"/>
      <c r="G84" s="71"/>
      <c r="H84" s="71"/>
      <c r="I84" s="71"/>
      <c r="J84" s="71"/>
      <c r="K84" s="71"/>
      <c r="L84" s="71"/>
      <c r="M84" s="71"/>
      <c r="N84" s="71"/>
      <c r="O84" s="70"/>
    </row>
    <row r="85" spans="1:15" x14ac:dyDescent="0.2">
      <c r="A85" s="71"/>
      <c r="B85" s="71"/>
      <c r="C85" s="71"/>
      <c r="D85" s="71"/>
      <c r="E85" s="71"/>
      <c r="F85" s="71"/>
      <c r="G85" s="71"/>
      <c r="H85" s="71"/>
      <c r="I85" s="71"/>
      <c r="J85" s="71"/>
      <c r="K85" s="71"/>
      <c r="L85" s="71"/>
      <c r="M85" s="71"/>
      <c r="N85" s="71"/>
      <c r="O85" s="70"/>
    </row>
    <row r="86" spans="1:15" x14ac:dyDescent="0.2">
      <c r="A86" s="52"/>
      <c r="B86" s="52"/>
      <c r="C86" s="52"/>
      <c r="D86" s="52"/>
      <c r="E86" s="52"/>
      <c r="F86" s="52"/>
      <c r="G86" s="52"/>
      <c r="H86" s="52"/>
      <c r="I86" s="52"/>
      <c r="J86" s="52"/>
      <c r="K86" s="52"/>
      <c r="L86" s="52"/>
      <c r="M86" s="52"/>
      <c r="N86" s="5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2"/>
  <sheetViews>
    <sheetView workbookViewId="0">
      <pane xSplit="1" ySplit="1" topLeftCell="B2" activePane="bottomRight" state="frozen"/>
      <selection pane="topRight" activeCell="B1" sqref="B1"/>
      <selection pane="bottomLeft" activeCell="A2" sqref="A2"/>
      <selection pane="bottomRight" activeCell="C27" sqref="C27"/>
    </sheetView>
  </sheetViews>
  <sheetFormatPr baseColWidth="10" defaultRowHeight="16" x14ac:dyDescent="0.2"/>
  <cols>
    <col min="1" max="1" width="14.33203125" bestFit="1" customWidth="1"/>
    <col min="4" max="4" width="10.83203125" style="31"/>
    <col min="5" max="5" width="13.83203125" customWidth="1"/>
    <col min="6" max="6" width="13.83203125" style="31" customWidth="1"/>
    <col min="7" max="8" width="10.83203125" style="31"/>
  </cols>
  <sheetData>
    <row r="1" spans="1:10" x14ac:dyDescent="0.2">
      <c r="A1" t="s">
        <v>31</v>
      </c>
      <c r="B1" t="s">
        <v>32</v>
      </c>
      <c r="C1" t="s">
        <v>33</v>
      </c>
      <c r="D1" s="31" t="s">
        <v>34</v>
      </c>
      <c r="E1" t="s">
        <v>36</v>
      </c>
      <c r="F1" s="31" t="s">
        <v>38</v>
      </c>
      <c r="G1" s="31" t="s">
        <v>35</v>
      </c>
      <c r="H1" s="31" t="s">
        <v>37</v>
      </c>
    </row>
    <row r="2" spans="1:10" x14ac:dyDescent="0.2">
      <c r="A2">
        <v>1</v>
      </c>
      <c r="C2">
        <v>5</v>
      </c>
      <c r="D2" s="31">
        <v>3.3333333000000001</v>
      </c>
      <c r="E2">
        <f>IF(C2&lt;25, 100, IF(C2&lt;75, 200, IF(C2&gt;150, 1000, 500)))</f>
        <v>100</v>
      </c>
      <c r="F2" s="31">
        <f>E2*D2</f>
        <v>333.33332999999999</v>
      </c>
      <c r="G2" s="31">
        <f>F2/C2</f>
        <v>66.666665999999992</v>
      </c>
      <c r="H2" s="31">
        <f t="shared" ref="H2:H33" si="0">target_vol-add_stock</f>
        <v>33.333334000000008</v>
      </c>
      <c r="J2" t="s">
        <v>41</v>
      </c>
    </row>
    <row r="3" spans="1:10" x14ac:dyDescent="0.2">
      <c r="A3">
        <v>2</v>
      </c>
      <c r="C3">
        <v>10</v>
      </c>
      <c r="D3" s="31">
        <v>3.3333333000000001</v>
      </c>
      <c r="E3">
        <f t="shared" ref="E3:E66" si="1">IF(C3&lt;25, 100, IF(C3&lt;75, 200, IF(C3&gt;150, 1000, 500)))</f>
        <v>100</v>
      </c>
      <c r="F3" s="31">
        <f t="shared" ref="F3:F66" si="2">E3*D3</f>
        <v>333.33332999999999</v>
      </c>
      <c r="G3" s="31">
        <f t="shared" ref="G3:G66" si="3">F3/C3</f>
        <v>33.333332999999996</v>
      </c>
      <c r="H3" s="31">
        <f t="shared" si="0"/>
        <v>66.666667000000004</v>
      </c>
    </row>
    <row r="4" spans="1:10" x14ac:dyDescent="0.2">
      <c r="A4">
        <v>3</v>
      </c>
      <c r="C4">
        <v>15</v>
      </c>
      <c r="D4" s="31">
        <v>3.3333333000000001</v>
      </c>
      <c r="E4">
        <f t="shared" si="1"/>
        <v>100</v>
      </c>
      <c r="F4" s="31">
        <f t="shared" si="2"/>
        <v>333.33332999999999</v>
      </c>
      <c r="G4" s="31">
        <f t="shared" si="3"/>
        <v>22.222221999999999</v>
      </c>
      <c r="H4" s="31">
        <f t="shared" si="0"/>
        <v>77.777777999999998</v>
      </c>
    </row>
    <row r="5" spans="1:10" x14ac:dyDescent="0.2">
      <c r="A5">
        <v>4</v>
      </c>
      <c r="C5">
        <v>20</v>
      </c>
      <c r="D5" s="31">
        <v>3.3333333000000001</v>
      </c>
      <c r="E5">
        <f t="shared" si="1"/>
        <v>100</v>
      </c>
      <c r="F5" s="31">
        <f t="shared" si="2"/>
        <v>333.33332999999999</v>
      </c>
      <c r="G5" s="31">
        <f t="shared" si="3"/>
        <v>16.666666499999998</v>
      </c>
      <c r="H5" s="31">
        <f t="shared" si="0"/>
        <v>83.333333500000009</v>
      </c>
    </row>
    <row r="6" spans="1:10" x14ac:dyDescent="0.2">
      <c r="A6">
        <v>5</v>
      </c>
      <c r="C6">
        <v>25</v>
      </c>
      <c r="D6" s="31">
        <v>3.3333333000000001</v>
      </c>
      <c r="E6">
        <f t="shared" si="1"/>
        <v>200</v>
      </c>
      <c r="F6" s="31">
        <f t="shared" si="2"/>
        <v>666.66665999999998</v>
      </c>
      <c r="G6" s="31">
        <f t="shared" si="3"/>
        <v>26.6666664</v>
      </c>
      <c r="H6" s="31">
        <f t="shared" si="0"/>
        <v>173.3333336</v>
      </c>
    </row>
    <row r="7" spans="1:10" x14ac:dyDescent="0.2">
      <c r="A7">
        <v>6</v>
      </c>
      <c r="C7">
        <v>30</v>
      </c>
      <c r="D7" s="31">
        <v>3.3333333000000001</v>
      </c>
      <c r="E7">
        <f t="shared" si="1"/>
        <v>200</v>
      </c>
      <c r="F7" s="31">
        <f t="shared" si="2"/>
        <v>666.66665999999998</v>
      </c>
      <c r="G7" s="31">
        <f t="shared" si="3"/>
        <v>22.222221999999999</v>
      </c>
      <c r="H7" s="31">
        <f t="shared" si="0"/>
        <v>177.77777800000001</v>
      </c>
    </row>
    <row r="8" spans="1:10" x14ac:dyDescent="0.2">
      <c r="A8">
        <v>7</v>
      </c>
      <c r="C8">
        <v>35</v>
      </c>
      <c r="D8" s="31">
        <v>3.3333333000000001</v>
      </c>
      <c r="E8">
        <f t="shared" si="1"/>
        <v>200</v>
      </c>
      <c r="F8" s="31">
        <f t="shared" si="2"/>
        <v>666.66665999999998</v>
      </c>
      <c r="G8" s="31">
        <f t="shared" si="3"/>
        <v>19.047618857142858</v>
      </c>
      <c r="H8" s="31">
        <f t="shared" si="0"/>
        <v>180.95238114285715</v>
      </c>
    </row>
    <row r="9" spans="1:10" x14ac:dyDescent="0.2">
      <c r="A9">
        <v>8</v>
      </c>
      <c r="C9">
        <v>40</v>
      </c>
      <c r="D9" s="31">
        <v>3.3333333000000001</v>
      </c>
      <c r="E9">
        <f t="shared" si="1"/>
        <v>200</v>
      </c>
      <c r="F9" s="31">
        <f t="shared" si="2"/>
        <v>666.66665999999998</v>
      </c>
      <c r="G9" s="31">
        <f t="shared" si="3"/>
        <v>16.666666499999998</v>
      </c>
      <c r="H9" s="31">
        <f t="shared" si="0"/>
        <v>183.33333350000001</v>
      </c>
    </row>
    <row r="10" spans="1:10" x14ac:dyDescent="0.2">
      <c r="A10">
        <v>9</v>
      </c>
      <c r="C10">
        <v>45</v>
      </c>
      <c r="D10" s="31">
        <v>3.3333333000000001</v>
      </c>
      <c r="E10">
        <f t="shared" si="1"/>
        <v>200</v>
      </c>
      <c r="F10" s="31">
        <f t="shared" si="2"/>
        <v>666.66665999999998</v>
      </c>
      <c r="G10" s="31">
        <f t="shared" si="3"/>
        <v>14.814814666666667</v>
      </c>
      <c r="H10" s="31">
        <f t="shared" si="0"/>
        <v>185.18518533333332</v>
      </c>
    </row>
    <row r="11" spans="1:10" x14ac:dyDescent="0.2">
      <c r="A11">
        <v>10</v>
      </c>
      <c r="C11">
        <v>50</v>
      </c>
      <c r="D11" s="31">
        <v>3.3333333000000001</v>
      </c>
      <c r="E11">
        <f t="shared" si="1"/>
        <v>200</v>
      </c>
      <c r="F11" s="31">
        <f t="shared" si="2"/>
        <v>666.66665999999998</v>
      </c>
      <c r="G11" s="31">
        <f t="shared" si="3"/>
        <v>13.3333332</v>
      </c>
      <c r="H11" s="31">
        <f t="shared" si="0"/>
        <v>186.6666668</v>
      </c>
    </row>
    <row r="12" spans="1:10" x14ac:dyDescent="0.2">
      <c r="A12">
        <v>11</v>
      </c>
      <c r="C12">
        <v>55</v>
      </c>
      <c r="D12" s="31">
        <v>3.3333333000000001</v>
      </c>
      <c r="E12">
        <f t="shared" si="1"/>
        <v>200</v>
      </c>
      <c r="F12" s="31">
        <f t="shared" si="2"/>
        <v>666.66665999999998</v>
      </c>
      <c r="G12" s="31">
        <f t="shared" si="3"/>
        <v>12.121212</v>
      </c>
      <c r="H12" s="31">
        <f t="shared" si="0"/>
        <v>187.87878799999999</v>
      </c>
    </row>
    <row r="13" spans="1:10" x14ac:dyDescent="0.2">
      <c r="A13">
        <v>12</v>
      </c>
      <c r="C13">
        <v>60</v>
      </c>
      <c r="D13" s="31">
        <v>3.3333333000000001</v>
      </c>
      <c r="E13">
        <f t="shared" si="1"/>
        <v>200</v>
      </c>
      <c r="F13" s="31">
        <f t="shared" si="2"/>
        <v>666.66665999999998</v>
      </c>
      <c r="G13" s="31">
        <f t="shared" si="3"/>
        <v>11.111110999999999</v>
      </c>
      <c r="H13" s="31">
        <f t="shared" si="0"/>
        <v>188.88888900000001</v>
      </c>
    </row>
    <row r="14" spans="1:10" x14ac:dyDescent="0.2">
      <c r="A14">
        <v>13</v>
      </c>
      <c r="C14">
        <v>65</v>
      </c>
      <c r="D14" s="31">
        <v>3.3333333000000001</v>
      </c>
      <c r="E14">
        <f t="shared" si="1"/>
        <v>200</v>
      </c>
      <c r="F14" s="31">
        <f t="shared" si="2"/>
        <v>666.66665999999998</v>
      </c>
      <c r="G14" s="31">
        <f t="shared" si="3"/>
        <v>10.256410153846154</v>
      </c>
      <c r="H14" s="31">
        <f t="shared" si="0"/>
        <v>189.74358984615384</v>
      </c>
    </row>
    <row r="15" spans="1:10" x14ac:dyDescent="0.2">
      <c r="A15">
        <v>14</v>
      </c>
      <c r="C15">
        <v>70</v>
      </c>
      <c r="D15" s="31">
        <v>3.3333333000000001</v>
      </c>
      <c r="E15">
        <f t="shared" si="1"/>
        <v>200</v>
      </c>
      <c r="F15" s="31">
        <f t="shared" si="2"/>
        <v>666.66665999999998</v>
      </c>
      <c r="G15" s="31">
        <f>F15/C15</f>
        <v>9.523809428571429</v>
      </c>
      <c r="H15" s="31">
        <f t="shared" si="0"/>
        <v>190.47619057142856</v>
      </c>
    </row>
    <row r="16" spans="1:10" x14ac:dyDescent="0.2">
      <c r="A16">
        <v>15</v>
      </c>
      <c r="C16">
        <v>75</v>
      </c>
      <c r="D16" s="31">
        <v>3.3333333000000001</v>
      </c>
      <c r="E16">
        <f t="shared" si="1"/>
        <v>500</v>
      </c>
      <c r="F16" s="31">
        <f t="shared" si="2"/>
        <v>1666.6666500000001</v>
      </c>
      <c r="G16" s="31">
        <f t="shared" si="3"/>
        <v>22.222222000000002</v>
      </c>
      <c r="H16" s="31">
        <f t="shared" si="0"/>
        <v>477.77777800000001</v>
      </c>
    </row>
    <row r="17" spans="1:8" x14ac:dyDescent="0.2">
      <c r="A17">
        <v>16</v>
      </c>
      <c r="C17">
        <v>80</v>
      </c>
      <c r="D17" s="31">
        <v>3.3333333000000001</v>
      </c>
      <c r="E17">
        <f t="shared" si="1"/>
        <v>500</v>
      </c>
      <c r="F17" s="31">
        <f t="shared" si="2"/>
        <v>1666.6666500000001</v>
      </c>
      <c r="G17" s="31">
        <f t="shared" si="3"/>
        <v>20.833333125000003</v>
      </c>
      <c r="H17" s="31">
        <f t="shared" si="0"/>
        <v>479.16666687499998</v>
      </c>
    </row>
    <row r="18" spans="1:8" x14ac:dyDescent="0.2">
      <c r="A18">
        <v>17</v>
      </c>
      <c r="C18">
        <v>85</v>
      </c>
      <c r="D18" s="31">
        <v>3.3333333000000001</v>
      </c>
      <c r="E18">
        <f t="shared" si="1"/>
        <v>500</v>
      </c>
      <c r="F18" s="31">
        <f t="shared" si="2"/>
        <v>1666.6666500000001</v>
      </c>
      <c r="G18" s="31">
        <f t="shared" si="3"/>
        <v>19.607842941176472</v>
      </c>
      <c r="H18" s="31">
        <f t="shared" si="0"/>
        <v>480.3921570588235</v>
      </c>
    </row>
    <row r="19" spans="1:8" x14ac:dyDescent="0.2">
      <c r="A19">
        <v>18</v>
      </c>
      <c r="C19">
        <v>90</v>
      </c>
      <c r="D19" s="31">
        <v>3.3333333000000001</v>
      </c>
      <c r="E19">
        <f t="shared" si="1"/>
        <v>500</v>
      </c>
      <c r="F19" s="31">
        <f t="shared" si="2"/>
        <v>1666.6666500000001</v>
      </c>
      <c r="G19" s="31">
        <f t="shared" si="3"/>
        <v>18.518518333333336</v>
      </c>
      <c r="H19" s="31">
        <f t="shared" si="0"/>
        <v>481.48148166666664</v>
      </c>
    </row>
    <row r="20" spans="1:8" x14ac:dyDescent="0.2">
      <c r="A20">
        <v>19</v>
      </c>
      <c r="C20">
        <v>95</v>
      </c>
      <c r="D20" s="31">
        <v>3.3333333000000001</v>
      </c>
      <c r="E20">
        <f t="shared" si="1"/>
        <v>500</v>
      </c>
      <c r="F20" s="31">
        <f t="shared" si="2"/>
        <v>1666.6666500000001</v>
      </c>
      <c r="G20" s="31">
        <f t="shared" si="3"/>
        <v>17.543859473684211</v>
      </c>
      <c r="H20" s="31">
        <f t="shared" si="0"/>
        <v>482.45614052631578</v>
      </c>
    </row>
    <row r="21" spans="1:8" x14ac:dyDescent="0.2">
      <c r="A21">
        <v>20</v>
      </c>
      <c r="C21">
        <v>100</v>
      </c>
      <c r="D21" s="31">
        <v>3.3333333000000001</v>
      </c>
      <c r="E21">
        <f t="shared" si="1"/>
        <v>500</v>
      </c>
      <c r="F21" s="31">
        <f t="shared" si="2"/>
        <v>1666.6666500000001</v>
      </c>
      <c r="G21" s="31">
        <f t="shared" si="3"/>
        <v>16.666666500000002</v>
      </c>
      <c r="H21" s="31">
        <f t="shared" si="0"/>
        <v>483.33333349999998</v>
      </c>
    </row>
    <row r="22" spans="1:8" x14ac:dyDescent="0.2">
      <c r="A22">
        <v>21</v>
      </c>
      <c r="C22">
        <v>105</v>
      </c>
      <c r="D22" s="31">
        <v>3.3333333000000001</v>
      </c>
      <c r="E22">
        <f t="shared" si="1"/>
        <v>500</v>
      </c>
      <c r="F22" s="31">
        <f t="shared" si="2"/>
        <v>1666.6666500000001</v>
      </c>
      <c r="G22" s="31">
        <f t="shared" si="3"/>
        <v>15.873015714285716</v>
      </c>
      <c r="H22" s="31">
        <f t="shared" si="0"/>
        <v>484.12698428571429</v>
      </c>
    </row>
    <row r="23" spans="1:8" x14ac:dyDescent="0.2">
      <c r="A23">
        <v>22</v>
      </c>
      <c r="C23">
        <v>110</v>
      </c>
      <c r="D23" s="31">
        <v>3.3333333000000001</v>
      </c>
      <c r="E23">
        <f t="shared" si="1"/>
        <v>500</v>
      </c>
      <c r="F23" s="31">
        <f t="shared" si="2"/>
        <v>1666.6666500000001</v>
      </c>
      <c r="G23" s="31">
        <f t="shared" si="3"/>
        <v>15.151515000000002</v>
      </c>
      <c r="H23" s="31">
        <f t="shared" si="0"/>
        <v>484.84848499999998</v>
      </c>
    </row>
    <row r="24" spans="1:8" x14ac:dyDescent="0.2">
      <c r="A24">
        <v>23</v>
      </c>
      <c r="C24">
        <v>115</v>
      </c>
      <c r="D24" s="31">
        <v>3.3333333000000001</v>
      </c>
      <c r="E24">
        <f t="shared" si="1"/>
        <v>500</v>
      </c>
      <c r="F24" s="31">
        <f t="shared" si="2"/>
        <v>1666.6666500000001</v>
      </c>
      <c r="G24" s="31">
        <f t="shared" si="3"/>
        <v>14.492753478260871</v>
      </c>
      <c r="H24" s="31">
        <f t="shared" si="0"/>
        <v>485.50724652173915</v>
      </c>
    </row>
    <row r="25" spans="1:8" x14ac:dyDescent="0.2">
      <c r="A25">
        <v>24</v>
      </c>
      <c r="C25">
        <v>120</v>
      </c>
      <c r="D25" s="31">
        <v>3.3333333000000001</v>
      </c>
      <c r="E25">
        <f t="shared" si="1"/>
        <v>500</v>
      </c>
      <c r="F25" s="31">
        <f t="shared" si="2"/>
        <v>1666.6666500000001</v>
      </c>
      <c r="G25" s="31">
        <f t="shared" si="3"/>
        <v>13.888888750000001</v>
      </c>
      <c r="H25" s="31">
        <f t="shared" si="0"/>
        <v>486.11111125000002</v>
      </c>
    </row>
    <row r="26" spans="1:8" x14ac:dyDescent="0.2">
      <c r="A26">
        <v>25</v>
      </c>
      <c r="C26">
        <v>125</v>
      </c>
      <c r="D26" s="31">
        <v>3.3333333000000001</v>
      </c>
      <c r="E26">
        <f t="shared" si="1"/>
        <v>500</v>
      </c>
      <c r="F26" s="31">
        <f t="shared" si="2"/>
        <v>1666.6666500000001</v>
      </c>
      <c r="G26" s="31">
        <f t="shared" si="3"/>
        <v>13.3333332</v>
      </c>
      <c r="H26" s="31">
        <f t="shared" si="0"/>
        <v>486.66666679999997</v>
      </c>
    </row>
    <row r="27" spans="1:8" x14ac:dyDescent="0.2">
      <c r="A27">
        <v>26</v>
      </c>
      <c r="C27">
        <v>130</v>
      </c>
      <c r="D27" s="31">
        <v>3.3333333000000001</v>
      </c>
      <c r="E27">
        <f t="shared" si="1"/>
        <v>500</v>
      </c>
      <c r="F27" s="31">
        <f t="shared" si="2"/>
        <v>1666.6666500000001</v>
      </c>
      <c r="G27" s="31">
        <f t="shared" si="3"/>
        <v>12.820512692307693</v>
      </c>
      <c r="H27" s="31">
        <f t="shared" si="0"/>
        <v>487.17948730769228</v>
      </c>
    </row>
    <row r="28" spans="1:8" x14ac:dyDescent="0.2">
      <c r="A28">
        <v>27</v>
      </c>
      <c r="C28">
        <v>135</v>
      </c>
      <c r="D28" s="31">
        <v>3.3333333000000001</v>
      </c>
      <c r="E28">
        <f t="shared" si="1"/>
        <v>500</v>
      </c>
      <c r="F28" s="31">
        <f t="shared" si="2"/>
        <v>1666.6666500000001</v>
      </c>
      <c r="G28" s="31">
        <f t="shared" si="3"/>
        <v>12.345678888888889</v>
      </c>
      <c r="H28" s="31">
        <f t="shared" si="0"/>
        <v>487.65432111111113</v>
      </c>
    </row>
    <row r="29" spans="1:8" x14ac:dyDescent="0.2">
      <c r="A29">
        <v>28</v>
      </c>
      <c r="C29">
        <v>140</v>
      </c>
      <c r="D29" s="31">
        <v>3.3333333000000001</v>
      </c>
      <c r="E29">
        <f t="shared" si="1"/>
        <v>500</v>
      </c>
      <c r="F29" s="31">
        <f t="shared" si="2"/>
        <v>1666.6666500000001</v>
      </c>
      <c r="G29" s="31">
        <f t="shared" si="3"/>
        <v>11.904761785714287</v>
      </c>
      <c r="H29" s="31">
        <f t="shared" si="0"/>
        <v>488.0952382142857</v>
      </c>
    </row>
    <row r="30" spans="1:8" x14ac:dyDescent="0.2">
      <c r="A30">
        <v>29</v>
      </c>
      <c r="C30">
        <v>145</v>
      </c>
      <c r="D30" s="31">
        <v>3.3333333000000001</v>
      </c>
      <c r="E30">
        <f t="shared" si="1"/>
        <v>500</v>
      </c>
      <c r="F30" s="31">
        <f t="shared" si="2"/>
        <v>1666.6666500000001</v>
      </c>
      <c r="G30" s="31">
        <f t="shared" si="3"/>
        <v>11.494252758620691</v>
      </c>
      <c r="H30" s="31">
        <f t="shared" si="0"/>
        <v>488.50574724137931</v>
      </c>
    </row>
    <row r="31" spans="1:8" x14ac:dyDescent="0.2">
      <c r="A31">
        <v>30</v>
      </c>
      <c r="C31">
        <v>150</v>
      </c>
      <c r="D31" s="31">
        <v>3.3333333000000001</v>
      </c>
      <c r="E31">
        <f t="shared" si="1"/>
        <v>500</v>
      </c>
      <c r="F31" s="31">
        <f t="shared" si="2"/>
        <v>1666.6666500000001</v>
      </c>
      <c r="G31" s="31">
        <f t="shared" si="3"/>
        <v>11.111111000000001</v>
      </c>
      <c r="H31" s="31">
        <f t="shared" si="0"/>
        <v>488.88888900000001</v>
      </c>
    </row>
    <row r="32" spans="1:8" x14ac:dyDescent="0.2">
      <c r="A32">
        <v>31</v>
      </c>
      <c r="C32">
        <v>155</v>
      </c>
      <c r="D32" s="31">
        <v>3.3333333000000001</v>
      </c>
      <c r="E32">
        <f t="shared" si="1"/>
        <v>1000</v>
      </c>
      <c r="F32" s="31">
        <f t="shared" si="2"/>
        <v>3333.3333000000002</v>
      </c>
      <c r="G32" s="31">
        <f t="shared" si="3"/>
        <v>21.50537612903226</v>
      </c>
      <c r="H32" s="31">
        <f t="shared" si="0"/>
        <v>978.49462387096776</v>
      </c>
    </row>
    <row r="33" spans="1:8" x14ac:dyDescent="0.2">
      <c r="A33">
        <v>32</v>
      </c>
      <c r="C33">
        <v>160</v>
      </c>
      <c r="D33" s="31">
        <v>3.3333333000000001</v>
      </c>
      <c r="E33">
        <f t="shared" si="1"/>
        <v>1000</v>
      </c>
      <c r="F33" s="31">
        <f t="shared" si="2"/>
        <v>3333.3333000000002</v>
      </c>
      <c r="G33" s="31">
        <f t="shared" si="3"/>
        <v>20.833333125000003</v>
      </c>
      <c r="H33" s="31">
        <f t="shared" si="0"/>
        <v>979.16666687500003</v>
      </c>
    </row>
    <row r="34" spans="1:8" x14ac:dyDescent="0.2">
      <c r="A34">
        <v>33</v>
      </c>
      <c r="C34">
        <v>165</v>
      </c>
      <c r="D34" s="31">
        <v>3.3333333000000001</v>
      </c>
      <c r="E34">
        <f t="shared" si="1"/>
        <v>1000</v>
      </c>
      <c r="F34" s="31">
        <f t="shared" si="2"/>
        <v>3333.3333000000002</v>
      </c>
      <c r="G34" s="31">
        <f t="shared" si="3"/>
        <v>20.202020000000001</v>
      </c>
      <c r="H34" s="31">
        <f t="shared" ref="H34:H65" si="4">target_vol-add_stock</f>
        <v>979.79798000000005</v>
      </c>
    </row>
    <row r="35" spans="1:8" x14ac:dyDescent="0.2">
      <c r="A35">
        <v>34</v>
      </c>
      <c r="C35">
        <v>170</v>
      </c>
      <c r="D35" s="31">
        <v>3.3333333000000001</v>
      </c>
      <c r="E35">
        <f t="shared" si="1"/>
        <v>1000</v>
      </c>
      <c r="F35" s="31">
        <f t="shared" si="2"/>
        <v>3333.3333000000002</v>
      </c>
      <c r="G35" s="31">
        <f t="shared" si="3"/>
        <v>19.607842941176472</v>
      </c>
      <c r="H35" s="31">
        <f t="shared" si="4"/>
        <v>980.3921570588235</v>
      </c>
    </row>
    <row r="36" spans="1:8" x14ac:dyDescent="0.2">
      <c r="A36">
        <v>35</v>
      </c>
      <c r="C36">
        <v>175</v>
      </c>
      <c r="D36" s="31">
        <v>3.3333333000000001</v>
      </c>
      <c r="E36">
        <f t="shared" si="1"/>
        <v>1000</v>
      </c>
      <c r="F36" s="31">
        <f t="shared" si="2"/>
        <v>3333.3333000000002</v>
      </c>
      <c r="G36" s="31">
        <f t="shared" si="3"/>
        <v>19.047618857142858</v>
      </c>
      <c r="H36" s="31">
        <f t="shared" si="4"/>
        <v>980.95238114285712</v>
      </c>
    </row>
    <row r="37" spans="1:8" x14ac:dyDescent="0.2">
      <c r="A37">
        <v>36</v>
      </c>
      <c r="C37">
        <v>180</v>
      </c>
      <c r="D37" s="31">
        <v>3.3333333000000001</v>
      </c>
      <c r="E37">
        <f t="shared" si="1"/>
        <v>1000</v>
      </c>
      <c r="F37" s="31">
        <f t="shared" si="2"/>
        <v>3333.3333000000002</v>
      </c>
      <c r="G37" s="31">
        <f t="shared" si="3"/>
        <v>18.518518333333336</v>
      </c>
      <c r="H37" s="31">
        <f t="shared" si="4"/>
        <v>981.4814816666667</v>
      </c>
    </row>
    <row r="38" spans="1:8" x14ac:dyDescent="0.2">
      <c r="A38">
        <v>37</v>
      </c>
      <c r="C38">
        <v>185</v>
      </c>
      <c r="D38" s="31">
        <v>3.3333333000000001</v>
      </c>
      <c r="E38">
        <f t="shared" si="1"/>
        <v>1000</v>
      </c>
      <c r="F38" s="31">
        <f t="shared" si="2"/>
        <v>3333.3333000000002</v>
      </c>
      <c r="G38" s="31">
        <f t="shared" si="3"/>
        <v>18.018017837837839</v>
      </c>
      <c r="H38" s="31">
        <f t="shared" si="4"/>
        <v>981.98198216216213</v>
      </c>
    </row>
    <row r="39" spans="1:8" x14ac:dyDescent="0.2">
      <c r="A39">
        <v>38</v>
      </c>
      <c r="C39">
        <v>190</v>
      </c>
      <c r="D39" s="31">
        <v>3.3333333000000001</v>
      </c>
      <c r="E39">
        <f t="shared" si="1"/>
        <v>1000</v>
      </c>
      <c r="F39" s="31">
        <f t="shared" si="2"/>
        <v>3333.3333000000002</v>
      </c>
      <c r="G39" s="31">
        <f t="shared" si="3"/>
        <v>17.543859473684211</v>
      </c>
      <c r="H39" s="31">
        <f t="shared" si="4"/>
        <v>982.45614052631583</v>
      </c>
    </row>
    <row r="40" spans="1:8" x14ac:dyDescent="0.2">
      <c r="A40">
        <v>39</v>
      </c>
      <c r="C40">
        <v>195</v>
      </c>
      <c r="D40" s="31">
        <v>3.3333333000000001</v>
      </c>
      <c r="E40">
        <f t="shared" si="1"/>
        <v>1000</v>
      </c>
      <c r="F40" s="31">
        <f t="shared" si="2"/>
        <v>3333.3333000000002</v>
      </c>
      <c r="G40" s="31">
        <f t="shared" si="3"/>
        <v>17.094016923076925</v>
      </c>
      <c r="H40" s="31">
        <f t="shared" si="4"/>
        <v>982.90598307692312</v>
      </c>
    </row>
    <row r="41" spans="1:8" x14ac:dyDescent="0.2">
      <c r="A41">
        <v>40</v>
      </c>
      <c r="C41">
        <v>200</v>
      </c>
      <c r="D41" s="31">
        <v>3.3333333000000001</v>
      </c>
      <c r="E41">
        <f t="shared" si="1"/>
        <v>1000</v>
      </c>
      <c r="F41" s="31">
        <f t="shared" si="2"/>
        <v>3333.3333000000002</v>
      </c>
      <c r="G41" s="31">
        <f t="shared" si="3"/>
        <v>16.666666500000002</v>
      </c>
      <c r="H41" s="31">
        <f t="shared" si="4"/>
        <v>983.33333349999998</v>
      </c>
    </row>
    <row r="42" spans="1:8" x14ac:dyDescent="0.2">
      <c r="A42">
        <v>41</v>
      </c>
      <c r="C42">
        <v>205</v>
      </c>
      <c r="D42" s="31">
        <v>3.3333333000000001</v>
      </c>
      <c r="E42">
        <f t="shared" si="1"/>
        <v>1000</v>
      </c>
      <c r="F42" s="31">
        <f t="shared" si="2"/>
        <v>3333.3333000000002</v>
      </c>
      <c r="G42" s="31">
        <f t="shared" si="3"/>
        <v>16.260162439024391</v>
      </c>
      <c r="H42" s="31">
        <f t="shared" si="4"/>
        <v>983.73983756097562</v>
      </c>
    </row>
    <row r="43" spans="1:8" x14ac:dyDescent="0.2">
      <c r="A43">
        <v>42</v>
      </c>
      <c r="C43">
        <v>210</v>
      </c>
      <c r="D43" s="31">
        <v>3.3333333000000001</v>
      </c>
      <c r="E43">
        <f t="shared" si="1"/>
        <v>1000</v>
      </c>
      <c r="F43" s="31">
        <f t="shared" si="2"/>
        <v>3333.3333000000002</v>
      </c>
      <c r="G43" s="31">
        <f t="shared" si="3"/>
        <v>15.873015714285716</v>
      </c>
      <c r="H43" s="31">
        <f t="shared" si="4"/>
        <v>984.12698428571423</v>
      </c>
    </row>
    <row r="44" spans="1:8" x14ac:dyDescent="0.2">
      <c r="A44">
        <v>43</v>
      </c>
      <c r="C44">
        <v>215</v>
      </c>
      <c r="D44" s="31">
        <v>3.3333333000000001</v>
      </c>
      <c r="E44">
        <f t="shared" si="1"/>
        <v>1000</v>
      </c>
      <c r="F44" s="31">
        <f t="shared" si="2"/>
        <v>3333.3333000000002</v>
      </c>
      <c r="G44" s="31">
        <f t="shared" si="3"/>
        <v>15.50387581395349</v>
      </c>
      <c r="H44" s="31">
        <f t="shared" si="4"/>
        <v>984.49612418604647</v>
      </c>
    </row>
    <row r="45" spans="1:8" x14ac:dyDescent="0.2">
      <c r="A45">
        <v>44</v>
      </c>
      <c r="C45">
        <v>220</v>
      </c>
      <c r="D45" s="31">
        <v>3.3333333000000001</v>
      </c>
      <c r="E45">
        <f t="shared" si="1"/>
        <v>1000</v>
      </c>
      <c r="F45" s="31">
        <f t="shared" si="2"/>
        <v>3333.3333000000002</v>
      </c>
      <c r="G45" s="31">
        <f t="shared" si="3"/>
        <v>15.151515000000002</v>
      </c>
      <c r="H45" s="31">
        <f t="shared" si="4"/>
        <v>984.84848499999998</v>
      </c>
    </row>
    <row r="46" spans="1:8" x14ac:dyDescent="0.2">
      <c r="A46">
        <v>45</v>
      </c>
      <c r="C46">
        <v>225</v>
      </c>
      <c r="D46" s="31">
        <v>3.3333333000000001</v>
      </c>
      <c r="E46">
        <f t="shared" si="1"/>
        <v>1000</v>
      </c>
      <c r="F46" s="31">
        <f t="shared" si="2"/>
        <v>3333.3333000000002</v>
      </c>
      <c r="G46" s="31">
        <f t="shared" si="3"/>
        <v>14.814814666666667</v>
      </c>
      <c r="H46" s="31">
        <f t="shared" si="4"/>
        <v>985.18518533333338</v>
      </c>
    </row>
    <row r="47" spans="1:8" x14ac:dyDescent="0.2">
      <c r="A47">
        <v>46</v>
      </c>
      <c r="C47">
        <v>230</v>
      </c>
      <c r="D47" s="31">
        <v>3.3333333000000001</v>
      </c>
      <c r="E47">
        <f t="shared" si="1"/>
        <v>1000</v>
      </c>
      <c r="F47" s="31">
        <f t="shared" si="2"/>
        <v>3333.3333000000002</v>
      </c>
      <c r="G47" s="31">
        <f t="shared" si="3"/>
        <v>14.492753478260871</v>
      </c>
      <c r="H47" s="31">
        <f t="shared" si="4"/>
        <v>985.50724652173915</v>
      </c>
    </row>
    <row r="48" spans="1:8" x14ac:dyDescent="0.2">
      <c r="A48">
        <v>47</v>
      </c>
      <c r="C48">
        <v>235</v>
      </c>
      <c r="D48" s="31">
        <v>3.3333333000000001</v>
      </c>
      <c r="E48">
        <f t="shared" si="1"/>
        <v>1000</v>
      </c>
      <c r="F48" s="31">
        <f t="shared" si="2"/>
        <v>3333.3333000000002</v>
      </c>
      <c r="G48" s="31">
        <f t="shared" si="3"/>
        <v>14.184397021276597</v>
      </c>
      <c r="H48" s="31">
        <f t="shared" si="4"/>
        <v>985.8156029787234</v>
      </c>
    </row>
    <row r="49" spans="1:8" x14ac:dyDescent="0.2">
      <c r="A49">
        <v>48</v>
      </c>
      <c r="C49">
        <v>240</v>
      </c>
      <c r="D49" s="31">
        <v>3.3333333000000001</v>
      </c>
      <c r="E49">
        <f t="shared" si="1"/>
        <v>1000</v>
      </c>
      <c r="F49" s="31">
        <f t="shared" si="2"/>
        <v>3333.3333000000002</v>
      </c>
      <c r="G49" s="31">
        <f t="shared" si="3"/>
        <v>13.888888750000001</v>
      </c>
      <c r="H49" s="31">
        <f t="shared" si="4"/>
        <v>986.11111125000002</v>
      </c>
    </row>
    <row r="50" spans="1:8" x14ac:dyDescent="0.2">
      <c r="A50">
        <v>49</v>
      </c>
      <c r="C50">
        <v>245</v>
      </c>
      <c r="D50" s="31">
        <v>3.3333333000000001</v>
      </c>
      <c r="E50">
        <f t="shared" si="1"/>
        <v>1000</v>
      </c>
      <c r="F50" s="31">
        <f t="shared" si="2"/>
        <v>3333.3333000000002</v>
      </c>
      <c r="G50" s="31">
        <f t="shared" si="3"/>
        <v>13.605442040816328</v>
      </c>
      <c r="H50" s="31">
        <f t="shared" si="4"/>
        <v>986.39455795918366</v>
      </c>
    </row>
    <row r="51" spans="1:8" x14ac:dyDescent="0.2">
      <c r="A51">
        <v>50</v>
      </c>
      <c r="C51">
        <v>250</v>
      </c>
      <c r="D51" s="31">
        <v>3.3333333000000001</v>
      </c>
      <c r="E51">
        <f t="shared" si="1"/>
        <v>1000</v>
      </c>
      <c r="F51" s="31">
        <f t="shared" si="2"/>
        <v>3333.3333000000002</v>
      </c>
      <c r="G51" s="31">
        <f t="shared" si="3"/>
        <v>13.3333332</v>
      </c>
      <c r="H51" s="31">
        <f t="shared" si="4"/>
        <v>986.66666680000003</v>
      </c>
    </row>
    <row r="52" spans="1:8" x14ac:dyDescent="0.2">
      <c r="A52">
        <v>51</v>
      </c>
      <c r="C52">
        <v>255</v>
      </c>
      <c r="D52" s="31">
        <v>3.3333333000000001</v>
      </c>
      <c r="E52">
        <f t="shared" si="1"/>
        <v>1000</v>
      </c>
      <c r="F52" s="31">
        <f t="shared" si="2"/>
        <v>3333.3333000000002</v>
      </c>
      <c r="G52" s="31">
        <f t="shared" si="3"/>
        <v>13.071895294117647</v>
      </c>
      <c r="H52" s="31">
        <f t="shared" si="4"/>
        <v>986.92810470588233</v>
      </c>
    </row>
    <row r="53" spans="1:8" x14ac:dyDescent="0.2">
      <c r="A53">
        <v>52</v>
      </c>
      <c r="C53">
        <v>260</v>
      </c>
      <c r="D53" s="31">
        <v>3.3333333000000001</v>
      </c>
      <c r="E53">
        <f t="shared" si="1"/>
        <v>1000</v>
      </c>
      <c r="F53" s="31">
        <f t="shared" si="2"/>
        <v>3333.3333000000002</v>
      </c>
      <c r="G53" s="31">
        <f t="shared" si="3"/>
        <v>12.820512692307693</v>
      </c>
      <c r="H53" s="31">
        <f t="shared" si="4"/>
        <v>987.17948730769228</v>
      </c>
    </row>
    <row r="54" spans="1:8" x14ac:dyDescent="0.2">
      <c r="A54">
        <v>53</v>
      </c>
      <c r="C54">
        <v>265</v>
      </c>
      <c r="D54" s="31">
        <v>3.3333333000000001</v>
      </c>
      <c r="E54">
        <f t="shared" si="1"/>
        <v>1000</v>
      </c>
      <c r="F54" s="31">
        <f t="shared" si="2"/>
        <v>3333.3333000000002</v>
      </c>
      <c r="G54" s="31">
        <f t="shared" si="3"/>
        <v>12.578616226415095</v>
      </c>
      <c r="H54" s="31">
        <f t="shared" si="4"/>
        <v>987.42138377358492</v>
      </c>
    </row>
    <row r="55" spans="1:8" x14ac:dyDescent="0.2">
      <c r="A55">
        <v>54</v>
      </c>
      <c r="C55">
        <v>270</v>
      </c>
      <c r="D55" s="31">
        <v>3.3333333000000001</v>
      </c>
      <c r="E55">
        <f t="shared" si="1"/>
        <v>1000</v>
      </c>
      <c r="F55" s="31">
        <f t="shared" si="2"/>
        <v>3333.3333000000002</v>
      </c>
      <c r="G55" s="31">
        <f t="shared" si="3"/>
        <v>12.345678888888889</v>
      </c>
      <c r="H55" s="31">
        <f t="shared" si="4"/>
        <v>987.65432111111113</v>
      </c>
    </row>
    <row r="56" spans="1:8" x14ac:dyDescent="0.2">
      <c r="A56">
        <v>55</v>
      </c>
      <c r="C56">
        <v>275</v>
      </c>
      <c r="D56" s="31">
        <v>3.3333333000000001</v>
      </c>
      <c r="E56">
        <f t="shared" si="1"/>
        <v>1000</v>
      </c>
      <c r="F56" s="31">
        <f t="shared" si="2"/>
        <v>3333.3333000000002</v>
      </c>
      <c r="G56" s="31">
        <f t="shared" si="3"/>
        <v>12.121212000000002</v>
      </c>
      <c r="H56" s="31">
        <f t="shared" si="4"/>
        <v>987.87878799999999</v>
      </c>
    </row>
    <row r="57" spans="1:8" x14ac:dyDescent="0.2">
      <c r="A57">
        <v>56</v>
      </c>
      <c r="C57">
        <v>280</v>
      </c>
      <c r="D57" s="31">
        <v>3.3333333000000001</v>
      </c>
      <c r="E57">
        <f t="shared" si="1"/>
        <v>1000</v>
      </c>
      <c r="F57" s="31">
        <f t="shared" si="2"/>
        <v>3333.3333000000002</v>
      </c>
      <c r="G57" s="31">
        <f t="shared" si="3"/>
        <v>11.904761785714287</v>
      </c>
      <c r="H57" s="31">
        <f t="shared" si="4"/>
        <v>988.0952382142857</v>
      </c>
    </row>
    <row r="58" spans="1:8" x14ac:dyDescent="0.2">
      <c r="A58">
        <v>57</v>
      </c>
      <c r="C58">
        <v>285</v>
      </c>
      <c r="D58" s="31">
        <v>3.3333333000000001</v>
      </c>
      <c r="E58">
        <f t="shared" si="1"/>
        <v>1000</v>
      </c>
      <c r="F58" s="31">
        <f t="shared" si="2"/>
        <v>3333.3333000000002</v>
      </c>
      <c r="G58" s="31">
        <f t="shared" si="3"/>
        <v>11.695906315789475</v>
      </c>
      <c r="H58" s="31">
        <f t="shared" si="4"/>
        <v>988.30409368421056</v>
      </c>
    </row>
    <row r="59" spans="1:8" x14ac:dyDescent="0.2">
      <c r="A59">
        <v>58</v>
      </c>
      <c r="C59">
        <v>290</v>
      </c>
      <c r="D59" s="31">
        <v>3.3333333000000001</v>
      </c>
      <c r="E59">
        <f t="shared" si="1"/>
        <v>1000</v>
      </c>
      <c r="F59" s="31">
        <f t="shared" si="2"/>
        <v>3333.3333000000002</v>
      </c>
      <c r="G59" s="31">
        <f t="shared" si="3"/>
        <v>11.494252758620691</v>
      </c>
      <c r="H59" s="31">
        <f t="shared" si="4"/>
        <v>988.50574724137925</v>
      </c>
    </row>
    <row r="60" spans="1:8" x14ac:dyDescent="0.2">
      <c r="A60">
        <v>59</v>
      </c>
      <c r="C60">
        <v>295</v>
      </c>
      <c r="D60" s="31">
        <v>3.3333333000000001</v>
      </c>
      <c r="E60">
        <f t="shared" si="1"/>
        <v>1000</v>
      </c>
      <c r="F60" s="31">
        <f t="shared" si="2"/>
        <v>3333.3333000000002</v>
      </c>
      <c r="G60" s="31">
        <f t="shared" si="3"/>
        <v>11.299434915254238</v>
      </c>
      <c r="H60" s="31">
        <f t="shared" si="4"/>
        <v>988.70056508474579</v>
      </c>
    </row>
    <row r="61" spans="1:8" x14ac:dyDescent="0.2">
      <c r="A61">
        <v>60</v>
      </c>
      <c r="C61">
        <v>300</v>
      </c>
      <c r="D61" s="31">
        <v>3.3333333000000001</v>
      </c>
      <c r="E61">
        <f t="shared" si="1"/>
        <v>1000</v>
      </c>
      <c r="F61" s="31">
        <f t="shared" si="2"/>
        <v>3333.3333000000002</v>
      </c>
      <c r="G61" s="31">
        <f t="shared" si="3"/>
        <v>11.111111000000001</v>
      </c>
      <c r="H61" s="31">
        <f t="shared" si="4"/>
        <v>988.88888899999995</v>
      </c>
    </row>
    <row r="62" spans="1:8" x14ac:dyDescent="0.2">
      <c r="A62">
        <v>61</v>
      </c>
      <c r="C62">
        <v>305</v>
      </c>
      <c r="D62" s="31">
        <v>3.3333333000000001</v>
      </c>
      <c r="E62">
        <f t="shared" si="1"/>
        <v>1000</v>
      </c>
      <c r="F62" s="31">
        <f t="shared" si="2"/>
        <v>3333.3333000000002</v>
      </c>
      <c r="G62" s="31">
        <f t="shared" si="3"/>
        <v>10.928961639344264</v>
      </c>
      <c r="H62" s="31">
        <f t="shared" si="4"/>
        <v>989.07103836065573</v>
      </c>
    </row>
    <row r="63" spans="1:8" x14ac:dyDescent="0.2">
      <c r="A63">
        <v>62</v>
      </c>
      <c r="C63">
        <v>310</v>
      </c>
      <c r="D63" s="31">
        <v>3.3333333000000001</v>
      </c>
      <c r="E63">
        <f t="shared" si="1"/>
        <v>1000</v>
      </c>
      <c r="F63" s="31">
        <f t="shared" si="2"/>
        <v>3333.3333000000002</v>
      </c>
      <c r="G63" s="31">
        <f t="shared" si="3"/>
        <v>10.75268806451613</v>
      </c>
      <c r="H63" s="31">
        <f t="shared" si="4"/>
        <v>989.24731193548382</v>
      </c>
    </row>
    <row r="64" spans="1:8" x14ac:dyDescent="0.2">
      <c r="A64">
        <v>63</v>
      </c>
      <c r="C64">
        <v>315</v>
      </c>
      <c r="D64" s="31">
        <v>3.3333333000000001</v>
      </c>
      <c r="E64">
        <f t="shared" si="1"/>
        <v>1000</v>
      </c>
      <c r="F64" s="31">
        <f t="shared" si="2"/>
        <v>3333.3333000000002</v>
      </c>
      <c r="G64" s="31">
        <f t="shared" si="3"/>
        <v>10.582010476190478</v>
      </c>
      <c r="H64" s="31">
        <f t="shared" si="4"/>
        <v>989.41798952380952</v>
      </c>
    </row>
    <row r="65" spans="1:8" x14ac:dyDescent="0.2">
      <c r="A65">
        <v>64</v>
      </c>
      <c r="C65">
        <v>320</v>
      </c>
      <c r="D65" s="31">
        <v>3.3333333000000001</v>
      </c>
      <c r="E65">
        <f t="shared" si="1"/>
        <v>1000</v>
      </c>
      <c r="F65" s="31">
        <f t="shared" si="2"/>
        <v>3333.3333000000002</v>
      </c>
      <c r="G65" s="31">
        <f t="shared" si="3"/>
        <v>10.416666562500001</v>
      </c>
      <c r="H65" s="31">
        <f t="shared" si="4"/>
        <v>989.58333343749996</v>
      </c>
    </row>
    <row r="66" spans="1:8" x14ac:dyDescent="0.2">
      <c r="A66">
        <v>65</v>
      </c>
      <c r="C66">
        <v>325</v>
      </c>
      <c r="D66" s="31">
        <v>3.3333333000000001</v>
      </c>
      <c r="E66">
        <f t="shared" si="1"/>
        <v>1000</v>
      </c>
      <c r="F66" s="31">
        <f t="shared" si="2"/>
        <v>3333.3333000000002</v>
      </c>
      <c r="G66" s="31">
        <f t="shared" si="3"/>
        <v>10.256410153846154</v>
      </c>
      <c r="H66" s="31">
        <f t="shared" ref="H66:H97" si="5">target_vol-add_stock</f>
        <v>989.7435898461539</v>
      </c>
    </row>
    <row r="67" spans="1:8" x14ac:dyDescent="0.2">
      <c r="A67">
        <v>66</v>
      </c>
      <c r="C67">
        <v>330</v>
      </c>
      <c r="D67" s="31">
        <v>3.3333333000000001</v>
      </c>
      <c r="E67">
        <f t="shared" ref="E67:E122" si="6">IF(C67&lt;25, 100, IF(C67&lt;75, 200, IF(C67&gt;150, 1000, 500)))</f>
        <v>1000</v>
      </c>
      <c r="F67" s="31">
        <f t="shared" ref="F67:F122" si="7">E67*D67</f>
        <v>3333.3333000000002</v>
      </c>
      <c r="G67" s="31">
        <f t="shared" ref="G67:G122" si="8">F67/C67</f>
        <v>10.10101</v>
      </c>
      <c r="H67" s="31">
        <f t="shared" si="5"/>
        <v>989.89899000000003</v>
      </c>
    </row>
    <row r="68" spans="1:8" x14ac:dyDescent="0.2">
      <c r="A68">
        <v>67</v>
      </c>
      <c r="C68">
        <v>335</v>
      </c>
      <c r="D68" s="31">
        <v>3.3333333000000001</v>
      </c>
      <c r="E68">
        <f t="shared" si="6"/>
        <v>1000</v>
      </c>
      <c r="F68" s="31">
        <f t="shared" si="7"/>
        <v>3333.3333000000002</v>
      </c>
      <c r="G68" s="31">
        <f t="shared" si="8"/>
        <v>9.9502486567164183</v>
      </c>
      <c r="H68" s="31">
        <f t="shared" si="5"/>
        <v>990.04975134328356</v>
      </c>
    </row>
    <row r="69" spans="1:8" x14ac:dyDescent="0.2">
      <c r="A69">
        <v>68</v>
      </c>
      <c r="C69">
        <v>340</v>
      </c>
      <c r="D69" s="31">
        <v>3.3333333000000001</v>
      </c>
      <c r="E69">
        <f t="shared" si="6"/>
        <v>1000</v>
      </c>
      <c r="F69" s="31">
        <f t="shared" si="7"/>
        <v>3333.3333000000002</v>
      </c>
      <c r="G69" s="31">
        <f t="shared" si="8"/>
        <v>9.8039214705882358</v>
      </c>
      <c r="H69" s="31">
        <f t="shared" si="5"/>
        <v>990.19607852941181</v>
      </c>
    </row>
    <row r="70" spans="1:8" x14ac:dyDescent="0.2">
      <c r="A70">
        <v>69</v>
      </c>
      <c r="C70">
        <v>345</v>
      </c>
      <c r="D70" s="31">
        <v>3.3333333000000001</v>
      </c>
      <c r="E70">
        <f t="shared" si="6"/>
        <v>1000</v>
      </c>
      <c r="F70" s="31">
        <f t="shared" si="7"/>
        <v>3333.3333000000002</v>
      </c>
      <c r="G70" s="31">
        <f t="shared" si="8"/>
        <v>9.661835652173913</v>
      </c>
      <c r="H70" s="31">
        <f t="shared" si="5"/>
        <v>990.33816434782614</v>
      </c>
    </row>
    <row r="71" spans="1:8" x14ac:dyDescent="0.2">
      <c r="A71">
        <v>70</v>
      </c>
      <c r="C71">
        <v>350</v>
      </c>
      <c r="D71" s="31">
        <v>3.3333333000000001</v>
      </c>
      <c r="E71">
        <f t="shared" si="6"/>
        <v>1000</v>
      </c>
      <c r="F71" s="31">
        <f t="shared" si="7"/>
        <v>3333.3333000000002</v>
      </c>
      <c r="G71" s="31">
        <f t="shared" si="8"/>
        <v>9.523809428571429</v>
      </c>
      <c r="H71" s="31">
        <f t="shared" si="5"/>
        <v>990.47619057142856</v>
      </c>
    </row>
    <row r="72" spans="1:8" x14ac:dyDescent="0.2">
      <c r="A72">
        <v>71</v>
      </c>
      <c r="C72">
        <v>355</v>
      </c>
      <c r="D72" s="31">
        <v>3.3333333000000001</v>
      </c>
      <c r="E72">
        <f t="shared" si="6"/>
        <v>1000</v>
      </c>
      <c r="F72" s="31">
        <f t="shared" si="7"/>
        <v>3333.3333000000002</v>
      </c>
      <c r="G72" s="31">
        <f t="shared" si="8"/>
        <v>9.3896712676056353</v>
      </c>
      <c r="H72" s="31">
        <f t="shared" si="5"/>
        <v>990.61032873239435</v>
      </c>
    </row>
    <row r="73" spans="1:8" x14ac:dyDescent="0.2">
      <c r="A73">
        <v>72</v>
      </c>
      <c r="C73">
        <v>360</v>
      </c>
      <c r="D73" s="31">
        <v>3.3333333000000001</v>
      </c>
      <c r="E73">
        <f t="shared" si="6"/>
        <v>1000</v>
      </c>
      <c r="F73" s="31">
        <f t="shared" si="7"/>
        <v>3333.3333000000002</v>
      </c>
      <c r="G73" s="31">
        <f t="shared" si="8"/>
        <v>9.2592591666666682</v>
      </c>
      <c r="H73" s="31">
        <f t="shared" si="5"/>
        <v>990.74074083333335</v>
      </c>
    </row>
    <row r="74" spans="1:8" x14ac:dyDescent="0.2">
      <c r="A74">
        <v>73</v>
      </c>
      <c r="C74">
        <v>365</v>
      </c>
      <c r="D74" s="31">
        <v>3.3333333000000001</v>
      </c>
      <c r="E74">
        <f t="shared" si="6"/>
        <v>1000</v>
      </c>
      <c r="F74" s="31">
        <f t="shared" si="7"/>
        <v>3333.3333000000002</v>
      </c>
      <c r="G74" s="31">
        <f t="shared" si="8"/>
        <v>9.1324199999999998</v>
      </c>
      <c r="H74" s="31">
        <f t="shared" si="5"/>
        <v>990.86757999999998</v>
      </c>
    </row>
    <row r="75" spans="1:8" x14ac:dyDescent="0.2">
      <c r="A75">
        <v>74</v>
      </c>
      <c r="C75">
        <v>370</v>
      </c>
      <c r="D75" s="31">
        <v>3.3333333000000001</v>
      </c>
      <c r="E75">
        <f t="shared" si="6"/>
        <v>1000</v>
      </c>
      <c r="F75" s="31">
        <f t="shared" si="7"/>
        <v>3333.3333000000002</v>
      </c>
      <c r="G75" s="31">
        <f t="shared" si="8"/>
        <v>9.0090089189189193</v>
      </c>
      <c r="H75" s="31">
        <f t="shared" si="5"/>
        <v>990.99099108108112</v>
      </c>
    </row>
    <row r="76" spans="1:8" x14ac:dyDescent="0.2">
      <c r="A76">
        <v>75</v>
      </c>
      <c r="C76">
        <v>375</v>
      </c>
      <c r="D76" s="31">
        <v>3.3333333000000001</v>
      </c>
      <c r="E76">
        <f t="shared" si="6"/>
        <v>1000</v>
      </c>
      <c r="F76" s="31">
        <f t="shared" si="7"/>
        <v>3333.3333000000002</v>
      </c>
      <c r="G76" s="31">
        <f t="shared" si="8"/>
        <v>8.8888888000000001</v>
      </c>
      <c r="H76" s="31">
        <f t="shared" si="5"/>
        <v>991.11111119999998</v>
      </c>
    </row>
    <row r="77" spans="1:8" x14ac:dyDescent="0.2">
      <c r="A77">
        <v>76</v>
      </c>
      <c r="C77">
        <v>380</v>
      </c>
      <c r="D77" s="31">
        <v>3.3333333000000001</v>
      </c>
      <c r="E77">
        <f t="shared" si="6"/>
        <v>1000</v>
      </c>
      <c r="F77" s="31">
        <f t="shared" si="7"/>
        <v>3333.3333000000002</v>
      </c>
      <c r="G77" s="31">
        <f t="shared" si="8"/>
        <v>8.7719297368421056</v>
      </c>
      <c r="H77" s="31">
        <f t="shared" si="5"/>
        <v>991.22807026315786</v>
      </c>
    </row>
    <row r="78" spans="1:8" x14ac:dyDescent="0.2">
      <c r="A78">
        <v>77</v>
      </c>
      <c r="C78">
        <v>385</v>
      </c>
      <c r="D78" s="31">
        <v>3.3333333000000001</v>
      </c>
      <c r="E78">
        <f t="shared" si="6"/>
        <v>1000</v>
      </c>
      <c r="F78" s="31">
        <f t="shared" si="7"/>
        <v>3333.3333000000002</v>
      </c>
      <c r="G78" s="31">
        <f t="shared" si="8"/>
        <v>8.6580085714285726</v>
      </c>
      <c r="H78" s="31">
        <f t="shared" si="5"/>
        <v>991.34199142857142</v>
      </c>
    </row>
    <row r="79" spans="1:8" x14ac:dyDescent="0.2">
      <c r="A79">
        <v>78</v>
      </c>
      <c r="C79">
        <v>390</v>
      </c>
      <c r="D79" s="31">
        <v>3.3333333000000001</v>
      </c>
      <c r="E79">
        <f t="shared" si="6"/>
        <v>1000</v>
      </c>
      <c r="F79" s="31">
        <f t="shared" si="7"/>
        <v>3333.3333000000002</v>
      </c>
      <c r="G79" s="31">
        <f t="shared" si="8"/>
        <v>8.5470084615384625</v>
      </c>
      <c r="H79" s="31">
        <f t="shared" si="5"/>
        <v>991.45299153846156</v>
      </c>
    </row>
    <row r="80" spans="1:8" x14ac:dyDescent="0.2">
      <c r="A80">
        <v>79</v>
      </c>
      <c r="C80">
        <v>395</v>
      </c>
      <c r="D80" s="31">
        <v>3.3333333000000001</v>
      </c>
      <c r="E80">
        <f t="shared" si="6"/>
        <v>1000</v>
      </c>
      <c r="F80" s="31">
        <f t="shared" si="7"/>
        <v>3333.3333000000002</v>
      </c>
      <c r="G80" s="31">
        <f t="shared" si="8"/>
        <v>8.4388184810126585</v>
      </c>
      <c r="H80" s="31">
        <f t="shared" si="5"/>
        <v>991.56118151898738</v>
      </c>
    </row>
    <row r="81" spans="1:8" x14ac:dyDescent="0.2">
      <c r="A81">
        <v>80</v>
      </c>
      <c r="C81">
        <v>400</v>
      </c>
      <c r="D81" s="31">
        <v>3.3333333000000001</v>
      </c>
      <c r="E81">
        <f t="shared" si="6"/>
        <v>1000</v>
      </c>
      <c r="F81" s="31">
        <f t="shared" si="7"/>
        <v>3333.3333000000002</v>
      </c>
      <c r="G81" s="31">
        <f t="shared" si="8"/>
        <v>8.3333332500000008</v>
      </c>
      <c r="H81" s="31">
        <f t="shared" si="5"/>
        <v>991.66666674999999</v>
      </c>
    </row>
    <row r="82" spans="1:8" x14ac:dyDescent="0.2">
      <c r="A82">
        <v>81</v>
      </c>
      <c r="C82">
        <v>405</v>
      </c>
      <c r="D82" s="31">
        <v>3.3333333000000001</v>
      </c>
      <c r="E82">
        <f t="shared" si="6"/>
        <v>1000</v>
      </c>
      <c r="F82" s="31">
        <f t="shared" si="7"/>
        <v>3333.3333000000002</v>
      </c>
      <c r="G82" s="31">
        <f t="shared" si="8"/>
        <v>8.2304525925925933</v>
      </c>
      <c r="H82" s="31">
        <f t="shared" si="5"/>
        <v>991.76954740740746</v>
      </c>
    </row>
    <row r="83" spans="1:8" x14ac:dyDescent="0.2">
      <c r="A83">
        <v>82</v>
      </c>
      <c r="C83">
        <v>410</v>
      </c>
      <c r="D83" s="31">
        <v>3.3333333000000001</v>
      </c>
      <c r="E83">
        <f t="shared" si="6"/>
        <v>1000</v>
      </c>
      <c r="F83" s="31">
        <f t="shared" si="7"/>
        <v>3333.3333000000002</v>
      </c>
      <c r="G83" s="31">
        <f t="shared" si="8"/>
        <v>8.1300812195121956</v>
      </c>
      <c r="H83" s="31">
        <f t="shared" si="5"/>
        <v>991.86991878048775</v>
      </c>
    </row>
    <row r="84" spans="1:8" x14ac:dyDescent="0.2">
      <c r="A84">
        <v>83</v>
      </c>
      <c r="C84">
        <v>415</v>
      </c>
      <c r="D84" s="31">
        <v>3.3333333000000001</v>
      </c>
      <c r="E84">
        <f t="shared" si="6"/>
        <v>1000</v>
      </c>
      <c r="F84" s="31">
        <f t="shared" si="7"/>
        <v>3333.3333000000002</v>
      </c>
      <c r="G84" s="31">
        <f t="shared" si="8"/>
        <v>8.0321284337349397</v>
      </c>
      <c r="H84" s="31">
        <f t="shared" si="5"/>
        <v>991.9678715662651</v>
      </c>
    </row>
    <row r="85" spans="1:8" x14ac:dyDescent="0.2">
      <c r="A85">
        <v>84</v>
      </c>
      <c r="C85">
        <v>420</v>
      </c>
      <c r="D85" s="31">
        <v>3.3333333000000001</v>
      </c>
      <c r="E85">
        <f t="shared" si="6"/>
        <v>1000</v>
      </c>
      <c r="F85" s="31">
        <f t="shared" si="7"/>
        <v>3333.3333000000002</v>
      </c>
      <c r="G85" s="31">
        <f t="shared" si="8"/>
        <v>7.9365078571428578</v>
      </c>
      <c r="H85" s="31">
        <f t="shared" si="5"/>
        <v>992.06349214285717</v>
      </c>
    </row>
    <row r="86" spans="1:8" x14ac:dyDescent="0.2">
      <c r="A86">
        <v>85</v>
      </c>
      <c r="C86">
        <v>425</v>
      </c>
      <c r="D86" s="31">
        <v>3.3333333000000001</v>
      </c>
      <c r="E86">
        <f t="shared" si="6"/>
        <v>1000</v>
      </c>
      <c r="F86" s="31">
        <f t="shared" si="7"/>
        <v>3333.3333000000002</v>
      </c>
      <c r="G86" s="31">
        <f t="shared" si="8"/>
        <v>7.8431371764705888</v>
      </c>
      <c r="H86" s="31">
        <f t="shared" si="5"/>
        <v>992.15686282352942</v>
      </c>
    </row>
    <row r="87" spans="1:8" x14ac:dyDescent="0.2">
      <c r="A87">
        <v>86</v>
      </c>
      <c r="C87">
        <v>430</v>
      </c>
      <c r="D87" s="31">
        <v>3.3333333000000001</v>
      </c>
      <c r="E87">
        <f t="shared" si="6"/>
        <v>1000</v>
      </c>
      <c r="F87" s="31">
        <f t="shared" si="7"/>
        <v>3333.3333000000002</v>
      </c>
      <c r="G87" s="31">
        <f t="shared" si="8"/>
        <v>7.7519379069767451</v>
      </c>
      <c r="H87" s="31">
        <f t="shared" si="5"/>
        <v>992.24806209302324</v>
      </c>
    </row>
    <row r="88" spans="1:8" x14ac:dyDescent="0.2">
      <c r="A88">
        <v>87</v>
      </c>
      <c r="C88">
        <v>435</v>
      </c>
      <c r="D88" s="31">
        <v>3.3333333000000001</v>
      </c>
      <c r="E88">
        <f t="shared" si="6"/>
        <v>1000</v>
      </c>
      <c r="F88" s="31">
        <f t="shared" si="7"/>
        <v>3333.3333000000002</v>
      </c>
      <c r="G88" s="31">
        <f t="shared" si="8"/>
        <v>7.6628351724137937</v>
      </c>
      <c r="H88" s="31">
        <f t="shared" si="5"/>
        <v>992.33716482758621</v>
      </c>
    </row>
    <row r="89" spans="1:8" x14ac:dyDescent="0.2">
      <c r="A89">
        <v>88</v>
      </c>
      <c r="C89">
        <v>440</v>
      </c>
      <c r="D89" s="31">
        <v>3.3333333000000001</v>
      </c>
      <c r="E89">
        <f t="shared" si="6"/>
        <v>1000</v>
      </c>
      <c r="F89" s="31">
        <f t="shared" si="7"/>
        <v>3333.3333000000002</v>
      </c>
      <c r="G89" s="31">
        <f t="shared" si="8"/>
        <v>7.5757575000000008</v>
      </c>
      <c r="H89" s="31">
        <f t="shared" si="5"/>
        <v>992.42424249999999</v>
      </c>
    </row>
    <row r="90" spans="1:8" x14ac:dyDescent="0.2">
      <c r="A90">
        <v>89</v>
      </c>
      <c r="C90">
        <v>445</v>
      </c>
      <c r="D90" s="31">
        <v>3.3333333000000001</v>
      </c>
      <c r="E90">
        <f t="shared" si="6"/>
        <v>1000</v>
      </c>
      <c r="F90" s="31">
        <f t="shared" si="7"/>
        <v>3333.3333000000002</v>
      </c>
      <c r="G90" s="31">
        <f t="shared" si="8"/>
        <v>7.4906366292134834</v>
      </c>
      <c r="H90" s="31">
        <f t="shared" si="5"/>
        <v>992.50936337078656</v>
      </c>
    </row>
    <row r="91" spans="1:8" x14ac:dyDescent="0.2">
      <c r="A91">
        <v>90</v>
      </c>
      <c r="C91">
        <v>450</v>
      </c>
      <c r="D91" s="31">
        <v>3.3333333000000001</v>
      </c>
      <c r="E91">
        <f t="shared" si="6"/>
        <v>1000</v>
      </c>
      <c r="F91" s="31">
        <f t="shared" si="7"/>
        <v>3333.3333000000002</v>
      </c>
      <c r="G91" s="31">
        <f t="shared" si="8"/>
        <v>7.4074073333333335</v>
      </c>
      <c r="H91" s="31">
        <f t="shared" si="5"/>
        <v>992.59259266666663</v>
      </c>
    </row>
    <row r="92" spans="1:8" x14ac:dyDescent="0.2">
      <c r="A92">
        <v>91</v>
      </c>
      <c r="C92">
        <v>455</v>
      </c>
      <c r="D92" s="31">
        <v>3.3333333000000001</v>
      </c>
      <c r="E92">
        <f t="shared" si="6"/>
        <v>1000</v>
      </c>
      <c r="F92" s="31">
        <f t="shared" si="7"/>
        <v>3333.3333000000002</v>
      </c>
      <c r="G92" s="31">
        <f t="shared" si="8"/>
        <v>7.3260072527472531</v>
      </c>
      <c r="H92" s="31">
        <f t="shared" si="5"/>
        <v>992.67399274725278</v>
      </c>
    </row>
    <row r="93" spans="1:8" x14ac:dyDescent="0.2">
      <c r="A93">
        <v>92</v>
      </c>
      <c r="C93">
        <v>460</v>
      </c>
      <c r="D93" s="31">
        <v>3.3333333000000001</v>
      </c>
      <c r="E93">
        <f t="shared" si="6"/>
        <v>1000</v>
      </c>
      <c r="F93" s="31">
        <f t="shared" si="7"/>
        <v>3333.3333000000002</v>
      </c>
      <c r="G93" s="31">
        <f t="shared" si="8"/>
        <v>7.2463767391304357</v>
      </c>
      <c r="H93" s="31">
        <f t="shared" si="5"/>
        <v>992.75362326086952</v>
      </c>
    </row>
    <row r="94" spans="1:8" x14ac:dyDescent="0.2">
      <c r="A94">
        <v>93</v>
      </c>
      <c r="C94">
        <v>465</v>
      </c>
      <c r="D94" s="31">
        <v>3.3333333000000001</v>
      </c>
      <c r="E94">
        <f t="shared" si="6"/>
        <v>1000</v>
      </c>
      <c r="F94" s="31">
        <f t="shared" si="7"/>
        <v>3333.3333000000002</v>
      </c>
      <c r="G94" s="31">
        <f t="shared" si="8"/>
        <v>7.1684587096774202</v>
      </c>
      <c r="H94" s="31">
        <f t="shared" si="5"/>
        <v>992.83154129032255</v>
      </c>
    </row>
    <row r="95" spans="1:8" x14ac:dyDescent="0.2">
      <c r="A95">
        <v>94</v>
      </c>
      <c r="C95">
        <v>470</v>
      </c>
      <c r="D95" s="31">
        <v>3.3333333000000001</v>
      </c>
      <c r="E95">
        <f t="shared" si="6"/>
        <v>1000</v>
      </c>
      <c r="F95" s="31">
        <f t="shared" si="7"/>
        <v>3333.3333000000002</v>
      </c>
      <c r="G95" s="31">
        <f t="shared" si="8"/>
        <v>7.0921985106382985</v>
      </c>
      <c r="H95" s="31">
        <f t="shared" si="5"/>
        <v>992.90780148936165</v>
      </c>
    </row>
    <row r="96" spans="1:8" x14ac:dyDescent="0.2">
      <c r="A96">
        <v>95</v>
      </c>
      <c r="C96">
        <v>475</v>
      </c>
      <c r="D96" s="31">
        <v>3.3333333000000001</v>
      </c>
      <c r="E96">
        <f t="shared" si="6"/>
        <v>1000</v>
      </c>
      <c r="F96" s="31">
        <f t="shared" si="7"/>
        <v>3333.3333000000002</v>
      </c>
      <c r="G96" s="31">
        <f t="shared" si="8"/>
        <v>7.0175437894736845</v>
      </c>
      <c r="H96" s="31">
        <f t="shared" si="5"/>
        <v>992.98245621052627</v>
      </c>
    </row>
    <row r="97" spans="1:8" x14ac:dyDescent="0.2">
      <c r="A97">
        <v>96</v>
      </c>
      <c r="C97">
        <v>480</v>
      </c>
      <c r="D97" s="31">
        <v>3.3333333000000001</v>
      </c>
      <c r="E97">
        <f t="shared" si="6"/>
        <v>1000</v>
      </c>
      <c r="F97" s="31">
        <f t="shared" si="7"/>
        <v>3333.3333000000002</v>
      </c>
      <c r="G97" s="31">
        <f t="shared" si="8"/>
        <v>6.9444443750000007</v>
      </c>
      <c r="H97" s="31">
        <f t="shared" si="5"/>
        <v>993.05555562500001</v>
      </c>
    </row>
    <row r="98" spans="1:8" x14ac:dyDescent="0.2">
      <c r="A98">
        <v>97</v>
      </c>
      <c r="C98">
        <v>485</v>
      </c>
      <c r="D98" s="31">
        <v>3.3333333000000001</v>
      </c>
      <c r="E98">
        <f t="shared" si="6"/>
        <v>1000</v>
      </c>
      <c r="F98" s="31">
        <f t="shared" si="7"/>
        <v>3333.3333000000002</v>
      </c>
      <c r="G98" s="31">
        <f t="shared" si="8"/>
        <v>6.872852164948454</v>
      </c>
      <c r="H98" s="31">
        <f t="shared" ref="H98:H122" si="9">target_vol-add_stock</f>
        <v>993.12714783505157</v>
      </c>
    </row>
    <row r="99" spans="1:8" x14ac:dyDescent="0.2">
      <c r="A99">
        <v>98</v>
      </c>
      <c r="C99">
        <v>490</v>
      </c>
      <c r="D99" s="31">
        <v>3.3333333000000001</v>
      </c>
      <c r="E99">
        <f t="shared" si="6"/>
        <v>1000</v>
      </c>
      <c r="F99" s="31">
        <f t="shared" si="7"/>
        <v>3333.3333000000002</v>
      </c>
      <c r="G99" s="31">
        <f t="shared" si="8"/>
        <v>6.8027210204081641</v>
      </c>
      <c r="H99" s="31">
        <f t="shared" si="9"/>
        <v>993.19727897959183</v>
      </c>
    </row>
    <row r="100" spans="1:8" x14ac:dyDescent="0.2">
      <c r="A100">
        <v>99</v>
      </c>
      <c r="C100">
        <v>495</v>
      </c>
      <c r="D100" s="31">
        <v>3.3333333000000001</v>
      </c>
      <c r="E100">
        <f t="shared" si="6"/>
        <v>1000</v>
      </c>
      <c r="F100" s="31">
        <f t="shared" si="7"/>
        <v>3333.3333000000002</v>
      </c>
      <c r="G100" s="31">
        <f t="shared" si="8"/>
        <v>6.7340066666666676</v>
      </c>
      <c r="H100" s="31">
        <f t="shared" si="9"/>
        <v>993.26599333333331</v>
      </c>
    </row>
    <row r="101" spans="1:8" x14ac:dyDescent="0.2">
      <c r="A101">
        <v>100</v>
      </c>
      <c r="C101">
        <v>500</v>
      </c>
      <c r="D101" s="31">
        <v>3.3333333000000001</v>
      </c>
      <c r="E101">
        <f t="shared" si="6"/>
        <v>1000</v>
      </c>
      <c r="F101" s="31">
        <f t="shared" si="7"/>
        <v>3333.3333000000002</v>
      </c>
      <c r="G101" s="31">
        <f t="shared" si="8"/>
        <v>6.6666666000000001</v>
      </c>
      <c r="H101" s="31">
        <f t="shared" si="9"/>
        <v>993.33333340000001</v>
      </c>
    </row>
    <row r="102" spans="1:8" x14ac:dyDescent="0.2">
      <c r="A102">
        <v>101</v>
      </c>
      <c r="D102" s="31">
        <v>3.3333333000000001</v>
      </c>
      <c r="E102">
        <f t="shared" si="6"/>
        <v>100</v>
      </c>
      <c r="F102" s="31">
        <f t="shared" si="7"/>
        <v>333.33332999999999</v>
      </c>
      <c r="G102" s="31" t="e">
        <f t="shared" si="8"/>
        <v>#DIV/0!</v>
      </c>
      <c r="H102" s="31" t="e">
        <f t="shared" si="9"/>
        <v>#DIV/0!</v>
      </c>
    </row>
    <row r="103" spans="1:8" x14ac:dyDescent="0.2">
      <c r="A103">
        <v>102</v>
      </c>
      <c r="D103" s="31">
        <v>3.3333333000000001</v>
      </c>
      <c r="E103">
        <f t="shared" si="6"/>
        <v>100</v>
      </c>
      <c r="F103" s="31">
        <f t="shared" si="7"/>
        <v>333.33332999999999</v>
      </c>
      <c r="G103" s="31" t="e">
        <f t="shared" si="8"/>
        <v>#DIV/0!</v>
      </c>
      <c r="H103" s="31" t="e">
        <f t="shared" si="9"/>
        <v>#DIV/0!</v>
      </c>
    </row>
    <row r="104" spans="1:8" x14ac:dyDescent="0.2">
      <c r="A104">
        <v>103</v>
      </c>
      <c r="D104" s="31">
        <v>3.3333333000000001</v>
      </c>
      <c r="E104">
        <f t="shared" si="6"/>
        <v>100</v>
      </c>
      <c r="F104" s="31">
        <f t="shared" si="7"/>
        <v>333.33332999999999</v>
      </c>
      <c r="G104" s="31" t="e">
        <f t="shared" si="8"/>
        <v>#DIV/0!</v>
      </c>
      <c r="H104" s="31" t="e">
        <f t="shared" si="9"/>
        <v>#DIV/0!</v>
      </c>
    </row>
    <row r="105" spans="1:8" x14ac:dyDescent="0.2">
      <c r="A105">
        <v>104</v>
      </c>
      <c r="D105" s="31">
        <v>3.3333333000000001</v>
      </c>
      <c r="E105">
        <f t="shared" si="6"/>
        <v>100</v>
      </c>
      <c r="F105" s="31">
        <f t="shared" si="7"/>
        <v>333.33332999999999</v>
      </c>
      <c r="G105" s="31" t="e">
        <f t="shared" si="8"/>
        <v>#DIV/0!</v>
      </c>
      <c r="H105" s="31" t="e">
        <f t="shared" si="9"/>
        <v>#DIV/0!</v>
      </c>
    </row>
    <row r="106" spans="1:8" x14ac:dyDescent="0.2">
      <c r="A106">
        <v>105</v>
      </c>
      <c r="D106" s="31">
        <v>3.3333333000000001</v>
      </c>
      <c r="E106">
        <f t="shared" si="6"/>
        <v>100</v>
      </c>
      <c r="F106" s="31">
        <f t="shared" si="7"/>
        <v>333.33332999999999</v>
      </c>
      <c r="G106" s="31" t="e">
        <f t="shared" si="8"/>
        <v>#DIV/0!</v>
      </c>
      <c r="H106" s="31" t="e">
        <f t="shared" si="9"/>
        <v>#DIV/0!</v>
      </c>
    </row>
    <row r="107" spans="1:8" x14ac:dyDescent="0.2">
      <c r="A107">
        <v>106</v>
      </c>
      <c r="D107" s="31">
        <v>3.3333333000000001</v>
      </c>
      <c r="E107">
        <f t="shared" si="6"/>
        <v>100</v>
      </c>
      <c r="F107" s="31">
        <f t="shared" si="7"/>
        <v>333.33332999999999</v>
      </c>
      <c r="G107" s="31" t="e">
        <f t="shared" si="8"/>
        <v>#DIV/0!</v>
      </c>
      <c r="H107" s="31" t="e">
        <f t="shared" si="9"/>
        <v>#DIV/0!</v>
      </c>
    </row>
    <row r="108" spans="1:8" x14ac:dyDescent="0.2">
      <c r="A108">
        <v>107</v>
      </c>
      <c r="D108" s="31">
        <v>3.3333333000000001</v>
      </c>
      <c r="E108">
        <f t="shared" si="6"/>
        <v>100</v>
      </c>
      <c r="F108" s="31">
        <f t="shared" si="7"/>
        <v>333.33332999999999</v>
      </c>
      <c r="G108" s="31" t="e">
        <f t="shared" si="8"/>
        <v>#DIV/0!</v>
      </c>
      <c r="H108" s="31" t="e">
        <f t="shared" si="9"/>
        <v>#DIV/0!</v>
      </c>
    </row>
    <row r="109" spans="1:8" x14ac:dyDescent="0.2">
      <c r="A109">
        <v>108</v>
      </c>
      <c r="D109" s="31">
        <v>3.3333333000000001</v>
      </c>
      <c r="E109">
        <f t="shared" si="6"/>
        <v>100</v>
      </c>
      <c r="F109" s="31">
        <f t="shared" si="7"/>
        <v>333.33332999999999</v>
      </c>
      <c r="G109" s="31" t="e">
        <f t="shared" si="8"/>
        <v>#DIV/0!</v>
      </c>
      <c r="H109" s="31" t="e">
        <f t="shared" si="9"/>
        <v>#DIV/0!</v>
      </c>
    </row>
    <row r="110" spans="1:8" x14ac:dyDescent="0.2">
      <c r="A110">
        <v>109</v>
      </c>
      <c r="D110" s="31">
        <v>3.3333333000000001</v>
      </c>
      <c r="E110">
        <f t="shared" si="6"/>
        <v>100</v>
      </c>
      <c r="F110" s="31">
        <f t="shared" si="7"/>
        <v>333.33332999999999</v>
      </c>
      <c r="G110" s="31" t="e">
        <f t="shared" si="8"/>
        <v>#DIV/0!</v>
      </c>
      <c r="H110" s="31" t="e">
        <f t="shared" si="9"/>
        <v>#DIV/0!</v>
      </c>
    </row>
    <row r="111" spans="1:8" x14ac:dyDescent="0.2">
      <c r="A111">
        <v>110</v>
      </c>
      <c r="D111" s="31">
        <v>3.3333333000000001</v>
      </c>
      <c r="E111">
        <f t="shared" si="6"/>
        <v>100</v>
      </c>
      <c r="F111" s="31">
        <f t="shared" si="7"/>
        <v>333.33332999999999</v>
      </c>
      <c r="G111" s="31" t="e">
        <f t="shared" si="8"/>
        <v>#DIV/0!</v>
      </c>
      <c r="H111" s="31" t="e">
        <f t="shared" si="9"/>
        <v>#DIV/0!</v>
      </c>
    </row>
    <row r="112" spans="1:8" x14ac:dyDescent="0.2">
      <c r="A112">
        <v>111</v>
      </c>
      <c r="D112" s="31">
        <v>3.3333333000000001</v>
      </c>
      <c r="E112">
        <f t="shared" si="6"/>
        <v>100</v>
      </c>
      <c r="F112" s="31">
        <f t="shared" si="7"/>
        <v>333.33332999999999</v>
      </c>
      <c r="G112" s="31" t="e">
        <f t="shared" si="8"/>
        <v>#DIV/0!</v>
      </c>
      <c r="H112" s="31" t="e">
        <f t="shared" si="9"/>
        <v>#DIV/0!</v>
      </c>
    </row>
    <row r="113" spans="1:8" x14ac:dyDescent="0.2">
      <c r="A113">
        <v>112</v>
      </c>
      <c r="D113" s="31">
        <v>3.3333333000000001</v>
      </c>
      <c r="E113">
        <f t="shared" si="6"/>
        <v>100</v>
      </c>
      <c r="F113" s="31">
        <f t="shared" si="7"/>
        <v>333.33332999999999</v>
      </c>
      <c r="G113" s="31" t="e">
        <f t="shared" si="8"/>
        <v>#DIV/0!</v>
      </c>
      <c r="H113" s="31" t="e">
        <f t="shared" si="9"/>
        <v>#DIV/0!</v>
      </c>
    </row>
    <row r="114" spans="1:8" x14ac:dyDescent="0.2">
      <c r="A114">
        <v>113</v>
      </c>
      <c r="D114" s="31">
        <v>3.3333333000000001</v>
      </c>
      <c r="E114">
        <f t="shared" si="6"/>
        <v>100</v>
      </c>
      <c r="F114" s="31">
        <f t="shared" si="7"/>
        <v>333.33332999999999</v>
      </c>
      <c r="G114" s="31" t="e">
        <f t="shared" si="8"/>
        <v>#DIV/0!</v>
      </c>
      <c r="H114" s="31" t="e">
        <f t="shared" si="9"/>
        <v>#DIV/0!</v>
      </c>
    </row>
    <row r="115" spans="1:8" x14ac:dyDescent="0.2">
      <c r="A115">
        <v>114</v>
      </c>
      <c r="D115" s="31">
        <v>3.3333333000000001</v>
      </c>
      <c r="E115">
        <f t="shared" si="6"/>
        <v>100</v>
      </c>
      <c r="F115" s="31">
        <f t="shared" si="7"/>
        <v>333.33332999999999</v>
      </c>
      <c r="G115" s="31" t="e">
        <f t="shared" si="8"/>
        <v>#DIV/0!</v>
      </c>
      <c r="H115" s="31" t="e">
        <f t="shared" si="9"/>
        <v>#DIV/0!</v>
      </c>
    </row>
    <row r="116" spans="1:8" x14ac:dyDescent="0.2">
      <c r="A116">
        <v>115</v>
      </c>
      <c r="D116" s="31">
        <v>3.3333333000000001</v>
      </c>
      <c r="E116">
        <f t="shared" si="6"/>
        <v>100</v>
      </c>
      <c r="F116" s="31">
        <f t="shared" si="7"/>
        <v>333.33332999999999</v>
      </c>
      <c r="G116" s="31" t="e">
        <f t="shared" si="8"/>
        <v>#DIV/0!</v>
      </c>
      <c r="H116" s="31" t="e">
        <f t="shared" si="9"/>
        <v>#DIV/0!</v>
      </c>
    </row>
    <row r="117" spans="1:8" x14ac:dyDescent="0.2">
      <c r="A117">
        <v>116</v>
      </c>
      <c r="D117" s="31">
        <v>3.3333333000000001</v>
      </c>
      <c r="E117">
        <f t="shared" si="6"/>
        <v>100</v>
      </c>
      <c r="F117" s="31">
        <f t="shared" si="7"/>
        <v>333.33332999999999</v>
      </c>
      <c r="G117" s="31" t="e">
        <f t="shared" si="8"/>
        <v>#DIV/0!</v>
      </c>
      <c r="H117" s="31" t="e">
        <f t="shared" si="9"/>
        <v>#DIV/0!</v>
      </c>
    </row>
    <row r="118" spans="1:8" x14ac:dyDescent="0.2">
      <c r="A118">
        <v>117</v>
      </c>
      <c r="D118" s="31">
        <v>3.3333333000000001</v>
      </c>
      <c r="E118">
        <f t="shared" si="6"/>
        <v>100</v>
      </c>
      <c r="F118" s="31">
        <f t="shared" si="7"/>
        <v>333.33332999999999</v>
      </c>
      <c r="G118" s="31" t="e">
        <f t="shared" si="8"/>
        <v>#DIV/0!</v>
      </c>
      <c r="H118" s="31" t="e">
        <f t="shared" si="9"/>
        <v>#DIV/0!</v>
      </c>
    </row>
    <row r="119" spans="1:8" x14ac:dyDescent="0.2">
      <c r="A119">
        <v>118</v>
      </c>
      <c r="D119" s="31">
        <v>3.3333333000000001</v>
      </c>
      <c r="E119">
        <f t="shared" si="6"/>
        <v>100</v>
      </c>
      <c r="F119" s="31">
        <f t="shared" si="7"/>
        <v>333.33332999999999</v>
      </c>
      <c r="G119" s="31" t="e">
        <f t="shared" si="8"/>
        <v>#DIV/0!</v>
      </c>
      <c r="H119" s="31" t="e">
        <f t="shared" si="9"/>
        <v>#DIV/0!</v>
      </c>
    </row>
    <row r="120" spans="1:8" x14ac:dyDescent="0.2">
      <c r="A120">
        <v>119</v>
      </c>
      <c r="D120" s="31">
        <v>3.3333333000000001</v>
      </c>
      <c r="E120">
        <f t="shared" si="6"/>
        <v>100</v>
      </c>
      <c r="F120" s="31">
        <f t="shared" si="7"/>
        <v>333.33332999999999</v>
      </c>
      <c r="G120" s="31" t="e">
        <f t="shared" si="8"/>
        <v>#DIV/0!</v>
      </c>
      <c r="H120" s="31" t="e">
        <f t="shared" si="9"/>
        <v>#DIV/0!</v>
      </c>
    </row>
    <row r="121" spans="1:8" x14ac:dyDescent="0.2">
      <c r="A121">
        <v>120</v>
      </c>
      <c r="D121" s="31">
        <v>3.3333333000000001</v>
      </c>
      <c r="E121">
        <f t="shared" si="6"/>
        <v>100</v>
      </c>
      <c r="F121" s="31">
        <f t="shared" si="7"/>
        <v>333.33332999999999</v>
      </c>
      <c r="G121" s="31" t="e">
        <f t="shared" si="8"/>
        <v>#DIV/0!</v>
      </c>
      <c r="H121" s="31" t="e">
        <f t="shared" si="9"/>
        <v>#DIV/0!</v>
      </c>
    </row>
    <row r="122" spans="1:8" x14ac:dyDescent="0.2">
      <c r="A122">
        <v>121</v>
      </c>
      <c r="D122" s="31">
        <v>3.3333333000000001</v>
      </c>
      <c r="E122">
        <f t="shared" si="6"/>
        <v>100</v>
      </c>
      <c r="F122" s="31">
        <f t="shared" si="7"/>
        <v>333.33332999999999</v>
      </c>
      <c r="G122" s="31" t="e">
        <f t="shared" si="8"/>
        <v>#DIV/0!</v>
      </c>
      <c r="H122" s="31" t="e">
        <f t="shared" si="9"/>
        <v>#DIV/0!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D7E69-AC5C-8C4F-ADF2-1BD0F1B4DC21}">
  <dimension ref="A1:D18"/>
  <sheetViews>
    <sheetView tabSelected="1" workbookViewId="0">
      <selection activeCell="B12" sqref="B12:B17"/>
    </sheetView>
  </sheetViews>
  <sheetFormatPr baseColWidth="10" defaultRowHeight="16" x14ac:dyDescent="0.2"/>
  <cols>
    <col min="1" max="1" width="14.1640625" bestFit="1" customWidth="1"/>
    <col min="2" max="2" width="12.33203125" bestFit="1" customWidth="1"/>
    <col min="3" max="3" width="33" bestFit="1" customWidth="1"/>
  </cols>
  <sheetData>
    <row r="1" spans="1:4" x14ac:dyDescent="0.2">
      <c r="A1" s="33" t="s">
        <v>42</v>
      </c>
      <c r="B1" s="33" t="s">
        <v>49</v>
      </c>
      <c r="C1" s="33" t="s">
        <v>50</v>
      </c>
      <c r="D1" s="33" t="s">
        <v>51</v>
      </c>
    </row>
    <row r="2" spans="1:4" x14ac:dyDescent="0.2">
      <c r="A2" s="34" t="s">
        <v>43</v>
      </c>
      <c r="B2" s="34">
        <v>1.96</v>
      </c>
      <c r="C2" s="35">
        <f>B2*384</f>
        <v>752.64</v>
      </c>
      <c r="D2" s="36">
        <f>C2*1.1</f>
        <v>827.904</v>
      </c>
    </row>
    <row r="3" spans="1:4" x14ac:dyDescent="0.2">
      <c r="A3" s="34" t="s">
        <v>47</v>
      </c>
      <c r="B3" s="34">
        <v>5</v>
      </c>
      <c r="C3" s="35">
        <f t="shared" ref="C3:C5" si="0">B3*384</f>
        <v>1920</v>
      </c>
      <c r="D3" s="36">
        <f t="shared" ref="D3:D5" si="1">C3*1.1</f>
        <v>2112</v>
      </c>
    </row>
    <row r="4" spans="1:4" x14ac:dyDescent="0.2">
      <c r="A4" s="34" t="s">
        <v>45</v>
      </c>
      <c r="B4" s="34">
        <v>0.02</v>
      </c>
      <c r="C4" s="35">
        <f t="shared" si="0"/>
        <v>7.68</v>
      </c>
      <c r="D4" s="37">
        <f t="shared" si="1"/>
        <v>8.4480000000000004</v>
      </c>
    </row>
    <row r="5" spans="1:4" x14ac:dyDescent="0.2">
      <c r="A5" s="34" t="s">
        <v>46</v>
      </c>
      <c r="B5" s="34">
        <v>0.02</v>
      </c>
      <c r="C5" s="35">
        <f t="shared" si="0"/>
        <v>7.68</v>
      </c>
      <c r="D5" s="37">
        <f t="shared" si="1"/>
        <v>8.4480000000000004</v>
      </c>
    </row>
    <row r="6" spans="1:4" x14ac:dyDescent="0.2">
      <c r="A6" s="34" t="s">
        <v>44</v>
      </c>
      <c r="B6" s="34">
        <f>SUM(B2:B5)</f>
        <v>6.9999999999999991</v>
      </c>
      <c r="C6" s="34"/>
    </row>
    <row r="7" spans="1:4" x14ac:dyDescent="0.2">
      <c r="A7" s="34" t="s">
        <v>48</v>
      </c>
      <c r="B7" s="34">
        <v>3</v>
      </c>
    </row>
    <row r="11" spans="1:4" x14ac:dyDescent="0.2">
      <c r="A11" s="33" t="s">
        <v>42</v>
      </c>
      <c r="B11" s="33" t="s">
        <v>53</v>
      </c>
      <c r="C11" s="33" t="s">
        <v>50</v>
      </c>
      <c r="D11" s="33" t="s">
        <v>51</v>
      </c>
    </row>
    <row r="12" spans="1:4" x14ac:dyDescent="0.2">
      <c r="A12" s="34" t="s">
        <v>43</v>
      </c>
      <c r="B12" s="34">
        <f>1.96*2.5</f>
        <v>4.9000000000000004</v>
      </c>
      <c r="C12" s="35">
        <f>B12*384</f>
        <v>1881.6000000000001</v>
      </c>
      <c r="D12" s="36">
        <f>C12*1.1</f>
        <v>2069.7600000000002</v>
      </c>
    </row>
    <row r="13" spans="1:4" x14ac:dyDescent="0.2">
      <c r="A13" s="34" t="s">
        <v>47</v>
      </c>
      <c r="B13" s="34">
        <f>5*2.5</f>
        <v>12.5</v>
      </c>
      <c r="C13" s="35">
        <f t="shared" ref="C13:C15" si="2">B13*384</f>
        <v>4800</v>
      </c>
      <c r="D13" s="36">
        <f t="shared" ref="D13:D15" si="3">C13*1.1</f>
        <v>5280</v>
      </c>
    </row>
    <row r="14" spans="1:4" x14ac:dyDescent="0.2">
      <c r="A14" s="34" t="s">
        <v>45</v>
      </c>
      <c r="B14" s="34">
        <f>0.02*2.5</f>
        <v>0.05</v>
      </c>
      <c r="C14" s="35">
        <f t="shared" si="2"/>
        <v>19.200000000000003</v>
      </c>
      <c r="D14" s="37">
        <f t="shared" si="3"/>
        <v>21.120000000000005</v>
      </c>
    </row>
    <row r="15" spans="1:4" x14ac:dyDescent="0.2">
      <c r="A15" s="34" t="s">
        <v>46</v>
      </c>
      <c r="B15" s="34">
        <f>0.02*2.5</f>
        <v>0.05</v>
      </c>
      <c r="C15" s="35">
        <f t="shared" si="2"/>
        <v>19.200000000000003</v>
      </c>
      <c r="D15" s="37">
        <f t="shared" si="3"/>
        <v>21.120000000000005</v>
      </c>
    </row>
    <row r="16" spans="1:4" x14ac:dyDescent="0.2">
      <c r="A16" s="34" t="s">
        <v>44</v>
      </c>
      <c r="B16" s="34">
        <f>SUM(B12:B15)</f>
        <v>17.5</v>
      </c>
      <c r="C16" s="34"/>
      <c r="D16" s="35">
        <f>SUM(D12:D15)</f>
        <v>7392</v>
      </c>
    </row>
    <row r="17" spans="1:2" x14ac:dyDescent="0.2">
      <c r="A17" s="34" t="s">
        <v>48</v>
      </c>
      <c r="B17" s="34">
        <f>3*2.5</f>
        <v>7.5</v>
      </c>
    </row>
    <row r="18" spans="1:2" x14ac:dyDescent="0.2">
      <c r="B18">
        <f>SUM(B16:B17)</f>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Plate Layout</vt:lpstr>
      <vt:lpstr>Dilute samples</vt:lpstr>
      <vt:lpstr>Master mix calculation</vt:lpstr>
      <vt:lpstr>add_stock</vt:lpstr>
      <vt:lpstr>nano_conc</vt:lpstr>
      <vt:lpstr>target_conc</vt:lpstr>
      <vt:lpstr>target_dna</vt:lpstr>
      <vt:lpstr>target_vol</vt:lpstr>
    </vt:vector>
  </TitlesOfParts>
  <Company>University of California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Conor Taff</dc:creator>
  <cp:lastModifiedBy>Sabrina McNew</cp:lastModifiedBy>
  <dcterms:created xsi:type="dcterms:W3CDTF">2020-03-07T12:50:09Z</dcterms:created>
  <dcterms:modified xsi:type="dcterms:W3CDTF">2020-09-07T13:16:14Z</dcterms:modified>
</cp:coreProperties>
</file>