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rinamcnew/Dropbox/Projects/telomeres/2020_TRES_Telomere_Labwork/qpcr_results/"/>
    </mc:Choice>
  </mc:AlternateContent>
  <xr:revisionPtr revIDLastSave="0" documentId="13_ncr:40009_{7FE389A4-AAD4-6444-9936-8AB3F68648FF}" xr6:coauthVersionLast="36" xr6:coauthVersionMax="36" xr10:uidLastSave="{00000000-0000-0000-0000-000000000000}"/>
  <bookViews>
    <workbookView xWindow="0" yWindow="460" windowWidth="25600" windowHeight="28340"/>
  </bookViews>
  <sheets>
    <sheet name="10_oct_telo" sheetId="1" r:id="rId1"/>
    <sheet name="Sheet1" sheetId="2" r:id="rId2"/>
  </sheets>
  <definedNames>
    <definedName name="gold">'10_oct_telo'!$L$44</definedName>
  </definedNames>
  <calcPr calcId="181029"/>
</workbook>
</file>

<file path=xl/calcChain.xml><?xml version="1.0" encoding="utf-8"?>
<calcChain xmlns="http://schemas.openxmlformats.org/spreadsheetml/2006/main">
  <c r="C65" i="2" l="1"/>
  <c r="M62" i="1"/>
  <c r="N62" i="1" s="1"/>
  <c r="L62" i="1"/>
  <c r="O62" i="1" s="1"/>
  <c r="M59" i="1"/>
  <c r="L59" i="1"/>
  <c r="M56" i="1"/>
  <c r="L56" i="1"/>
  <c r="M53" i="1"/>
  <c r="L53" i="1"/>
  <c r="M50" i="1"/>
  <c r="L50" i="1"/>
  <c r="M47" i="1"/>
  <c r="L47" i="1"/>
  <c r="M44" i="1"/>
  <c r="L44" i="1"/>
  <c r="O44" i="1" s="1"/>
  <c r="M41" i="1"/>
  <c r="N41" i="1" s="1"/>
  <c r="L41" i="1"/>
  <c r="N38" i="1"/>
  <c r="M38" i="1"/>
  <c r="L38" i="1"/>
  <c r="M35" i="1"/>
  <c r="N35" i="1" s="1"/>
  <c r="L35" i="1"/>
  <c r="M32" i="1"/>
  <c r="N32" i="1" s="1"/>
  <c r="L32" i="1"/>
  <c r="O32" i="1" s="1"/>
  <c r="M29" i="1"/>
  <c r="N29" i="1" s="1"/>
  <c r="L29" i="1"/>
  <c r="N26" i="1"/>
  <c r="M26" i="1"/>
  <c r="L26" i="1"/>
  <c r="M23" i="1"/>
  <c r="N23" i="1" s="1"/>
  <c r="L23" i="1"/>
  <c r="M20" i="1"/>
  <c r="N20" i="1" s="1"/>
  <c r="L20" i="1"/>
  <c r="O20" i="1" s="1"/>
  <c r="M17" i="1"/>
  <c r="N17" i="1" s="1"/>
  <c r="L17" i="1"/>
  <c r="N14" i="1"/>
  <c r="M14" i="1"/>
  <c r="L14" i="1"/>
  <c r="M11" i="1"/>
  <c r="N11" i="1" s="1"/>
  <c r="L11" i="1"/>
  <c r="M8" i="1"/>
  <c r="N8" i="1" s="1"/>
  <c r="L8" i="1"/>
  <c r="O8" i="1" s="1"/>
  <c r="M5" i="1"/>
  <c r="N5" i="1" s="1"/>
  <c r="L5" i="1"/>
  <c r="N2" i="1"/>
  <c r="M2" i="1"/>
  <c r="L2" i="1"/>
  <c r="O5" i="1" l="1"/>
  <c r="O41" i="1"/>
  <c r="O14" i="1"/>
  <c r="O26" i="1"/>
  <c r="O38" i="1"/>
  <c r="O56" i="1"/>
  <c r="O17" i="1"/>
  <c r="O29" i="1"/>
  <c r="O2" i="1"/>
  <c r="O11" i="1"/>
  <c r="O23" i="1"/>
  <c r="O35" i="1"/>
  <c r="N44" i="1"/>
  <c r="N50" i="1"/>
  <c r="N56" i="1"/>
  <c r="O50" i="1"/>
  <c r="O47" i="1"/>
  <c r="O53" i="1"/>
  <c r="O59" i="1"/>
  <c r="N47" i="1"/>
  <c r="N53" i="1"/>
  <c r="N59" i="1"/>
</calcChain>
</file>

<file path=xl/sharedStrings.xml><?xml version="1.0" encoding="utf-8"?>
<sst xmlns="http://schemas.openxmlformats.org/spreadsheetml/2006/main" count="374" uniqueCount="99">
  <si>
    <t>Well</t>
  </si>
  <si>
    <t>Omit</t>
  </si>
  <si>
    <t>Sample</t>
  </si>
  <si>
    <t>Target</t>
  </si>
  <si>
    <t>Task</t>
  </si>
  <si>
    <t>Dyes</t>
  </si>
  <si>
    <t>Cq</t>
  </si>
  <si>
    <t>Cq Conf</t>
  </si>
  <si>
    <t>Amp Score</t>
  </si>
  <si>
    <t>Amp Status</t>
  </si>
  <si>
    <t>Annotated</t>
  </si>
  <si>
    <t>Baseline Start</t>
  </si>
  <si>
    <t>Baseline End</t>
  </si>
  <si>
    <t>Tm1</t>
  </si>
  <si>
    <t>Tm2</t>
  </si>
  <si>
    <t>Tm3</t>
  </si>
  <si>
    <t>Tm4</t>
  </si>
  <si>
    <t>Curve Quality</t>
  </si>
  <si>
    <t>Result Quality Issues</t>
  </si>
  <si>
    <t>A1</t>
  </si>
  <si>
    <t>H20</t>
  </si>
  <si>
    <t>Target 1</t>
  </si>
  <si>
    <t>Unknown</t>
  </si>
  <si>
    <t>SYBR</t>
  </si>
  <si>
    <t>Undetermined</t>
  </si>
  <si>
    <t>No Amp</t>
  </si>
  <si>
    <t>A2</t>
  </si>
  <si>
    <t>Amp</t>
  </si>
  <si>
    <t>A3</t>
  </si>
  <si>
    <t>Gold</t>
  </si>
  <si>
    <t>A4</t>
  </si>
  <si>
    <t>A5</t>
  </si>
  <si>
    <t>Std1</t>
  </si>
  <si>
    <t>A6</t>
  </si>
  <si>
    <t>A7</t>
  </si>
  <si>
    <t>Std2</t>
  </si>
  <si>
    <t>A8</t>
  </si>
  <si>
    <t>A9</t>
  </si>
  <si>
    <t>Std3</t>
  </si>
  <si>
    <t>A10</t>
  </si>
  <si>
    <t>A11</t>
  </si>
  <si>
    <t>Std4</t>
  </si>
  <si>
    <t>A12</t>
  </si>
  <si>
    <t>A13</t>
  </si>
  <si>
    <t>Std5</t>
  </si>
  <si>
    <t>A14</t>
  </si>
  <si>
    <t>A15</t>
  </si>
  <si>
    <t>A16</t>
  </si>
  <si>
    <t>A17</t>
  </si>
  <si>
    <t>A18</t>
  </si>
  <si>
    <t>A19</t>
  </si>
  <si>
    <t>A21</t>
  </si>
  <si>
    <t>A23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</si>
  <si>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</si>
  <si>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</si>
  <si>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</si>
  <si>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</si>
  <si>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</si>
  <si>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</si>
  <si>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</si>
  <si>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</si>
  <si>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</si>
  <si>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</si>
  <si>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</si>
  <si>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</si>
  <si>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</si>
  <si>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</si>
  <si>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</si>
  <si>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</si>
  <si>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</si>
  <si>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</si>
  <si>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</si>
  <si>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B21</t>
  </si>
  <si>
    <t>B23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</si>
  <si>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</si>
  <si>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</si>
  <si>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</si>
  <si>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</si>
  <si>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</si>
  <si>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</si>
  <si>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</si>
  <si>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</si>
  <si>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</si>
  <si>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</si>
  <si>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</si>
  <si>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</si>
  <si>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</si>
  <si>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</si>
  <si>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</si>
  <si>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</si>
  <si>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</si>
  <si>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</si>
  <si>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</si>
  <si>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C21</t>
  </si>
  <si>
    <t>C23</t>
  </si>
  <si>
    <t>Cq_mu</t>
  </si>
  <si>
    <t>Cq_sd</t>
  </si>
  <si>
    <t>cq_cv</t>
  </si>
  <si>
    <t>Cq_relative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</si>
</sst>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33" borderId="0" xfId="0" applyNumberFormat="1" applyFill="1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L1" sqref="L1:O1048576"/>
    </sheetView>
  </sheetViews>
  <sheetFormatPr baseColWidth="10" defaultRowHeight="16" x14ac:dyDescent="0.2"/>
  <cols>
    <col min="12" max="15" width="10.83203125" style="2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95</v>
      </c>
      <c r="M1" s="1" t="s">
        <v>96</v>
      </c>
      <c r="N1" s="1" t="s">
        <v>97</v>
      </c>
      <c r="O1" s="1" t="s">
        <v>98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</row>
    <row r="2" spans="1:23" x14ac:dyDescent="0.2">
      <c r="A2" t="s">
        <v>46</v>
      </c>
      <c r="B2" t="b">
        <v>0</v>
      </c>
      <c r="C2">
        <v>1</v>
      </c>
      <c r="D2" t="s">
        <v>21</v>
      </c>
      <c r="E2" t="s">
        <v>22</v>
      </c>
      <c r="F2" t="s">
        <v>23</v>
      </c>
      <c r="G2">
        <v>12.4618896447622</v>
      </c>
      <c r="H2">
        <v>0.98896211378755206</v>
      </c>
      <c r="I2">
        <v>1.6974832861099101</v>
      </c>
      <c r="J2" t="s">
        <v>27</v>
      </c>
      <c r="K2" t="b">
        <v>0</v>
      </c>
      <c r="L2" s="2">
        <f>AVERAGE(G2:G4)</f>
        <v>12.560140349180868</v>
      </c>
      <c r="M2" s="2">
        <f>STDEV(G2:G4)</f>
        <v>9.8916063435581528E-2</v>
      </c>
      <c r="N2" s="2">
        <f>M2/L2*100</f>
        <v>0.78753947556033899</v>
      </c>
      <c r="O2" s="3">
        <f>L2/gold</f>
        <v>0.89901288261729984</v>
      </c>
      <c r="P2">
        <v>3</v>
      </c>
      <c r="Q2">
        <v>6</v>
      </c>
      <c r="R2">
        <v>78.616119384765597</v>
      </c>
    </row>
    <row r="3" spans="1:23" x14ac:dyDescent="0.2">
      <c r="A3" t="s">
        <v>67</v>
      </c>
      <c r="B3" t="b">
        <v>0</v>
      </c>
      <c r="C3">
        <v>1</v>
      </c>
      <c r="D3" t="s">
        <v>21</v>
      </c>
      <c r="E3" t="s">
        <v>22</v>
      </c>
      <c r="F3" t="s">
        <v>23</v>
      </c>
      <c r="G3">
        <v>12.6597086088849</v>
      </c>
      <c r="H3">
        <v>0.98607479222427497</v>
      </c>
      <c r="I3">
        <v>1.6970514593125701</v>
      </c>
      <c r="J3" t="s">
        <v>27</v>
      </c>
      <c r="K3" t="b">
        <v>0</v>
      </c>
      <c r="P3">
        <v>3</v>
      </c>
      <c r="Q3">
        <v>6</v>
      </c>
      <c r="R3">
        <v>78.481315612792898</v>
      </c>
    </row>
    <row r="4" spans="1:23" x14ac:dyDescent="0.2">
      <c r="A4" t="s">
        <v>88</v>
      </c>
      <c r="B4" t="b">
        <v>0</v>
      </c>
      <c r="C4">
        <v>1</v>
      </c>
      <c r="D4" t="s">
        <v>21</v>
      </c>
      <c r="E4" t="s">
        <v>22</v>
      </c>
      <c r="F4" t="s">
        <v>23</v>
      </c>
      <c r="G4">
        <v>12.5588227938955</v>
      </c>
      <c r="H4">
        <v>0.98114528213332497</v>
      </c>
      <c r="I4">
        <v>1.7002527304939501</v>
      </c>
      <c r="J4" t="s">
        <v>27</v>
      </c>
      <c r="K4" t="b">
        <v>0</v>
      </c>
      <c r="P4">
        <v>3</v>
      </c>
      <c r="Q4">
        <v>6</v>
      </c>
      <c r="R4">
        <v>78.481315612792898</v>
      </c>
    </row>
    <row r="5" spans="1:23" x14ac:dyDescent="0.2">
      <c r="A5" t="s">
        <v>48</v>
      </c>
      <c r="B5" t="b">
        <v>0</v>
      </c>
      <c r="C5">
        <v>2</v>
      </c>
      <c r="D5" t="s">
        <v>21</v>
      </c>
      <c r="E5" t="s">
        <v>22</v>
      </c>
      <c r="F5" t="s">
        <v>23</v>
      </c>
      <c r="G5">
        <v>13.398019257869599</v>
      </c>
      <c r="H5">
        <v>0.97380327104001796</v>
      </c>
      <c r="I5">
        <v>1.7077046458671601</v>
      </c>
      <c r="J5" t="s">
        <v>27</v>
      </c>
      <c r="K5" t="b">
        <v>0</v>
      </c>
      <c r="L5" s="2">
        <f>AVERAGE(G5:G7)</f>
        <v>13.379772836585067</v>
      </c>
      <c r="M5" s="2">
        <f>STDEV(G5:G7)</f>
        <v>0.13515836660439937</v>
      </c>
      <c r="N5" s="2">
        <f>M5/L5*100</f>
        <v>1.0101693672618135</v>
      </c>
      <c r="O5" s="2">
        <f>L5/gold</f>
        <v>0.95767943766388364</v>
      </c>
      <c r="P5">
        <v>3</v>
      </c>
      <c r="Q5">
        <v>8</v>
      </c>
      <c r="R5">
        <v>78.481315612792898</v>
      </c>
    </row>
    <row r="6" spans="1:23" x14ac:dyDescent="0.2">
      <c r="A6" t="s">
        <v>69</v>
      </c>
      <c r="B6" t="b">
        <v>0</v>
      </c>
      <c r="C6">
        <v>2</v>
      </c>
      <c r="D6" t="s">
        <v>21</v>
      </c>
      <c r="E6" t="s">
        <v>22</v>
      </c>
      <c r="F6" t="s">
        <v>23</v>
      </c>
      <c r="G6">
        <v>13.5048810870311</v>
      </c>
      <c r="H6">
        <v>0.980531748578643</v>
      </c>
      <c r="I6">
        <v>1.6970772600814901</v>
      </c>
      <c r="J6" t="s">
        <v>27</v>
      </c>
      <c r="K6" t="b">
        <v>0</v>
      </c>
      <c r="P6">
        <v>3</v>
      </c>
      <c r="Q6">
        <v>7</v>
      </c>
      <c r="R6">
        <v>78.481315612792898</v>
      </c>
    </row>
    <row r="7" spans="1:23" x14ac:dyDescent="0.2">
      <c r="A7" t="s">
        <v>90</v>
      </c>
      <c r="B7" t="b">
        <v>0</v>
      </c>
      <c r="C7">
        <v>2</v>
      </c>
      <c r="D7" t="s">
        <v>21</v>
      </c>
      <c r="E7" t="s">
        <v>22</v>
      </c>
      <c r="F7" t="s">
        <v>23</v>
      </c>
      <c r="G7">
        <v>13.2364181648545</v>
      </c>
      <c r="H7">
        <v>0.98488173785041</v>
      </c>
      <c r="I7">
        <v>1.7117772679810199</v>
      </c>
      <c r="J7" t="s">
        <v>27</v>
      </c>
      <c r="K7" t="b">
        <v>0</v>
      </c>
      <c r="P7">
        <v>3</v>
      </c>
      <c r="Q7">
        <v>7</v>
      </c>
      <c r="R7">
        <v>78.481315612792898</v>
      </c>
    </row>
    <row r="8" spans="1:23" x14ac:dyDescent="0.2">
      <c r="A8" t="s">
        <v>50</v>
      </c>
      <c r="B8" t="b">
        <v>0</v>
      </c>
      <c r="C8">
        <v>3</v>
      </c>
      <c r="D8" t="s">
        <v>21</v>
      </c>
      <c r="E8" t="s">
        <v>22</v>
      </c>
      <c r="F8" t="s">
        <v>23</v>
      </c>
      <c r="G8">
        <v>14.151332354854899</v>
      </c>
      <c r="H8">
        <v>0.98582085990399104</v>
      </c>
      <c r="I8">
        <v>1.7033591968133399</v>
      </c>
      <c r="J8" t="s">
        <v>27</v>
      </c>
      <c r="K8" t="b">
        <v>0</v>
      </c>
      <c r="L8" s="2">
        <f>AVERAGE(G8:G10)</f>
        <v>14.286086459024498</v>
      </c>
      <c r="M8" s="2">
        <f>STDEV(G8:G10)</f>
        <v>0.11893614585891191</v>
      </c>
      <c r="N8" s="2">
        <f>M8/L8*100</f>
        <v>0.83253133179647076</v>
      </c>
      <c r="O8" s="2">
        <f>L8/gold</f>
        <v>1.0225503387535946</v>
      </c>
      <c r="P8">
        <v>3</v>
      </c>
      <c r="Q8">
        <v>7</v>
      </c>
      <c r="R8">
        <v>78.481315612792898</v>
      </c>
    </row>
    <row r="9" spans="1:23" x14ac:dyDescent="0.2">
      <c r="A9" t="s">
        <v>71</v>
      </c>
      <c r="B9" t="b">
        <v>0</v>
      </c>
      <c r="C9">
        <v>3</v>
      </c>
      <c r="D9" t="s">
        <v>21</v>
      </c>
      <c r="E9" t="s">
        <v>22</v>
      </c>
      <c r="F9" t="s">
        <v>23</v>
      </c>
      <c r="G9">
        <v>14.3764157517158</v>
      </c>
      <c r="H9">
        <v>0.98847605143659201</v>
      </c>
      <c r="I9">
        <v>1.7080722625970099</v>
      </c>
      <c r="J9" t="s">
        <v>27</v>
      </c>
      <c r="K9" t="b">
        <v>0</v>
      </c>
      <c r="P9">
        <v>3</v>
      </c>
      <c r="Q9">
        <v>7</v>
      </c>
      <c r="R9">
        <v>78.481315612792898</v>
      </c>
    </row>
    <row r="10" spans="1:23" x14ac:dyDescent="0.2">
      <c r="A10" t="s">
        <v>92</v>
      </c>
      <c r="B10" t="b">
        <v>0</v>
      </c>
      <c r="C10">
        <v>3</v>
      </c>
      <c r="D10" t="s">
        <v>21</v>
      </c>
      <c r="E10" t="s">
        <v>22</v>
      </c>
      <c r="F10" t="s">
        <v>23</v>
      </c>
      <c r="G10">
        <v>14.3305112705028</v>
      </c>
      <c r="H10">
        <v>0.98780927265385898</v>
      </c>
      <c r="I10">
        <v>1.70531585638407</v>
      </c>
      <c r="J10" t="s">
        <v>27</v>
      </c>
      <c r="K10" t="b">
        <v>0</v>
      </c>
      <c r="P10">
        <v>3</v>
      </c>
      <c r="Q10">
        <v>7</v>
      </c>
      <c r="R10">
        <v>78.481315612792898</v>
      </c>
    </row>
    <row r="11" spans="1:23" x14ac:dyDescent="0.2">
      <c r="A11" t="s">
        <v>51</v>
      </c>
      <c r="B11" t="b">
        <v>0</v>
      </c>
      <c r="C11">
        <v>4</v>
      </c>
      <c r="D11" t="s">
        <v>21</v>
      </c>
      <c r="E11" t="s">
        <v>22</v>
      </c>
      <c r="F11" t="s">
        <v>23</v>
      </c>
      <c r="G11">
        <v>15.954617559131201</v>
      </c>
      <c r="H11">
        <v>0.98416386923092603</v>
      </c>
      <c r="I11">
        <v>1.6537135325379699</v>
      </c>
      <c r="J11" t="s">
        <v>27</v>
      </c>
      <c r="K11" t="b">
        <v>0</v>
      </c>
      <c r="L11" s="2">
        <f>AVERAGE(G11:G13)</f>
        <v>15.485201563626168</v>
      </c>
      <c r="M11" s="2">
        <f>STDEV(G11:G13)</f>
        <v>0.44939924899372446</v>
      </c>
      <c r="N11" s="2">
        <f>M11/L11*100</f>
        <v>2.9021207579844295</v>
      </c>
      <c r="O11" s="2">
        <f>L11/gold</f>
        <v>1.1083789916832729</v>
      </c>
      <c r="P11">
        <v>3</v>
      </c>
      <c r="Q11">
        <v>8</v>
      </c>
      <c r="R11">
        <v>78.346511840820298</v>
      </c>
      <c r="S11">
        <v>72.280410766601506</v>
      </c>
    </row>
    <row r="12" spans="1:23" x14ac:dyDescent="0.2">
      <c r="A12" t="s">
        <v>72</v>
      </c>
      <c r="B12" t="b">
        <v>0</v>
      </c>
      <c r="C12">
        <v>4</v>
      </c>
      <c r="D12" t="s">
        <v>21</v>
      </c>
      <c r="E12" t="s">
        <v>22</v>
      </c>
      <c r="F12" t="s">
        <v>23</v>
      </c>
      <c r="G12">
        <v>15.4420559639823</v>
      </c>
      <c r="H12">
        <v>0.98874176652874202</v>
      </c>
      <c r="I12">
        <v>1.7100307023591601</v>
      </c>
      <c r="J12" t="s">
        <v>27</v>
      </c>
      <c r="K12" t="b">
        <v>0</v>
      </c>
      <c r="P12">
        <v>3</v>
      </c>
      <c r="Q12">
        <v>8</v>
      </c>
      <c r="R12">
        <v>78.481315612792898</v>
      </c>
    </row>
    <row r="13" spans="1:23" x14ac:dyDescent="0.2">
      <c r="A13" t="s">
        <v>93</v>
      </c>
      <c r="B13" t="b">
        <v>0</v>
      </c>
      <c r="C13">
        <v>4</v>
      </c>
      <c r="D13" t="s">
        <v>21</v>
      </c>
      <c r="E13" t="s">
        <v>22</v>
      </c>
      <c r="F13" t="s">
        <v>23</v>
      </c>
      <c r="G13">
        <v>15.058931167765</v>
      </c>
      <c r="H13">
        <v>0.98611877873429399</v>
      </c>
      <c r="I13">
        <v>1.70182153892857</v>
      </c>
      <c r="J13" t="s">
        <v>27</v>
      </c>
      <c r="K13" t="b">
        <v>0</v>
      </c>
      <c r="P13">
        <v>3</v>
      </c>
      <c r="Q13">
        <v>8</v>
      </c>
      <c r="R13">
        <v>78.481315612792898</v>
      </c>
    </row>
    <row r="14" spans="1:23" x14ac:dyDescent="0.2">
      <c r="A14" t="s">
        <v>52</v>
      </c>
      <c r="B14" t="b">
        <v>0</v>
      </c>
      <c r="C14">
        <v>5</v>
      </c>
      <c r="D14" t="s">
        <v>21</v>
      </c>
      <c r="E14" t="s">
        <v>22</v>
      </c>
      <c r="F14" t="s">
        <v>23</v>
      </c>
      <c r="G14">
        <v>16.417912468028899</v>
      </c>
      <c r="H14">
        <v>0.98686372544354195</v>
      </c>
      <c r="I14">
        <v>1.6793555448920701</v>
      </c>
      <c r="J14" t="s">
        <v>27</v>
      </c>
      <c r="K14" t="b">
        <v>0</v>
      </c>
      <c r="L14" s="2">
        <f>AVERAGE(G14:G16)</f>
        <v>16.349590440003301</v>
      </c>
      <c r="M14" s="2">
        <f>STDEV(G14:G16)</f>
        <v>0.3149445709178999</v>
      </c>
      <c r="N14" s="2">
        <f>M14/L14*100</f>
        <v>1.9263147420947651</v>
      </c>
      <c r="O14" s="2">
        <f>L14/gold</f>
        <v>1.1702490595209156</v>
      </c>
      <c r="P14">
        <v>3</v>
      </c>
      <c r="Q14">
        <v>9</v>
      </c>
      <c r="R14">
        <v>78.481315612792898</v>
      </c>
    </row>
    <row r="15" spans="1:23" x14ac:dyDescent="0.2">
      <c r="A15" t="s">
        <v>73</v>
      </c>
      <c r="B15" t="b">
        <v>0</v>
      </c>
      <c r="C15">
        <v>5</v>
      </c>
      <c r="D15" t="s">
        <v>21</v>
      </c>
      <c r="E15" t="s">
        <v>22</v>
      </c>
      <c r="F15" t="s">
        <v>23</v>
      </c>
      <c r="G15">
        <v>16.624766068041701</v>
      </c>
      <c r="H15">
        <v>0.98748635120147399</v>
      </c>
      <c r="I15">
        <v>1.69989099712425</v>
      </c>
      <c r="J15" t="s">
        <v>27</v>
      </c>
      <c r="K15" t="b">
        <v>0</v>
      </c>
      <c r="P15">
        <v>3</v>
      </c>
      <c r="Q15">
        <v>9</v>
      </c>
      <c r="R15">
        <v>78.481315612792898</v>
      </c>
    </row>
    <row r="16" spans="1:23" x14ac:dyDescent="0.2">
      <c r="A16" t="s">
        <v>94</v>
      </c>
      <c r="B16" t="b">
        <v>0</v>
      </c>
      <c r="C16">
        <v>5</v>
      </c>
      <c r="D16" t="s">
        <v>21</v>
      </c>
      <c r="E16" t="s">
        <v>22</v>
      </c>
      <c r="F16" t="s">
        <v>23</v>
      </c>
      <c r="G16">
        <v>16.006092783939302</v>
      </c>
      <c r="H16">
        <v>0.98343813719024298</v>
      </c>
      <c r="I16">
        <v>1.69717917969996</v>
      </c>
      <c r="J16" t="s">
        <v>27</v>
      </c>
      <c r="K16" t="b">
        <v>0</v>
      </c>
      <c r="P16">
        <v>3</v>
      </c>
      <c r="Q16">
        <v>9</v>
      </c>
      <c r="R16">
        <v>78.616119384765597</v>
      </c>
    </row>
    <row r="17" spans="1:18" x14ac:dyDescent="0.2">
      <c r="A17" t="s">
        <v>26</v>
      </c>
      <c r="B17" t="b">
        <v>0</v>
      </c>
      <c r="C17">
        <v>6</v>
      </c>
      <c r="D17" t="s">
        <v>21</v>
      </c>
      <c r="E17" t="s">
        <v>22</v>
      </c>
      <c r="F17" t="s">
        <v>23</v>
      </c>
      <c r="G17">
        <v>13.7718417502857</v>
      </c>
      <c r="H17">
        <v>0.97846096698090801</v>
      </c>
      <c r="I17">
        <v>1.7167348912870899</v>
      </c>
      <c r="J17" t="s">
        <v>27</v>
      </c>
      <c r="K17" t="b">
        <v>0</v>
      </c>
      <c r="L17" s="2">
        <f>AVERAGE(G17:G19)</f>
        <v>13.732053980175401</v>
      </c>
      <c r="M17" s="2">
        <f>STDEV(G17:G19)</f>
        <v>0.18237399251412298</v>
      </c>
      <c r="N17" s="2">
        <f>M17/L17*100</f>
        <v>1.3280896854717541</v>
      </c>
      <c r="O17" s="2">
        <f>L17/gold</f>
        <v>0.98289454494662343</v>
      </c>
      <c r="P17">
        <v>3</v>
      </c>
      <c r="Q17">
        <v>7</v>
      </c>
      <c r="R17">
        <v>78.751129150390597</v>
      </c>
    </row>
    <row r="18" spans="1:18" x14ac:dyDescent="0.2">
      <c r="A18" t="s">
        <v>54</v>
      </c>
      <c r="B18" t="b">
        <v>0</v>
      </c>
      <c r="C18">
        <v>6</v>
      </c>
      <c r="D18" t="s">
        <v>21</v>
      </c>
      <c r="E18" t="s">
        <v>22</v>
      </c>
      <c r="F18" t="s">
        <v>23</v>
      </c>
      <c r="G18">
        <v>13.891249383347599</v>
      </c>
      <c r="H18">
        <v>0.99162057252274904</v>
      </c>
      <c r="I18">
        <v>1.71099181753094</v>
      </c>
      <c r="J18" t="s">
        <v>27</v>
      </c>
      <c r="K18" t="b">
        <v>0</v>
      </c>
      <c r="P18">
        <v>3</v>
      </c>
      <c r="Q18">
        <v>7</v>
      </c>
      <c r="R18">
        <v>78.6163330078125</v>
      </c>
    </row>
    <row r="19" spans="1:18" x14ac:dyDescent="0.2">
      <c r="A19" t="s">
        <v>75</v>
      </c>
      <c r="B19" t="b">
        <v>0</v>
      </c>
      <c r="C19">
        <v>6</v>
      </c>
      <c r="D19" t="s">
        <v>21</v>
      </c>
      <c r="E19" t="s">
        <v>22</v>
      </c>
      <c r="F19" t="s">
        <v>23</v>
      </c>
      <c r="G19">
        <v>13.5330708068929</v>
      </c>
      <c r="H19">
        <v>0.98935989472700703</v>
      </c>
      <c r="I19">
        <v>1.7100742112727501</v>
      </c>
      <c r="J19" t="s">
        <v>27</v>
      </c>
      <c r="K19" t="b">
        <v>0</v>
      </c>
      <c r="P19">
        <v>3</v>
      </c>
      <c r="Q19">
        <v>7</v>
      </c>
      <c r="R19">
        <v>78.751129150390597</v>
      </c>
    </row>
    <row r="20" spans="1:18" x14ac:dyDescent="0.2">
      <c r="A20" t="s">
        <v>30</v>
      </c>
      <c r="B20" t="b">
        <v>0</v>
      </c>
      <c r="C20">
        <v>7</v>
      </c>
      <c r="D20" t="s">
        <v>21</v>
      </c>
      <c r="E20" t="s">
        <v>22</v>
      </c>
      <c r="F20" t="s">
        <v>23</v>
      </c>
      <c r="G20">
        <v>12.8927475164508</v>
      </c>
      <c r="H20">
        <v>0.98489422446143604</v>
      </c>
      <c r="I20">
        <v>1.7020367223613999</v>
      </c>
      <c r="J20" t="s">
        <v>27</v>
      </c>
      <c r="K20" t="b">
        <v>0</v>
      </c>
      <c r="L20" s="2">
        <f>AVERAGE(G20:G22)</f>
        <v>12.680336837814266</v>
      </c>
      <c r="M20" s="2">
        <f>STDEV(G20:G22)</f>
        <v>0.30092870712821357</v>
      </c>
      <c r="N20" s="2">
        <f>M20/L20*100</f>
        <v>2.3731917454338318</v>
      </c>
      <c r="O20" s="2">
        <f>L20/gold</f>
        <v>0.90761614569579219</v>
      </c>
      <c r="P20">
        <v>3</v>
      </c>
      <c r="Q20">
        <v>6</v>
      </c>
      <c r="R20">
        <v>78.751129150390597</v>
      </c>
    </row>
    <row r="21" spans="1:18" x14ac:dyDescent="0.2">
      <c r="A21" t="s">
        <v>56</v>
      </c>
      <c r="B21" t="b">
        <v>0</v>
      </c>
      <c r="C21">
        <v>7</v>
      </c>
      <c r="D21" t="s">
        <v>21</v>
      </c>
      <c r="E21" t="s">
        <v>22</v>
      </c>
      <c r="F21" t="s">
        <v>23</v>
      </c>
      <c r="G21">
        <v>12.8122897745956</v>
      </c>
      <c r="H21">
        <v>0.99051096391495497</v>
      </c>
      <c r="I21">
        <v>1.7154862916815099</v>
      </c>
      <c r="J21" t="s">
        <v>27</v>
      </c>
      <c r="K21" t="b">
        <v>0</v>
      </c>
      <c r="P21">
        <v>3</v>
      </c>
      <c r="Q21">
        <v>6</v>
      </c>
      <c r="R21">
        <v>78.751129150390597</v>
      </c>
    </row>
    <row r="22" spans="1:18" x14ac:dyDescent="0.2">
      <c r="A22" t="s">
        <v>77</v>
      </c>
      <c r="B22" t="b">
        <v>0</v>
      </c>
      <c r="C22">
        <v>7</v>
      </c>
      <c r="D22" t="s">
        <v>21</v>
      </c>
      <c r="E22" t="s">
        <v>22</v>
      </c>
      <c r="F22" t="s">
        <v>23</v>
      </c>
      <c r="G22">
        <v>12.335973222396399</v>
      </c>
      <c r="H22">
        <v>0.98474930468764799</v>
      </c>
      <c r="I22">
        <v>1.7240628821478601</v>
      </c>
      <c r="J22" t="s">
        <v>27</v>
      </c>
      <c r="K22" t="b">
        <v>0</v>
      </c>
      <c r="P22">
        <v>3</v>
      </c>
      <c r="Q22">
        <v>6</v>
      </c>
      <c r="R22">
        <v>78.751129150390597</v>
      </c>
    </row>
    <row r="23" spans="1:18" x14ac:dyDescent="0.2">
      <c r="A23" t="s">
        <v>33</v>
      </c>
      <c r="B23" t="b">
        <v>0</v>
      </c>
      <c r="C23">
        <v>8</v>
      </c>
      <c r="D23" t="s">
        <v>21</v>
      </c>
      <c r="E23" t="s">
        <v>22</v>
      </c>
      <c r="F23" t="s">
        <v>23</v>
      </c>
      <c r="G23">
        <v>13.3915728732439</v>
      </c>
      <c r="H23">
        <v>0.98367012589285097</v>
      </c>
      <c r="I23">
        <v>1.7053587115609601</v>
      </c>
      <c r="J23" t="s">
        <v>27</v>
      </c>
      <c r="K23" t="b">
        <v>0</v>
      </c>
      <c r="L23" s="2">
        <f>AVERAGE(G23:G25)</f>
        <v>13.277383937316934</v>
      </c>
      <c r="M23" s="2">
        <f>STDEV(G23:G25)</f>
        <v>0.11928069686882374</v>
      </c>
      <c r="N23" s="2">
        <f>M23/L23*100</f>
        <v>0.89837499188057479</v>
      </c>
      <c r="O23" s="2">
        <f>L23/gold</f>
        <v>0.95035078233679082</v>
      </c>
      <c r="P23">
        <v>3</v>
      </c>
      <c r="Q23">
        <v>7</v>
      </c>
      <c r="R23">
        <v>78.6163330078125</v>
      </c>
    </row>
    <row r="24" spans="1:18" x14ac:dyDescent="0.2">
      <c r="A24" t="s">
        <v>58</v>
      </c>
      <c r="B24" t="b">
        <v>0</v>
      </c>
      <c r="C24">
        <v>8</v>
      </c>
      <c r="D24" t="s">
        <v>21</v>
      </c>
      <c r="E24" t="s">
        <v>22</v>
      </c>
      <c r="F24" t="s">
        <v>23</v>
      </c>
      <c r="G24">
        <v>13.286986919300301</v>
      </c>
      <c r="H24">
        <v>0.98410132491983404</v>
      </c>
      <c r="I24">
        <v>1.7001495969936899</v>
      </c>
      <c r="J24" t="s">
        <v>27</v>
      </c>
      <c r="K24" t="b">
        <v>0</v>
      </c>
      <c r="P24">
        <v>3</v>
      </c>
      <c r="Q24">
        <v>7</v>
      </c>
      <c r="R24">
        <v>78.6163330078125</v>
      </c>
    </row>
    <row r="25" spans="1:18" x14ac:dyDescent="0.2">
      <c r="A25" t="s">
        <v>79</v>
      </c>
      <c r="B25" t="b">
        <v>0</v>
      </c>
      <c r="C25">
        <v>8</v>
      </c>
      <c r="D25" t="s">
        <v>21</v>
      </c>
      <c r="E25" t="s">
        <v>22</v>
      </c>
      <c r="F25" t="s">
        <v>23</v>
      </c>
      <c r="G25">
        <v>13.1535920194066</v>
      </c>
      <c r="H25">
        <v>0.98640724433063898</v>
      </c>
      <c r="I25">
        <v>1.7138150028331101</v>
      </c>
      <c r="J25" t="s">
        <v>27</v>
      </c>
      <c r="K25" t="b">
        <v>0</v>
      </c>
      <c r="P25">
        <v>3</v>
      </c>
      <c r="Q25">
        <v>7</v>
      </c>
      <c r="R25">
        <v>78.6163330078125</v>
      </c>
    </row>
    <row r="26" spans="1:18" x14ac:dyDescent="0.2">
      <c r="A26" t="s">
        <v>36</v>
      </c>
      <c r="B26" t="b">
        <v>0</v>
      </c>
      <c r="C26">
        <v>9</v>
      </c>
      <c r="D26" t="s">
        <v>21</v>
      </c>
      <c r="E26" t="s">
        <v>22</v>
      </c>
      <c r="F26" t="s">
        <v>23</v>
      </c>
      <c r="G26">
        <v>14.587098632813101</v>
      </c>
      <c r="H26">
        <v>0.99015676948493003</v>
      </c>
      <c r="I26">
        <v>1.71939432687391</v>
      </c>
      <c r="J26" t="s">
        <v>27</v>
      </c>
      <c r="K26" t="b">
        <v>0</v>
      </c>
      <c r="L26" s="2">
        <f>AVERAGE(G26:G28)</f>
        <v>14.612047004262834</v>
      </c>
      <c r="M26" s="2">
        <f>STDEV(G26:G28)</f>
        <v>0.11274412907997104</v>
      </c>
      <c r="N26" s="2">
        <f>M26/L26*100</f>
        <v>0.77158339996497227</v>
      </c>
      <c r="O26" s="2">
        <f>L26/gold</f>
        <v>1.0458815055437281</v>
      </c>
      <c r="P26">
        <v>3</v>
      </c>
      <c r="Q26">
        <v>7</v>
      </c>
      <c r="R26">
        <v>78.481536865234304</v>
      </c>
    </row>
    <row r="27" spans="1:18" x14ac:dyDescent="0.2">
      <c r="A27" t="s">
        <v>60</v>
      </c>
      <c r="B27" t="b">
        <v>0</v>
      </c>
      <c r="C27">
        <v>9</v>
      </c>
      <c r="D27" t="s">
        <v>21</v>
      </c>
      <c r="E27" t="s">
        <v>22</v>
      </c>
      <c r="F27" t="s">
        <v>23</v>
      </c>
      <c r="G27">
        <v>14.735175709612999</v>
      </c>
      <c r="H27">
        <v>0.98969610301090605</v>
      </c>
      <c r="I27">
        <v>1.7097400060951</v>
      </c>
      <c r="J27" t="s">
        <v>27</v>
      </c>
      <c r="K27" t="b">
        <v>0</v>
      </c>
      <c r="P27">
        <v>3</v>
      </c>
      <c r="Q27">
        <v>7</v>
      </c>
      <c r="R27">
        <v>78.481536865234304</v>
      </c>
    </row>
    <row r="28" spans="1:18" x14ac:dyDescent="0.2">
      <c r="A28" t="s">
        <v>81</v>
      </c>
      <c r="B28" t="b">
        <v>0</v>
      </c>
      <c r="C28">
        <v>9</v>
      </c>
      <c r="D28" t="s">
        <v>21</v>
      </c>
      <c r="E28" t="s">
        <v>22</v>
      </c>
      <c r="F28" t="s">
        <v>23</v>
      </c>
      <c r="G28">
        <v>14.5138666703624</v>
      </c>
      <c r="H28">
        <v>0.99021705931797899</v>
      </c>
      <c r="I28">
        <v>1.71903555540042</v>
      </c>
      <c r="J28" t="s">
        <v>27</v>
      </c>
      <c r="K28" t="b">
        <v>0</v>
      </c>
      <c r="P28">
        <v>3</v>
      </c>
      <c r="Q28">
        <v>7</v>
      </c>
      <c r="R28">
        <v>78.6163330078125</v>
      </c>
    </row>
    <row r="29" spans="1:18" x14ac:dyDescent="0.2">
      <c r="A29" t="s">
        <v>39</v>
      </c>
      <c r="B29" t="b">
        <v>0</v>
      </c>
      <c r="C29">
        <v>10</v>
      </c>
      <c r="D29" t="s">
        <v>21</v>
      </c>
      <c r="E29" t="s">
        <v>22</v>
      </c>
      <c r="F29" t="s">
        <v>23</v>
      </c>
      <c r="G29">
        <v>15.7047242931322</v>
      </c>
      <c r="H29">
        <v>0.97642632527217998</v>
      </c>
      <c r="I29">
        <v>1.70754573773176</v>
      </c>
      <c r="J29" t="s">
        <v>27</v>
      </c>
      <c r="K29" t="b">
        <v>0</v>
      </c>
      <c r="L29" s="2">
        <f>AVERAGE(G29:G31)</f>
        <v>15.415985903857733</v>
      </c>
      <c r="M29" s="2">
        <f>STDEV(G29:G31)</f>
        <v>0.40216321366997415</v>
      </c>
      <c r="N29" s="2">
        <f>M29/L29*100</f>
        <v>2.608741446561234</v>
      </c>
      <c r="O29" s="2">
        <f>L29/gold</f>
        <v>1.1034247660073839</v>
      </c>
      <c r="P29">
        <v>3</v>
      </c>
      <c r="Q29">
        <v>10</v>
      </c>
      <c r="R29">
        <v>78.481536865234304</v>
      </c>
    </row>
    <row r="30" spans="1:18" x14ac:dyDescent="0.2">
      <c r="A30" t="s">
        <v>62</v>
      </c>
      <c r="B30" t="b">
        <v>0</v>
      </c>
      <c r="C30">
        <v>10</v>
      </c>
      <c r="D30" t="s">
        <v>21</v>
      </c>
      <c r="E30" t="s">
        <v>22</v>
      </c>
      <c r="F30" t="s">
        <v>23</v>
      </c>
      <c r="G30">
        <v>15.5865894974876</v>
      </c>
      <c r="H30">
        <v>0.990046389882966</v>
      </c>
      <c r="I30">
        <v>1.7154450632006599</v>
      </c>
      <c r="J30" t="s">
        <v>27</v>
      </c>
      <c r="K30" t="b">
        <v>0</v>
      </c>
      <c r="P30">
        <v>3</v>
      </c>
      <c r="Q30">
        <v>8</v>
      </c>
      <c r="R30">
        <v>78.481536865234304</v>
      </c>
    </row>
    <row r="31" spans="1:18" x14ac:dyDescent="0.2">
      <c r="A31" t="s">
        <v>83</v>
      </c>
      <c r="B31" t="b">
        <v>0</v>
      </c>
      <c r="C31">
        <v>10</v>
      </c>
      <c r="D31" t="s">
        <v>21</v>
      </c>
      <c r="E31" t="s">
        <v>22</v>
      </c>
      <c r="F31" t="s">
        <v>23</v>
      </c>
      <c r="G31">
        <v>14.9566439209534</v>
      </c>
      <c r="H31">
        <v>0.99144380475557203</v>
      </c>
      <c r="I31">
        <v>1.71353520949505</v>
      </c>
      <c r="J31" t="s">
        <v>27</v>
      </c>
      <c r="K31" t="b">
        <v>0</v>
      </c>
      <c r="P31">
        <v>3</v>
      </c>
      <c r="Q31">
        <v>8</v>
      </c>
      <c r="R31">
        <v>78.6163330078125</v>
      </c>
    </row>
    <row r="32" spans="1:18" x14ac:dyDescent="0.2">
      <c r="A32" t="s">
        <v>42</v>
      </c>
      <c r="B32" t="b">
        <v>0</v>
      </c>
      <c r="C32">
        <v>11</v>
      </c>
      <c r="D32" t="s">
        <v>21</v>
      </c>
      <c r="E32" t="s">
        <v>22</v>
      </c>
      <c r="F32" t="s">
        <v>23</v>
      </c>
      <c r="G32">
        <v>14.300900879916099</v>
      </c>
      <c r="H32">
        <v>0.98354043609236397</v>
      </c>
      <c r="I32">
        <v>1.68675195405839</v>
      </c>
      <c r="J32" t="s">
        <v>27</v>
      </c>
      <c r="K32" t="b">
        <v>0</v>
      </c>
      <c r="L32" s="2">
        <f>AVERAGE(G32:G34)</f>
        <v>13.879684003499433</v>
      </c>
      <c r="M32" s="2">
        <f>STDEV(G32:G34)</f>
        <v>0.44544331894999689</v>
      </c>
      <c r="N32" s="2">
        <f>M32/L32*100</f>
        <v>3.2093188781364828</v>
      </c>
      <c r="O32" s="2">
        <f>L32/gold</f>
        <v>0.99346140878250833</v>
      </c>
      <c r="P32">
        <v>3</v>
      </c>
      <c r="Q32">
        <v>7</v>
      </c>
      <c r="R32">
        <v>78.481536865234304</v>
      </c>
    </row>
    <row r="33" spans="1:21" x14ac:dyDescent="0.2">
      <c r="A33" t="s">
        <v>64</v>
      </c>
      <c r="B33" t="b">
        <v>0</v>
      </c>
      <c r="C33">
        <v>11</v>
      </c>
      <c r="D33" t="s">
        <v>21</v>
      </c>
      <c r="E33" t="s">
        <v>22</v>
      </c>
      <c r="F33" t="s">
        <v>23</v>
      </c>
      <c r="G33">
        <v>13.924715952678399</v>
      </c>
      <c r="H33">
        <v>0.99207947881065295</v>
      </c>
      <c r="I33">
        <v>1.7124465571394101</v>
      </c>
      <c r="J33" t="s">
        <v>27</v>
      </c>
      <c r="K33" t="b">
        <v>0</v>
      </c>
      <c r="P33">
        <v>3</v>
      </c>
      <c r="Q33">
        <v>7</v>
      </c>
      <c r="R33">
        <v>78.481536865234304</v>
      </c>
    </row>
    <row r="34" spans="1:21" x14ac:dyDescent="0.2">
      <c r="A34" t="s">
        <v>85</v>
      </c>
      <c r="B34" t="b">
        <v>0</v>
      </c>
      <c r="C34">
        <v>11</v>
      </c>
      <c r="D34" t="s">
        <v>21</v>
      </c>
      <c r="E34" t="s">
        <v>22</v>
      </c>
      <c r="F34" t="s">
        <v>23</v>
      </c>
      <c r="G34">
        <v>13.4134351779038</v>
      </c>
      <c r="H34">
        <v>0.98877172720136097</v>
      </c>
      <c r="I34">
        <v>1.7211964519447001</v>
      </c>
      <c r="J34" t="s">
        <v>27</v>
      </c>
      <c r="K34" t="b">
        <v>0</v>
      </c>
      <c r="P34">
        <v>3</v>
      </c>
      <c r="Q34">
        <v>7</v>
      </c>
      <c r="R34">
        <v>78.6163330078125</v>
      </c>
    </row>
    <row r="35" spans="1:21" x14ac:dyDescent="0.2">
      <c r="A35" t="s">
        <v>45</v>
      </c>
      <c r="B35" t="b">
        <v>0</v>
      </c>
      <c r="C35">
        <v>12</v>
      </c>
      <c r="D35" t="s">
        <v>21</v>
      </c>
      <c r="E35" t="s">
        <v>22</v>
      </c>
      <c r="F35" t="s">
        <v>23</v>
      </c>
      <c r="G35">
        <v>16.1058221079197</v>
      </c>
      <c r="H35">
        <v>0.98751511626313804</v>
      </c>
      <c r="I35">
        <v>1.7148328077634301</v>
      </c>
      <c r="J35" t="s">
        <v>27</v>
      </c>
      <c r="K35" t="b">
        <v>0</v>
      </c>
      <c r="L35" s="2">
        <f>AVERAGE(G35:G37)</f>
        <v>16.036124690638697</v>
      </c>
      <c r="M35" s="2">
        <f>STDEV(G35:G37)</f>
        <v>0.22328462465942672</v>
      </c>
      <c r="N35" s="2">
        <f>M35/L35*100</f>
        <v>1.392385186364709</v>
      </c>
      <c r="O35" s="2">
        <f>L35/gold</f>
        <v>1.1478122284741636</v>
      </c>
      <c r="P35">
        <v>3</v>
      </c>
      <c r="Q35">
        <v>9</v>
      </c>
      <c r="R35">
        <v>78.346511840820298</v>
      </c>
    </row>
    <row r="36" spans="1:21" x14ac:dyDescent="0.2">
      <c r="A36" t="s">
        <v>66</v>
      </c>
      <c r="B36" t="b">
        <v>0</v>
      </c>
      <c r="C36">
        <v>12</v>
      </c>
      <c r="D36" t="s">
        <v>21</v>
      </c>
      <c r="E36" t="s">
        <v>22</v>
      </c>
      <c r="F36" t="s">
        <v>23</v>
      </c>
      <c r="G36">
        <v>16.216247436213798</v>
      </c>
      <c r="H36">
        <v>0.98715221033602696</v>
      </c>
      <c r="I36">
        <v>1.7089383267503899</v>
      </c>
      <c r="J36" t="s">
        <v>27</v>
      </c>
      <c r="K36" t="b">
        <v>0</v>
      </c>
      <c r="P36">
        <v>3</v>
      </c>
      <c r="Q36">
        <v>9</v>
      </c>
      <c r="R36">
        <v>78.346511840820298</v>
      </c>
    </row>
    <row r="37" spans="1:21" x14ac:dyDescent="0.2">
      <c r="A37" t="s">
        <v>87</v>
      </c>
      <c r="B37" t="b">
        <v>0</v>
      </c>
      <c r="C37">
        <v>12</v>
      </c>
      <c r="D37" t="s">
        <v>21</v>
      </c>
      <c r="E37" t="s">
        <v>22</v>
      </c>
      <c r="F37" t="s">
        <v>23</v>
      </c>
      <c r="G37">
        <v>15.786304527782599</v>
      </c>
      <c r="H37">
        <v>0.99157424173231401</v>
      </c>
      <c r="I37">
        <v>1.7172702736571099</v>
      </c>
      <c r="J37" t="s">
        <v>27</v>
      </c>
      <c r="K37" t="b">
        <v>0</v>
      </c>
      <c r="P37">
        <v>3</v>
      </c>
      <c r="Q37">
        <v>8</v>
      </c>
      <c r="R37">
        <v>78.346511840820298</v>
      </c>
    </row>
    <row r="38" spans="1:21" x14ac:dyDescent="0.2">
      <c r="A38" t="s">
        <v>47</v>
      </c>
      <c r="B38" t="b">
        <v>0</v>
      </c>
      <c r="C38">
        <v>13</v>
      </c>
      <c r="D38" t="s">
        <v>21</v>
      </c>
      <c r="E38" t="s">
        <v>22</v>
      </c>
      <c r="F38" t="s">
        <v>23</v>
      </c>
      <c r="G38">
        <v>13.671311786446299</v>
      </c>
      <c r="H38">
        <v>0.98845808338353303</v>
      </c>
      <c r="I38">
        <v>1.71326082371385</v>
      </c>
      <c r="J38" t="s">
        <v>27</v>
      </c>
      <c r="K38" t="b">
        <v>0</v>
      </c>
      <c r="L38" s="2">
        <f>AVERAGE(G38:G40)</f>
        <v>13.686106464675866</v>
      </c>
      <c r="M38" s="2">
        <f>STDEV(G38:G40)</f>
        <v>0.19672816939738946</v>
      </c>
      <c r="N38" s="2">
        <f>M38/L38*100</f>
        <v>1.4374297752625926</v>
      </c>
      <c r="O38" s="2">
        <f>L38/gold</f>
        <v>0.97960577529835802</v>
      </c>
      <c r="P38">
        <v>3</v>
      </c>
      <c r="Q38">
        <v>7</v>
      </c>
      <c r="R38">
        <v>78.481315612792898</v>
      </c>
    </row>
    <row r="39" spans="1:21" x14ac:dyDescent="0.2">
      <c r="A39" t="s">
        <v>68</v>
      </c>
      <c r="B39" t="b">
        <v>0</v>
      </c>
      <c r="C39">
        <v>13</v>
      </c>
      <c r="D39" t="s">
        <v>21</v>
      </c>
      <c r="E39" t="s">
        <v>22</v>
      </c>
      <c r="F39" t="s">
        <v>23</v>
      </c>
      <c r="G39">
        <v>13.8898142995786</v>
      </c>
      <c r="H39">
        <v>0.99016059930414502</v>
      </c>
      <c r="I39">
        <v>1.7050663703281399</v>
      </c>
      <c r="J39" t="s">
        <v>27</v>
      </c>
      <c r="K39" t="b">
        <v>0</v>
      </c>
      <c r="P39">
        <v>3</v>
      </c>
      <c r="Q39">
        <v>7</v>
      </c>
      <c r="R39">
        <v>78.481315612792898</v>
      </c>
    </row>
    <row r="40" spans="1:21" x14ac:dyDescent="0.2">
      <c r="A40" t="s">
        <v>89</v>
      </c>
      <c r="B40" t="b">
        <v>0</v>
      </c>
      <c r="C40">
        <v>13</v>
      </c>
      <c r="D40" t="s">
        <v>21</v>
      </c>
      <c r="E40" t="s">
        <v>22</v>
      </c>
      <c r="F40" t="s">
        <v>23</v>
      </c>
      <c r="G40">
        <v>13.4971933080027</v>
      </c>
      <c r="H40">
        <v>0.98800467010767701</v>
      </c>
      <c r="I40">
        <v>1.71554299684494</v>
      </c>
      <c r="J40" t="s">
        <v>27</v>
      </c>
      <c r="K40" t="b">
        <v>0</v>
      </c>
      <c r="P40">
        <v>3</v>
      </c>
      <c r="Q40">
        <v>7</v>
      </c>
      <c r="R40">
        <v>78.481315612792898</v>
      </c>
    </row>
    <row r="41" spans="1:21" x14ac:dyDescent="0.2">
      <c r="A41" t="s">
        <v>49</v>
      </c>
      <c r="B41" t="b">
        <v>0</v>
      </c>
      <c r="C41">
        <v>14</v>
      </c>
      <c r="D41" t="s">
        <v>21</v>
      </c>
      <c r="E41" t="s">
        <v>22</v>
      </c>
      <c r="F41" t="s">
        <v>23</v>
      </c>
      <c r="G41">
        <v>13.745202843536401</v>
      </c>
      <c r="H41">
        <v>0.99104887195977298</v>
      </c>
      <c r="I41">
        <v>1.7072663343714101</v>
      </c>
      <c r="J41" t="s">
        <v>27</v>
      </c>
      <c r="K41" t="b">
        <v>0</v>
      </c>
      <c r="L41" s="2">
        <f>AVERAGE(G41:G43)</f>
        <v>13.730159890741001</v>
      </c>
      <c r="M41" s="2">
        <f>STDEV(G41:G43)</f>
        <v>2.6033673625590975E-2</v>
      </c>
      <c r="N41" s="2">
        <f>M41/L41*100</f>
        <v>0.1896093988180495</v>
      </c>
      <c r="O41" s="2">
        <f>L41/gold</f>
        <v>0.98275897235308429</v>
      </c>
      <c r="P41">
        <v>3</v>
      </c>
      <c r="Q41">
        <v>7</v>
      </c>
      <c r="R41">
        <v>78.481315612792898</v>
      </c>
    </row>
    <row r="42" spans="1:21" x14ac:dyDescent="0.2">
      <c r="A42" t="s">
        <v>70</v>
      </c>
      <c r="B42" t="b">
        <v>0</v>
      </c>
      <c r="C42">
        <v>14</v>
      </c>
      <c r="D42" t="s">
        <v>21</v>
      </c>
      <c r="E42" t="s">
        <v>22</v>
      </c>
      <c r="F42" t="s">
        <v>23</v>
      </c>
      <c r="G42">
        <v>13.7000987972028</v>
      </c>
      <c r="H42">
        <v>0.99050187218790597</v>
      </c>
      <c r="I42">
        <v>1.7102161498888899</v>
      </c>
      <c r="J42" t="s">
        <v>27</v>
      </c>
      <c r="K42" t="b">
        <v>0</v>
      </c>
      <c r="P42">
        <v>3</v>
      </c>
      <c r="Q42">
        <v>7</v>
      </c>
      <c r="R42">
        <v>78.481315612792898</v>
      </c>
    </row>
    <row r="43" spans="1:21" x14ac:dyDescent="0.2">
      <c r="A43" t="s">
        <v>91</v>
      </c>
      <c r="B43" t="b">
        <v>0</v>
      </c>
      <c r="C43">
        <v>14</v>
      </c>
      <c r="D43" t="s">
        <v>21</v>
      </c>
      <c r="E43" t="s">
        <v>22</v>
      </c>
      <c r="F43" t="s">
        <v>23</v>
      </c>
      <c r="G43">
        <v>13.7451780314838</v>
      </c>
      <c r="H43">
        <v>0.98817420894855001</v>
      </c>
      <c r="I43">
        <v>1.7094894680041599</v>
      </c>
      <c r="J43" t="s">
        <v>27</v>
      </c>
      <c r="K43" t="b">
        <v>0</v>
      </c>
      <c r="P43">
        <v>3</v>
      </c>
      <c r="Q43">
        <v>7</v>
      </c>
      <c r="R43">
        <v>78.481315612792898</v>
      </c>
    </row>
    <row r="44" spans="1:21" x14ac:dyDescent="0.2">
      <c r="A44" t="s">
        <v>28</v>
      </c>
      <c r="B44" t="b">
        <v>0</v>
      </c>
      <c r="C44" t="s">
        <v>29</v>
      </c>
      <c r="D44" t="s">
        <v>21</v>
      </c>
      <c r="E44" t="s">
        <v>22</v>
      </c>
      <c r="F44" t="s">
        <v>23</v>
      </c>
      <c r="G44">
        <v>14.022713424414601</v>
      </c>
      <c r="H44">
        <v>0.98333735278264101</v>
      </c>
      <c r="I44">
        <v>1.7021282079903699</v>
      </c>
      <c r="J44" t="s">
        <v>27</v>
      </c>
      <c r="K44" t="b">
        <v>0</v>
      </c>
      <c r="L44" s="2">
        <f>AVERAGE(G44:G46)</f>
        <v>13.971034889527367</v>
      </c>
      <c r="M44" s="2">
        <f>STDEV(G44:G46)</f>
        <v>8.1865145695022581E-2</v>
      </c>
      <c r="N44" s="2">
        <f>M44/L44*100</f>
        <v>0.58596336164322638</v>
      </c>
      <c r="O44" s="2">
        <f>L44/gold</f>
        <v>1</v>
      </c>
      <c r="P44">
        <v>3</v>
      </c>
      <c r="Q44">
        <v>7</v>
      </c>
      <c r="R44">
        <v>78.6163330078125</v>
      </c>
    </row>
    <row r="45" spans="1:21" x14ac:dyDescent="0.2">
      <c r="A45" t="s">
        <v>55</v>
      </c>
      <c r="B45" t="b">
        <v>0</v>
      </c>
      <c r="C45" t="s">
        <v>29</v>
      </c>
      <c r="D45" t="s">
        <v>21</v>
      </c>
      <c r="E45" t="s">
        <v>22</v>
      </c>
      <c r="F45" t="s">
        <v>23</v>
      </c>
      <c r="G45">
        <v>14.013744136681799</v>
      </c>
      <c r="H45">
        <v>0.98337980903328903</v>
      </c>
      <c r="I45">
        <v>1.7172987767633301</v>
      </c>
      <c r="J45" t="s">
        <v>27</v>
      </c>
      <c r="K45" t="b">
        <v>0</v>
      </c>
      <c r="P45">
        <v>3</v>
      </c>
      <c r="Q45">
        <v>7</v>
      </c>
      <c r="R45">
        <v>78.751129150390597</v>
      </c>
    </row>
    <row r="46" spans="1:21" x14ac:dyDescent="0.2">
      <c r="A46" t="s">
        <v>76</v>
      </c>
      <c r="B46" t="b">
        <v>0</v>
      </c>
      <c r="C46" t="s">
        <v>29</v>
      </c>
      <c r="D46" t="s">
        <v>21</v>
      </c>
      <c r="E46" t="s">
        <v>22</v>
      </c>
      <c r="F46" t="s">
        <v>23</v>
      </c>
      <c r="G46">
        <v>13.876647107485701</v>
      </c>
      <c r="H46">
        <v>0.99155848695391202</v>
      </c>
      <c r="I46">
        <v>1.75186371192755</v>
      </c>
      <c r="J46" t="s">
        <v>27</v>
      </c>
      <c r="K46" t="b">
        <v>0</v>
      </c>
      <c r="P46">
        <v>3</v>
      </c>
      <c r="Q46">
        <v>7</v>
      </c>
      <c r="R46">
        <v>78.6163330078125</v>
      </c>
    </row>
    <row r="47" spans="1:21" x14ac:dyDescent="0.2">
      <c r="A47" t="s">
        <v>19</v>
      </c>
      <c r="B47" t="b">
        <v>0</v>
      </c>
      <c r="C47" t="s">
        <v>20</v>
      </c>
      <c r="D47" t="s">
        <v>21</v>
      </c>
      <c r="E47" t="s">
        <v>22</v>
      </c>
      <c r="F47" t="s">
        <v>23</v>
      </c>
      <c r="G47" t="s">
        <v>24</v>
      </c>
      <c r="H47">
        <v>0</v>
      </c>
      <c r="I47">
        <v>0.724315723588842</v>
      </c>
      <c r="J47" t="s">
        <v>25</v>
      </c>
      <c r="K47" t="b">
        <v>0</v>
      </c>
      <c r="L47" s="2" t="e">
        <f>AVERAGE(G47:G49)</f>
        <v>#DIV/0!</v>
      </c>
      <c r="M47" s="2" t="e">
        <f>STDEV(G47:G49)</f>
        <v>#DIV/0!</v>
      </c>
      <c r="N47" s="2" t="e">
        <f>M47/L47*100</f>
        <v>#DIV/0!</v>
      </c>
      <c r="O47" s="2" t="e">
        <f>L47/gold</f>
        <v>#DIV/0!</v>
      </c>
      <c r="P47">
        <v>3</v>
      </c>
      <c r="Q47">
        <v>24</v>
      </c>
      <c r="R47">
        <v>78.751129150390597</v>
      </c>
      <c r="S47">
        <v>72.011512756347599</v>
      </c>
      <c r="T47">
        <v>85.760322570800696</v>
      </c>
      <c r="U47">
        <v>91.825973510742102</v>
      </c>
    </row>
    <row r="48" spans="1:21" x14ac:dyDescent="0.2">
      <c r="A48" t="s">
        <v>53</v>
      </c>
      <c r="B48" t="b">
        <v>0</v>
      </c>
      <c r="C48" t="s">
        <v>20</v>
      </c>
      <c r="D48" t="s">
        <v>21</v>
      </c>
      <c r="E48" t="s">
        <v>22</v>
      </c>
      <c r="F48" t="s">
        <v>23</v>
      </c>
      <c r="G48" t="s">
        <v>24</v>
      </c>
      <c r="H48">
        <v>0</v>
      </c>
      <c r="I48">
        <v>0.615478852912826</v>
      </c>
      <c r="J48" t="s">
        <v>25</v>
      </c>
      <c r="K48" t="b">
        <v>0</v>
      </c>
      <c r="P48">
        <v>3</v>
      </c>
      <c r="Q48">
        <v>25</v>
      </c>
      <c r="R48">
        <v>72.146301269531193</v>
      </c>
      <c r="S48">
        <v>78.885917663574205</v>
      </c>
      <c r="T48">
        <v>88.186584472656193</v>
      </c>
    </row>
    <row r="49" spans="1:19" x14ac:dyDescent="0.2">
      <c r="A49" t="s">
        <v>74</v>
      </c>
      <c r="B49" t="b">
        <v>0</v>
      </c>
      <c r="C49" t="s">
        <v>20</v>
      </c>
      <c r="D49" t="s">
        <v>21</v>
      </c>
      <c r="E49" t="s">
        <v>22</v>
      </c>
      <c r="F49" t="s">
        <v>23</v>
      </c>
      <c r="G49" t="s">
        <v>24</v>
      </c>
      <c r="H49">
        <v>0</v>
      </c>
      <c r="I49">
        <v>0.68146607458433905</v>
      </c>
      <c r="J49" t="s">
        <v>25</v>
      </c>
      <c r="K49" t="b">
        <v>0</v>
      </c>
      <c r="P49">
        <v>3</v>
      </c>
      <c r="Q49">
        <v>24</v>
      </c>
      <c r="R49">
        <v>72.011512756347599</v>
      </c>
      <c r="S49">
        <v>78.751129150390597</v>
      </c>
    </row>
    <row r="50" spans="1:19" x14ac:dyDescent="0.2">
      <c r="A50" t="s">
        <v>31</v>
      </c>
      <c r="B50" t="b">
        <v>0</v>
      </c>
      <c r="C50" t="s">
        <v>32</v>
      </c>
      <c r="D50" t="s">
        <v>21</v>
      </c>
      <c r="E50" t="s">
        <v>22</v>
      </c>
      <c r="F50" t="s">
        <v>23</v>
      </c>
      <c r="G50">
        <v>12.222817129654301</v>
      </c>
      <c r="H50">
        <v>0.97168190689315803</v>
      </c>
      <c r="I50">
        <v>1.7108237681307401</v>
      </c>
      <c r="J50" t="s">
        <v>27</v>
      </c>
      <c r="K50" t="b">
        <v>0</v>
      </c>
      <c r="L50" s="2">
        <f>AVERAGE(G50:G52)</f>
        <v>12.312339994730868</v>
      </c>
      <c r="M50" s="2">
        <f>STDEV(G50:G52)</f>
        <v>7.9715127901005434E-2</v>
      </c>
      <c r="N50" s="2">
        <f>M50/L50*100</f>
        <v>0.64744092459369984</v>
      </c>
      <c r="O50" s="2">
        <f>L50/gold</f>
        <v>0.88127616114967622</v>
      </c>
      <c r="P50">
        <v>3</v>
      </c>
      <c r="Q50">
        <v>6</v>
      </c>
      <c r="R50">
        <v>78.751129150390597</v>
      </c>
    </row>
    <row r="51" spans="1:19" x14ac:dyDescent="0.2">
      <c r="A51" t="s">
        <v>57</v>
      </c>
      <c r="B51" t="b">
        <v>0</v>
      </c>
      <c r="C51" t="s">
        <v>32</v>
      </c>
      <c r="D51" t="s">
        <v>21</v>
      </c>
      <c r="E51" t="s">
        <v>22</v>
      </c>
      <c r="F51" t="s">
        <v>23</v>
      </c>
      <c r="G51">
        <v>12.3385610904967</v>
      </c>
      <c r="H51">
        <v>0.97028346485066397</v>
      </c>
      <c r="I51">
        <v>1.70194921203576</v>
      </c>
      <c r="J51" t="s">
        <v>27</v>
      </c>
      <c r="K51" t="b">
        <v>0</v>
      </c>
      <c r="P51">
        <v>3</v>
      </c>
      <c r="Q51">
        <v>6</v>
      </c>
      <c r="R51">
        <v>78.6163330078125</v>
      </c>
    </row>
    <row r="52" spans="1:19" x14ac:dyDescent="0.2">
      <c r="A52" t="s">
        <v>78</v>
      </c>
      <c r="B52" t="b">
        <v>0</v>
      </c>
      <c r="C52" t="s">
        <v>32</v>
      </c>
      <c r="D52" t="s">
        <v>21</v>
      </c>
      <c r="E52" t="s">
        <v>22</v>
      </c>
      <c r="F52" t="s">
        <v>23</v>
      </c>
      <c r="G52">
        <v>12.3756417640416</v>
      </c>
      <c r="H52">
        <v>0.96228683512633495</v>
      </c>
      <c r="I52">
        <v>1.70800717602297</v>
      </c>
      <c r="J52" t="s">
        <v>27</v>
      </c>
      <c r="K52" t="b">
        <v>0</v>
      </c>
      <c r="P52">
        <v>3</v>
      </c>
      <c r="Q52">
        <v>6</v>
      </c>
      <c r="R52">
        <v>78.751129150390597</v>
      </c>
    </row>
    <row r="53" spans="1:19" x14ac:dyDescent="0.2">
      <c r="A53" t="s">
        <v>34</v>
      </c>
      <c r="B53" t="b">
        <v>0</v>
      </c>
      <c r="C53" t="s">
        <v>35</v>
      </c>
      <c r="D53" t="s">
        <v>21</v>
      </c>
      <c r="E53" t="s">
        <v>22</v>
      </c>
      <c r="F53" t="s">
        <v>23</v>
      </c>
      <c r="G53">
        <v>13.2424248482656</v>
      </c>
      <c r="H53">
        <v>0.98622806111446504</v>
      </c>
      <c r="I53">
        <v>1.6999763518164199</v>
      </c>
      <c r="J53" t="s">
        <v>27</v>
      </c>
      <c r="K53" t="b">
        <v>0</v>
      </c>
      <c r="L53" s="2">
        <f>AVERAGE(G53:G55)</f>
        <v>13.298138166761801</v>
      </c>
      <c r="M53" s="2">
        <f>STDEV(G53:G55)</f>
        <v>5.1171741996183816E-2</v>
      </c>
      <c r="N53" s="2">
        <f>M53/L53*100</f>
        <v>0.38480380752912968</v>
      </c>
      <c r="O53" s="2">
        <f>L53/gold</f>
        <v>0.9518363007403291</v>
      </c>
      <c r="P53">
        <v>3</v>
      </c>
      <c r="Q53">
        <v>7</v>
      </c>
      <c r="R53">
        <v>78.6163330078125</v>
      </c>
    </row>
    <row r="54" spans="1:19" x14ac:dyDescent="0.2">
      <c r="A54" t="s">
        <v>59</v>
      </c>
      <c r="B54" t="b">
        <v>0</v>
      </c>
      <c r="C54" t="s">
        <v>35</v>
      </c>
      <c r="D54" t="s">
        <v>21</v>
      </c>
      <c r="E54" t="s">
        <v>22</v>
      </c>
      <c r="F54" t="s">
        <v>23</v>
      </c>
      <c r="G54">
        <v>13.343040845648799</v>
      </c>
      <c r="H54">
        <v>0.97536893938574798</v>
      </c>
      <c r="I54">
        <v>1.7120452858364901</v>
      </c>
      <c r="J54" t="s">
        <v>27</v>
      </c>
      <c r="K54" t="b">
        <v>0</v>
      </c>
      <c r="P54">
        <v>3</v>
      </c>
      <c r="Q54">
        <v>7</v>
      </c>
      <c r="R54">
        <v>78.6163330078125</v>
      </c>
    </row>
    <row r="55" spans="1:19" x14ac:dyDescent="0.2">
      <c r="A55" t="s">
        <v>80</v>
      </c>
      <c r="B55" t="b">
        <v>0</v>
      </c>
      <c r="C55" t="s">
        <v>35</v>
      </c>
      <c r="D55" t="s">
        <v>21</v>
      </c>
      <c r="E55" t="s">
        <v>22</v>
      </c>
      <c r="F55" t="s">
        <v>23</v>
      </c>
      <c r="G55">
        <v>13.308948806370999</v>
      </c>
      <c r="H55">
        <v>0.97275966949687398</v>
      </c>
      <c r="I55">
        <v>1.7082923537456101</v>
      </c>
      <c r="J55" t="s">
        <v>27</v>
      </c>
      <c r="K55" t="b">
        <v>0</v>
      </c>
      <c r="P55">
        <v>3</v>
      </c>
      <c r="Q55">
        <v>7</v>
      </c>
      <c r="R55">
        <v>78.6163330078125</v>
      </c>
    </row>
    <row r="56" spans="1:19" x14ac:dyDescent="0.2">
      <c r="A56" t="s">
        <v>37</v>
      </c>
      <c r="B56" t="b">
        <v>0</v>
      </c>
      <c r="C56" t="s">
        <v>38</v>
      </c>
      <c r="D56" t="s">
        <v>21</v>
      </c>
      <c r="E56" t="s">
        <v>22</v>
      </c>
      <c r="F56" t="s">
        <v>23</v>
      </c>
      <c r="G56">
        <v>14.0725167699864</v>
      </c>
      <c r="H56">
        <v>0.987023550363061</v>
      </c>
      <c r="I56">
        <v>1.71305302104848</v>
      </c>
      <c r="J56" t="s">
        <v>27</v>
      </c>
      <c r="K56" t="b">
        <v>0</v>
      </c>
      <c r="L56" s="2">
        <f>AVERAGE(G56:G58)</f>
        <v>14.109140290215166</v>
      </c>
      <c r="M56" s="2">
        <f>STDEV(G56:G58)</f>
        <v>3.2536792355966557E-2</v>
      </c>
      <c r="N56" s="2">
        <f>M56/L56*100</f>
        <v>0.23060790159221226</v>
      </c>
      <c r="O56" s="2">
        <f>L56/gold</f>
        <v>1.0098851231694599</v>
      </c>
      <c r="P56">
        <v>3</v>
      </c>
      <c r="Q56">
        <v>7</v>
      </c>
      <c r="R56">
        <v>78.481536865234304</v>
      </c>
    </row>
    <row r="57" spans="1:19" x14ac:dyDescent="0.2">
      <c r="A57" t="s">
        <v>61</v>
      </c>
      <c r="B57" t="b">
        <v>0</v>
      </c>
      <c r="C57" t="s">
        <v>38</v>
      </c>
      <c r="D57" t="s">
        <v>21</v>
      </c>
      <c r="E57" t="s">
        <v>22</v>
      </c>
      <c r="F57" t="s">
        <v>23</v>
      </c>
      <c r="G57">
        <v>14.1347102306356</v>
      </c>
      <c r="H57">
        <v>0.98331673505588402</v>
      </c>
      <c r="I57">
        <v>1.7122198550232399</v>
      </c>
      <c r="J57" t="s">
        <v>27</v>
      </c>
      <c r="K57" t="b">
        <v>0</v>
      </c>
      <c r="P57">
        <v>3</v>
      </c>
      <c r="Q57">
        <v>7</v>
      </c>
      <c r="R57">
        <v>78.6163330078125</v>
      </c>
    </row>
    <row r="58" spans="1:19" x14ac:dyDescent="0.2">
      <c r="A58" t="s">
        <v>82</v>
      </c>
      <c r="B58" t="b">
        <v>0</v>
      </c>
      <c r="C58" t="s">
        <v>38</v>
      </c>
      <c r="D58" t="s">
        <v>21</v>
      </c>
      <c r="E58" t="s">
        <v>22</v>
      </c>
      <c r="F58" t="s">
        <v>23</v>
      </c>
      <c r="G58">
        <v>14.120193870023501</v>
      </c>
      <c r="H58">
        <v>0.98331997336094301</v>
      </c>
      <c r="I58">
        <v>1.7183899640700599</v>
      </c>
      <c r="J58" t="s">
        <v>27</v>
      </c>
      <c r="K58" t="b">
        <v>0</v>
      </c>
      <c r="P58">
        <v>3</v>
      </c>
      <c r="Q58">
        <v>7</v>
      </c>
      <c r="R58">
        <v>78.6163330078125</v>
      </c>
    </row>
    <row r="59" spans="1:19" x14ac:dyDescent="0.2">
      <c r="A59" t="s">
        <v>40</v>
      </c>
      <c r="B59" t="b">
        <v>0</v>
      </c>
      <c r="C59" t="s">
        <v>41</v>
      </c>
      <c r="D59" t="s">
        <v>21</v>
      </c>
      <c r="E59" t="s">
        <v>22</v>
      </c>
      <c r="F59" t="s">
        <v>23</v>
      </c>
      <c r="G59">
        <v>15.274572994893999</v>
      </c>
      <c r="H59">
        <v>0.98863162288423301</v>
      </c>
      <c r="I59">
        <v>1.72075277434305</v>
      </c>
      <c r="J59" t="s">
        <v>27</v>
      </c>
      <c r="K59" t="b">
        <v>0</v>
      </c>
      <c r="L59" s="2">
        <f>AVERAGE(G59:G61)</f>
        <v>15.4211077138508</v>
      </c>
      <c r="M59" s="2">
        <f>STDEV(G59:G61)</f>
        <v>0.12718562729319063</v>
      </c>
      <c r="N59" s="2">
        <f>M59/L59*100</f>
        <v>0.82475026861368805</v>
      </c>
      <c r="O59" s="2">
        <f>L59/gold</f>
        <v>1.10379136805466</v>
      </c>
      <c r="P59">
        <v>3</v>
      </c>
      <c r="Q59">
        <v>8</v>
      </c>
      <c r="R59">
        <v>78.481536865234304</v>
      </c>
    </row>
    <row r="60" spans="1:19" x14ac:dyDescent="0.2">
      <c r="A60" t="s">
        <v>63</v>
      </c>
      <c r="B60" t="b">
        <v>0</v>
      </c>
      <c r="C60" t="s">
        <v>41</v>
      </c>
      <c r="D60" t="s">
        <v>21</v>
      </c>
      <c r="E60" t="s">
        <v>22</v>
      </c>
      <c r="F60" t="s">
        <v>23</v>
      </c>
      <c r="G60">
        <v>15.5028524488164</v>
      </c>
      <c r="H60">
        <v>0.98849184755199904</v>
      </c>
      <c r="I60">
        <v>1.7228273708095501</v>
      </c>
      <c r="J60" t="s">
        <v>27</v>
      </c>
      <c r="K60" t="b">
        <v>0</v>
      </c>
      <c r="P60">
        <v>3</v>
      </c>
      <c r="Q60">
        <v>8</v>
      </c>
      <c r="R60">
        <v>78.481536865234304</v>
      </c>
    </row>
    <row r="61" spans="1:19" x14ac:dyDescent="0.2">
      <c r="A61" t="s">
        <v>84</v>
      </c>
      <c r="B61" t="b">
        <v>0</v>
      </c>
      <c r="C61" t="s">
        <v>41</v>
      </c>
      <c r="D61" t="s">
        <v>21</v>
      </c>
      <c r="E61" t="s">
        <v>22</v>
      </c>
      <c r="F61" t="s">
        <v>23</v>
      </c>
      <c r="G61">
        <v>15.485897697842001</v>
      </c>
      <c r="H61">
        <v>0.98854615763489995</v>
      </c>
      <c r="I61">
        <v>1.7212658422147</v>
      </c>
      <c r="J61" t="s">
        <v>27</v>
      </c>
      <c r="K61" t="b">
        <v>0</v>
      </c>
      <c r="P61">
        <v>3</v>
      </c>
      <c r="Q61">
        <v>9</v>
      </c>
      <c r="R61">
        <v>78.346748352050696</v>
      </c>
    </row>
    <row r="62" spans="1:19" x14ac:dyDescent="0.2">
      <c r="A62" t="s">
        <v>43</v>
      </c>
      <c r="B62" t="b">
        <v>0</v>
      </c>
      <c r="C62" t="s">
        <v>44</v>
      </c>
      <c r="D62" t="s">
        <v>21</v>
      </c>
      <c r="E62" t="s">
        <v>22</v>
      </c>
      <c r="F62" t="s">
        <v>23</v>
      </c>
      <c r="G62">
        <v>17.517387004568601</v>
      </c>
      <c r="H62">
        <v>0.98998680418970497</v>
      </c>
      <c r="I62">
        <v>1.71157591514453</v>
      </c>
      <c r="J62" t="s">
        <v>27</v>
      </c>
      <c r="K62" t="b">
        <v>0</v>
      </c>
      <c r="L62" s="2">
        <f>AVERAGE(G62:G64)</f>
        <v>17.552890475897932</v>
      </c>
      <c r="M62" s="2">
        <f>STDEV(G62:G64)</f>
        <v>5.7976443356697972E-2</v>
      </c>
      <c r="N62" s="2">
        <f>M62/L62*100</f>
        <v>0.33029570506524875</v>
      </c>
      <c r="O62" s="2">
        <f>L62/gold</f>
        <v>1.2563772558506392</v>
      </c>
      <c r="P62">
        <v>3</v>
      </c>
      <c r="Q62">
        <v>10</v>
      </c>
      <c r="R62">
        <v>78.346511840820298</v>
      </c>
    </row>
    <row r="63" spans="1:19" x14ac:dyDescent="0.2">
      <c r="A63" t="s">
        <v>65</v>
      </c>
      <c r="B63" t="b">
        <v>0</v>
      </c>
      <c r="C63" t="s">
        <v>44</v>
      </c>
      <c r="D63" t="s">
        <v>21</v>
      </c>
      <c r="E63" t="s">
        <v>22</v>
      </c>
      <c r="F63" t="s">
        <v>23</v>
      </c>
      <c r="G63">
        <v>17.619793972741299</v>
      </c>
      <c r="H63">
        <v>0.99067783356828598</v>
      </c>
      <c r="I63">
        <v>1.7213490345775999</v>
      </c>
      <c r="J63" t="s">
        <v>27</v>
      </c>
      <c r="K63" t="b">
        <v>0</v>
      </c>
      <c r="P63">
        <v>3</v>
      </c>
      <c r="Q63">
        <v>10</v>
      </c>
      <c r="R63">
        <v>78.346511840820298</v>
      </c>
    </row>
    <row r="64" spans="1:19" x14ac:dyDescent="0.2">
      <c r="A64" t="s">
        <v>86</v>
      </c>
      <c r="B64" t="b">
        <v>0</v>
      </c>
      <c r="C64" t="s">
        <v>44</v>
      </c>
      <c r="D64" t="s">
        <v>21</v>
      </c>
      <c r="E64" t="s">
        <v>22</v>
      </c>
      <c r="F64" t="s">
        <v>23</v>
      </c>
      <c r="G64">
        <v>17.521490450383901</v>
      </c>
      <c r="H64">
        <v>0.98968912579621904</v>
      </c>
      <c r="I64">
        <v>1.72060546116937</v>
      </c>
      <c r="J64" t="s">
        <v>27</v>
      </c>
      <c r="K64" t="b">
        <v>0</v>
      </c>
      <c r="P64">
        <v>3</v>
      </c>
      <c r="Q64">
        <v>10</v>
      </c>
      <c r="R64">
        <v>78.346511840820298</v>
      </c>
    </row>
  </sheetData>
  <sortState ref="A2:W64">
    <sortCondition ref="C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activeCell="A2" sqref="A2:E22"/>
    </sheetView>
  </sheetViews>
  <sheetFormatPr baseColWidth="10" defaultRowHeight="16" x14ac:dyDescent="0.2"/>
  <sheetData>
    <row r="1" spans="1:5" x14ac:dyDescent="0.2">
      <c r="A1" t="s">
        <v>2</v>
      </c>
      <c r="B1" t="s">
        <v>95</v>
      </c>
      <c r="C1" t="s">
        <v>96</v>
      </c>
      <c r="D1" t="s">
        <v>97</v>
      </c>
      <c r="E1" t="s">
        <v>98</v>
      </c>
    </row>
    <row r="2" spans="1:5" x14ac:dyDescent="0.2">
      <c r="A2">
        <v>1</v>
      </c>
      <c r="B2">
        <v>12.560140349180868</v>
      </c>
      <c r="C2">
        <v>9.8916063435581528E-2</v>
      </c>
      <c r="D2">
        <v>0.78753947556033899</v>
      </c>
      <c r="E2">
        <v>0.89901288261729984</v>
      </c>
    </row>
    <row r="3" spans="1:5" x14ac:dyDescent="0.2">
      <c r="A3">
        <v>2</v>
      </c>
      <c r="B3">
        <v>13.379772836585067</v>
      </c>
      <c r="C3">
        <v>0.13515836660439937</v>
      </c>
      <c r="D3">
        <v>1.0101693672618135</v>
      </c>
      <c r="E3">
        <v>0.95767943766388364</v>
      </c>
    </row>
    <row r="4" spans="1:5" x14ac:dyDescent="0.2">
      <c r="A4">
        <v>3</v>
      </c>
      <c r="B4">
        <v>14.286086459024498</v>
      </c>
      <c r="C4">
        <v>0.11893614585891191</v>
      </c>
      <c r="D4">
        <v>0.83253133179647076</v>
      </c>
      <c r="E4">
        <v>1.0225503387535946</v>
      </c>
    </row>
    <row r="5" spans="1:5" x14ac:dyDescent="0.2">
      <c r="A5">
        <v>4</v>
      </c>
      <c r="B5">
        <v>15.485201563626168</v>
      </c>
      <c r="C5">
        <v>0.44939924899372446</v>
      </c>
      <c r="D5">
        <v>2.9021207579844295</v>
      </c>
      <c r="E5">
        <v>1.1083789916832729</v>
      </c>
    </row>
    <row r="6" spans="1:5" x14ac:dyDescent="0.2">
      <c r="A6">
        <v>5</v>
      </c>
      <c r="B6">
        <v>16.349590440003301</v>
      </c>
      <c r="C6">
        <v>0.3149445709178999</v>
      </c>
      <c r="D6">
        <v>1.9263147420947651</v>
      </c>
      <c r="E6">
        <v>1.1702490595209156</v>
      </c>
    </row>
    <row r="7" spans="1:5" x14ac:dyDescent="0.2">
      <c r="A7">
        <v>6</v>
      </c>
      <c r="B7">
        <v>13.732053980175401</v>
      </c>
      <c r="C7">
        <v>0.18237399251412298</v>
      </c>
      <c r="D7">
        <v>1.3280896854717541</v>
      </c>
      <c r="E7">
        <v>0.98289454494662343</v>
      </c>
    </row>
    <row r="8" spans="1:5" x14ac:dyDescent="0.2">
      <c r="A8">
        <v>7</v>
      </c>
      <c r="B8">
        <v>12.680336837814266</v>
      </c>
      <c r="C8">
        <v>0.30092870712821357</v>
      </c>
      <c r="D8">
        <v>2.3731917454338318</v>
      </c>
      <c r="E8">
        <v>0.90761614569579219</v>
      </c>
    </row>
    <row r="9" spans="1:5" x14ac:dyDescent="0.2">
      <c r="A9">
        <v>8</v>
      </c>
      <c r="B9">
        <v>13.277383937316934</v>
      </c>
      <c r="C9">
        <v>0.11928069686882374</v>
      </c>
      <c r="D9">
        <v>0.89837499188057479</v>
      </c>
      <c r="E9">
        <v>0.95035078233679082</v>
      </c>
    </row>
    <row r="10" spans="1:5" x14ac:dyDescent="0.2">
      <c r="A10">
        <v>9</v>
      </c>
      <c r="B10">
        <v>14.612047004262834</v>
      </c>
      <c r="C10">
        <v>0.11274412907997104</v>
      </c>
      <c r="D10">
        <v>0.77158339996497227</v>
      </c>
      <c r="E10">
        <v>1.0458815055437281</v>
      </c>
    </row>
    <row r="11" spans="1:5" x14ac:dyDescent="0.2">
      <c r="A11">
        <v>10</v>
      </c>
      <c r="B11">
        <v>15.415985903857733</v>
      </c>
      <c r="C11">
        <v>0.40216321366997415</v>
      </c>
      <c r="D11">
        <v>2.608741446561234</v>
      </c>
      <c r="E11">
        <v>1.1034247660073839</v>
      </c>
    </row>
    <row r="12" spans="1:5" x14ac:dyDescent="0.2">
      <c r="A12">
        <v>11</v>
      </c>
      <c r="B12">
        <v>13.879684003499433</v>
      </c>
      <c r="C12">
        <v>0.44544331894999689</v>
      </c>
      <c r="D12">
        <v>3.2093188781364828</v>
      </c>
      <c r="E12">
        <v>0.99346140878250833</v>
      </c>
    </row>
    <row r="13" spans="1:5" x14ac:dyDescent="0.2">
      <c r="A13">
        <v>12</v>
      </c>
      <c r="B13">
        <v>16.036124690638697</v>
      </c>
      <c r="C13">
        <v>0.22328462465942672</v>
      </c>
      <c r="D13">
        <v>1.392385186364709</v>
      </c>
      <c r="E13">
        <v>1.1478122284741636</v>
      </c>
    </row>
    <row r="14" spans="1:5" x14ac:dyDescent="0.2">
      <c r="A14">
        <v>13</v>
      </c>
      <c r="B14">
        <v>13.686106464675866</v>
      </c>
      <c r="C14">
        <v>0.19672816939738946</v>
      </c>
      <c r="D14">
        <v>1.4374297752625926</v>
      </c>
      <c r="E14">
        <v>0.97960577529835802</v>
      </c>
    </row>
    <row r="15" spans="1:5" x14ac:dyDescent="0.2">
      <c r="A15">
        <v>14</v>
      </c>
      <c r="B15">
        <v>13.730159890741001</v>
      </c>
      <c r="C15">
        <v>2.6033673625590975E-2</v>
      </c>
      <c r="D15">
        <v>0.1896093988180495</v>
      </c>
      <c r="E15">
        <v>0.98275897235308429</v>
      </c>
    </row>
    <row r="16" spans="1:5" x14ac:dyDescent="0.2">
      <c r="A16" t="s">
        <v>29</v>
      </c>
      <c r="B16">
        <v>13.971034889527367</v>
      </c>
      <c r="C16">
        <v>8.1865145695022581E-2</v>
      </c>
      <c r="D16">
        <v>0.58596336164322638</v>
      </c>
      <c r="E16">
        <v>1</v>
      </c>
    </row>
    <row r="17" spans="1:5" x14ac:dyDescent="0.2">
      <c r="A17" t="s">
        <v>20</v>
      </c>
      <c r="B17" t="e">
        <v>#DIV/0!</v>
      </c>
    </row>
    <row r="18" spans="1:5" x14ac:dyDescent="0.2">
      <c r="A18" t="s">
        <v>32</v>
      </c>
      <c r="B18">
        <v>12.312339994730868</v>
      </c>
      <c r="C18">
        <v>7.9715127901005434E-2</v>
      </c>
      <c r="D18">
        <v>0.64744092459369984</v>
      </c>
      <c r="E18">
        <v>0.88127616114967622</v>
      </c>
    </row>
    <row r="19" spans="1:5" x14ac:dyDescent="0.2">
      <c r="A19" t="s">
        <v>35</v>
      </c>
      <c r="B19">
        <v>13.298138166761801</v>
      </c>
      <c r="C19">
        <v>5.1171741996183816E-2</v>
      </c>
      <c r="D19">
        <v>0.38480380752912968</v>
      </c>
      <c r="E19">
        <v>0.9518363007403291</v>
      </c>
    </row>
    <row r="20" spans="1:5" x14ac:dyDescent="0.2">
      <c r="A20" t="s">
        <v>38</v>
      </c>
      <c r="B20">
        <v>14.109140290215166</v>
      </c>
      <c r="C20">
        <v>3.2536792355966557E-2</v>
      </c>
      <c r="D20">
        <v>0.23060790159221226</v>
      </c>
      <c r="E20">
        <v>1.0098851231694599</v>
      </c>
    </row>
    <row r="21" spans="1:5" x14ac:dyDescent="0.2">
      <c r="A21" t="s">
        <v>41</v>
      </c>
      <c r="B21">
        <v>15.4211077138508</v>
      </c>
      <c r="C21">
        <v>0.12718562729319063</v>
      </c>
      <c r="D21">
        <v>0.82475026861368805</v>
      </c>
      <c r="E21">
        <v>1.10379136805466</v>
      </c>
    </row>
    <row r="22" spans="1:5" x14ac:dyDescent="0.2">
      <c r="A22" t="s">
        <v>44</v>
      </c>
      <c r="B22">
        <v>17.552890475897932</v>
      </c>
      <c r="C22">
        <v>5.7976443356697972E-2</v>
      </c>
      <c r="D22">
        <v>0.33029570506524875</v>
      </c>
      <c r="E22">
        <v>1.2563772558506392</v>
      </c>
    </row>
    <row r="65" spans="3:3" x14ac:dyDescent="0.2">
      <c r="C65">
        <f>AVERAGE(C2:C64)</f>
        <v>0.17783929001510471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10_oct_telo</vt:lpstr>
      <vt:lpstr>Sheet1</vt:lpstr>
      <vt:lpstr>gold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McNew</dc:creator>
  <cp:lastModifiedBy>Sabrina McNew</cp:lastModifiedBy>
  <dcterms:created xsi:type="dcterms:W3CDTF">2020-10-13T13:24:50Z</dcterms:created>
  <dcterms:modified xsi:type="dcterms:W3CDTF">2020-10-13T15:30:56Z</dcterms:modified>
</cp:coreProperties>
</file>