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Dropbox/Projects/telomeres/2020_TRES_Telomere_Labwork/qpcr_results/"/>
    </mc:Choice>
  </mc:AlternateContent>
  <xr:revisionPtr revIDLastSave="0" documentId="13_ncr:40009_{7B3EA26B-14DC-5947-A2B5-835B524A16EF}" xr6:coauthVersionLast="36" xr6:coauthVersionMax="36" xr10:uidLastSave="{00000000-0000-0000-0000-000000000000}"/>
  <bookViews>
    <workbookView xWindow="25600" yWindow="460" windowWidth="25600" windowHeight="28340"/>
  </bookViews>
  <sheets>
    <sheet name="7_oct_telo" sheetId="1" r:id="rId1"/>
  </sheets>
  <definedNames>
    <definedName name="gold">'7_oct_telo'!$L$44</definedName>
  </definedNames>
  <calcPr calcId="181029"/>
</workbook>
</file>

<file path=xl/calcChain.xml><?xml version="1.0" encoding="utf-8"?>
<calcChain xmlns="http://schemas.openxmlformats.org/spreadsheetml/2006/main">
  <c r="M62" i="1" l="1"/>
  <c r="N62" i="1" s="1"/>
  <c r="L62" i="1"/>
  <c r="O62" i="1" s="1"/>
  <c r="M59" i="1"/>
  <c r="N59" i="1" s="1"/>
  <c r="L59" i="1"/>
  <c r="O59" i="1" s="1"/>
  <c r="M56" i="1"/>
  <c r="N56" i="1" s="1"/>
  <c r="L56" i="1"/>
  <c r="O56" i="1" s="1"/>
  <c r="M53" i="1"/>
  <c r="N53" i="1" s="1"/>
  <c r="L53" i="1"/>
  <c r="O53" i="1" s="1"/>
  <c r="M50" i="1"/>
  <c r="N50" i="1" s="1"/>
  <c r="L50" i="1"/>
  <c r="O50" i="1" s="1"/>
  <c r="M47" i="1"/>
  <c r="N47" i="1" s="1"/>
  <c r="L47" i="1"/>
  <c r="O47" i="1" s="1"/>
  <c r="M44" i="1"/>
  <c r="N44" i="1" s="1"/>
  <c r="L44" i="1"/>
  <c r="O44" i="1" s="1"/>
  <c r="M41" i="1"/>
  <c r="N41" i="1" s="1"/>
  <c r="L41" i="1"/>
  <c r="O41" i="1" s="1"/>
  <c r="M38" i="1"/>
  <c r="N38" i="1" s="1"/>
  <c r="L38" i="1"/>
  <c r="O38" i="1" s="1"/>
  <c r="M35" i="1"/>
  <c r="N35" i="1" s="1"/>
  <c r="L35" i="1"/>
  <c r="O35" i="1" s="1"/>
  <c r="M32" i="1"/>
  <c r="N32" i="1" s="1"/>
  <c r="L32" i="1"/>
  <c r="O32" i="1" s="1"/>
  <c r="M29" i="1"/>
  <c r="N29" i="1" s="1"/>
  <c r="L29" i="1"/>
  <c r="O29" i="1" s="1"/>
  <c r="M26" i="1"/>
  <c r="N26" i="1" s="1"/>
  <c r="L26" i="1"/>
  <c r="O26" i="1" s="1"/>
  <c r="M23" i="1"/>
  <c r="N23" i="1" s="1"/>
  <c r="L23" i="1"/>
  <c r="O23" i="1" s="1"/>
  <c r="M20" i="1"/>
  <c r="N20" i="1" s="1"/>
  <c r="L20" i="1"/>
  <c r="O20" i="1" s="1"/>
  <c r="M17" i="1"/>
  <c r="N17" i="1" s="1"/>
  <c r="L17" i="1"/>
  <c r="O17" i="1" s="1"/>
  <c r="M14" i="1"/>
  <c r="N14" i="1" s="1"/>
  <c r="L14" i="1"/>
  <c r="O14" i="1" s="1"/>
  <c r="M11" i="1"/>
  <c r="N11" i="1" s="1"/>
  <c r="L11" i="1"/>
  <c r="O11" i="1" s="1"/>
  <c r="M8" i="1"/>
  <c r="N8" i="1" s="1"/>
  <c r="L8" i="1"/>
  <c r="O8" i="1" s="1"/>
  <c r="M5" i="1"/>
  <c r="N5" i="1" s="1"/>
  <c r="L5" i="1"/>
  <c r="O5" i="1" s="1"/>
  <c r="M2" i="1"/>
  <c r="N2" i="1" s="1"/>
  <c r="L2" i="1"/>
  <c r="O2" i="1" s="1"/>
</calcChain>
</file>

<file path=xl/sharedStrings.xml><?xml version="1.0" encoding="utf-8"?>
<sst xmlns="http://schemas.openxmlformats.org/spreadsheetml/2006/main" count="362" uniqueCount="99">
  <si>
    <t>Well</t>
  </si>
  <si>
    <t>Omit</t>
  </si>
  <si>
    <t>Sample</t>
  </si>
  <si>
    <t>Target</t>
  </si>
  <si>
    <t>Task</t>
  </si>
  <si>
    <t>Dyes</t>
  </si>
  <si>
    <t>Cq</t>
  </si>
  <si>
    <t>Cq Conf</t>
  </si>
  <si>
    <t>Amp Score</t>
  </si>
  <si>
    <t>Amp Status</t>
  </si>
  <si>
    <t>Annotated</t>
  </si>
  <si>
    <t>Baseline Start</t>
  </si>
  <si>
    <t>Baseline End</t>
  </si>
  <si>
    <t>Tm1</t>
  </si>
  <si>
    <t>Tm2</t>
  </si>
  <si>
    <t>Tm3</t>
  </si>
  <si>
    <t>Tm4</t>
  </si>
  <si>
    <t>Curve Quality</t>
  </si>
  <si>
    <t>Result Quality Issues</t>
  </si>
  <si>
    <t>A1</t>
  </si>
  <si>
    <t>H20</t>
  </si>
  <si>
    <t>Target 1</t>
  </si>
  <si>
    <t>Unknown</t>
  </si>
  <si>
    <t>SYBR</t>
  </si>
  <si>
    <t>Undetermined</t>
  </si>
  <si>
    <t>No Amp</t>
  </si>
  <si>
    <t>A2</t>
  </si>
  <si>
    <t>Amp</t>
  </si>
  <si>
    <t>A3</t>
  </si>
  <si>
    <t>Gold</t>
  </si>
  <si>
    <t>A4</t>
  </si>
  <si>
    <t>A5</t>
  </si>
  <si>
    <t>Std1</t>
  </si>
  <si>
    <t>A6</t>
  </si>
  <si>
    <t>A7</t>
  </si>
  <si>
    <t>Std2</t>
  </si>
  <si>
    <t>A8</t>
  </si>
  <si>
    <t>A9</t>
  </si>
  <si>
    <t>Std3</t>
  </si>
  <si>
    <t>A10</t>
  </si>
  <si>
    <t>A11</t>
  </si>
  <si>
    <t>Std4</t>
  </si>
  <si>
    <t>A12</t>
  </si>
  <si>
    <t>A13</t>
  </si>
  <si>
    <t>Std5</t>
  </si>
  <si>
    <t>A14</t>
  </si>
  <si>
    <t>A15</t>
  </si>
  <si>
    <t>A16</t>
  </si>
  <si>
    <t>A17</t>
  </si>
  <si>
    <t>A18</t>
  </si>
  <si>
    <t>A19</t>
  </si>
  <si>
    <t>A21</t>
  </si>
  <si>
    <t>A23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</si>
  <si>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</si>
  <si>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</si>
  <si>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</si>
  <si>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</si>
  <si>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</si>
  <si>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</si>
  <si>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</si>
  <si>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</si>
  <si>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</si>
  <si>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</si>
  <si>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</si>
  <si>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</si>
  <si>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</si>
  <si>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</si>
  <si>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</si>
  <si>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</si>
  <si>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</si>
  <si>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</si>
  <si>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</si>
  <si>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</si>
  <si>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</si>
  <si>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</si>
  <si>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</si>
  <si>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</si>
  <si>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</si>
  <si>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</si>
  <si>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</si>
  <si>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</si>
  <si>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</si>
  <si>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</si>
  <si>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</si>
  <si>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</si>
  <si>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</si>
  <si>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</si>
  <si>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</si>
  <si>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</si>
  <si>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</si>
  <si>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</si>
  <si>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</si>
  <si>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</si>
  <si>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</si>
  <si>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C23</t>
  </si>
  <si>
    <t>Cq_mu</t>
  </si>
  <si>
    <t>Cq_sd</t>
  </si>
  <si>
    <t>cq_cv</t>
  </si>
  <si>
    <t>Cq_relative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</si>
</sst>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33" borderId="0" xfId="0" applyNumberFormat="1" applyFill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sqref="A1:O1048576"/>
    </sheetView>
  </sheetViews>
  <sheetFormatPr baseColWidth="10" defaultRowHeight="16" x14ac:dyDescent="0.2"/>
  <cols>
    <col min="12" max="15" width="10.83203125" style="2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95</v>
      </c>
      <c r="M1" s="1" t="s">
        <v>96</v>
      </c>
      <c r="N1" s="1" t="s">
        <v>97</v>
      </c>
      <c r="O1" s="1" t="s">
        <v>98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">
      <c r="A2" t="s">
        <v>46</v>
      </c>
      <c r="B2" t="b">
        <v>0</v>
      </c>
      <c r="C2">
        <v>1</v>
      </c>
      <c r="D2" t="s">
        <v>21</v>
      </c>
      <c r="E2" t="s">
        <v>22</v>
      </c>
      <c r="F2" t="s">
        <v>23</v>
      </c>
      <c r="G2">
        <v>12.4688082016162</v>
      </c>
      <c r="H2">
        <v>0.98863337298314102</v>
      </c>
      <c r="I2">
        <v>1.7105831842883401</v>
      </c>
      <c r="J2" t="s">
        <v>27</v>
      </c>
      <c r="K2" t="b">
        <v>0</v>
      </c>
      <c r="L2" s="2">
        <f>AVERAGE(G2:G4)</f>
        <v>12.766009713933967</v>
      </c>
      <c r="M2" s="2">
        <f>STDEV(G2:G4)</f>
        <v>0.26327605746153027</v>
      </c>
      <c r="N2" s="2">
        <f>M2/L2*100</f>
        <v>2.0623206731087409</v>
      </c>
      <c r="O2" s="3">
        <f>L2/gold</f>
        <v>0.88514492696340175</v>
      </c>
      <c r="P2">
        <v>3</v>
      </c>
      <c r="Q2">
        <v>6</v>
      </c>
      <c r="R2">
        <v>78.615333557128906</v>
      </c>
    </row>
    <row r="3" spans="1:23" x14ac:dyDescent="0.2">
      <c r="A3" t="s">
        <v>67</v>
      </c>
      <c r="B3" t="b">
        <v>0</v>
      </c>
      <c r="C3">
        <v>1</v>
      </c>
      <c r="D3" t="s">
        <v>21</v>
      </c>
      <c r="E3" t="s">
        <v>22</v>
      </c>
      <c r="F3" t="s">
        <v>23</v>
      </c>
      <c r="G3">
        <v>12.9699975465594</v>
      </c>
      <c r="H3">
        <v>0.98997665106108901</v>
      </c>
      <c r="I3">
        <v>1.7080764626624501</v>
      </c>
      <c r="J3" t="s">
        <v>27</v>
      </c>
      <c r="K3" t="b">
        <v>0</v>
      </c>
      <c r="P3">
        <v>3</v>
      </c>
      <c r="Q3">
        <v>7</v>
      </c>
      <c r="R3">
        <v>78.4805908203125</v>
      </c>
    </row>
    <row r="4" spans="1:23" x14ac:dyDescent="0.2">
      <c r="A4" t="s">
        <v>88</v>
      </c>
      <c r="B4" t="b">
        <v>0</v>
      </c>
      <c r="C4">
        <v>1</v>
      </c>
      <c r="D4" t="s">
        <v>21</v>
      </c>
      <c r="E4" t="s">
        <v>22</v>
      </c>
      <c r="F4" t="s">
        <v>23</v>
      </c>
      <c r="G4">
        <v>12.8592233936263</v>
      </c>
      <c r="H4">
        <v>0.98802840226870603</v>
      </c>
      <c r="I4">
        <v>1.70658070131563</v>
      </c>
      <c r="J4" t="s">
        <v>27</v>
      </c>
      <c r="K4" t="b">
        <v>0</v>
      </c>
      <c r="P4">
        <v>3</v>
      </c>
      <c r="Q4">
        <v>6</v>
      </c>
      <c r="R4">
        <v>78.4805908203125</v>
      </c>
    </row>
    <row r="5" spans="1:23" x14ac:dyDescent="0.2">
      <c r="A5" t="s">
        <v>48</v>
      </c>
      <c r="B5" t="b">
        <v>0</v>
      </c>
      <c r="C5">
        <v>2</v>
      </c>
      <c r="D5" t="s">
        <v>21</v>
      </c>
      <c r="E5" t="s">
        <v>22</v>
      </c>
      <c r="F5" t="s">
        <v>23</v>
      </c>
      <c r="G5">
        <v>13.6076947686855</v>
      </c>
      <c r="H5">
        <v>0.98749473912114905</v>
      </c>
      <c r="I5">
        <v>1.71007341437646</v>
      </c>
      <c r="J5" t="s">
        <v>27</v>
      </c>
      <c r="K5" t="b">
        <v>0</v>
      </c>
      <c r="L5" s="2">
        <f>AVERAGE(G5:G7)</f>
        <v>13.501617794036832</v>
      </c>
      <c r="M5" s="2">
        <f>STDEV(G5:G7)</f>
        <v>0.23223321967130031</v>
      </c>
      <c r="N5" s="2">
        <f>M5/L5*100</f>
        <v>1.7200399479080883</v>
      </c>
      <c r="O5" s="2">
        <f>L5/gold</f>
        <v>0.93614909936549917</v>
      </c>
      <c r="P5">
        <v>3</v>
      </c>
      <c r="Q5">
        <v>7</v>
      </c>
      <c r="R5">
        <v>78.4805908203125</v>
      </c>
    </row>
    <row r="6" spans="1:23" x14ac:dyDescent="0.2">
      <c r="A6" t="s">
        <v>69</v>
      </c>
      <c r="B6" t="b">
        <v>0</v>
      </c>
      <c r="C6">
        <v>2</v>
      </c>
      <c r="D6" t="s">
        <v>21</v>
      </c>
      <c r="E6" t="s">
        <v>22</v>
      </c>
      <c r="F6" t="s">
        <v>23</v>
      </c>
      <c r="G6">
        <v>13.661870246290199</v>
      </c>
      <c r="H6">
        <v>0.98130586929237595</v>
      </c>
      <c r="I6">
        <v>1.69860465323069</v>
      </c>
      <c r="J6" t="s">
        <v>27</v>
      </c>
      <c r="K6" t="b">
        <v>0</v>
      </c>
      <c r="P6">
        <v>3</v>
      </c>
      <c r="Q6">
        <v>7</v>
      </c>
      <c r="R6">
        <v>78.4805908203125</v>
      </c>
    </row>
    <row r="7" spans="1:23" x14ac:dyDescent="0.2">
      <c r="A7" t="s">
        <v>90</v>
      </c>
      <c r="B7" t="b">
        <v>0</v>
      </c>
      <c r="C7">
        <v>2</v>
      </c>
      <c r="D7" t="s">
        <v>21</v>
      </c>
      <c r="E7" t="s">
        <v>22</v>
      </c>
      <c r="F7" t="s">
        <v>23</v>
      </c>
      <c r="G7">
        <v>13.2352883671348</v>
      </c>
      <c r="H7">
        <v>0.98669188799323504</v>
      </c>
      <c r="I7">
        <v>1.7236737247154399</v>
      </c>
      <c r="J7" t="s">
        <v>27</v>
      </c>
      <c r="K7" t="b">
        <v>0</v>
      </c>
      <c r="P7">
        <v>3</v>
      </c>
      <c r="Q7">
        <v>7</v>
      </c>
      <c r="R7">
        <v>78.615333557128906</v>
      </c>
    </row>
    <row r="8" spans="1:23" x14ac:dyDescent="0.2">
      <c r="A8" t="s">
        <v>50</v>
      </c>
      <c r="B8" t="b">
        <v>0</v>
      </c>
      <c r="C8">
        <v>3</v>
      </c>
      <c r="D8" t="s">
        <v>21</v>
      </c>
      <c r="E8" t="s">
        <v>22</v>
      </c>
      <c r="F8" t="s">
        <v>23</v>
      </c>
      <c r="G8">
        <v>14.3551836293693</v>
      </c>
      <c r="H8">
        <v>0.98787629545311695</v>
      </c>
      <c r="I8">
        <v>1.7171684218114101</v>
      </c>
      <c r="J8" t="s">
        <v>27</v>
      </c>
      <c r="K8" t="b">
        <v>0</v>
      </c>
      <c r="L8" s="2">
        <f>AVERAGE(G8:G10)</f>
        <v>14.438211711855899</v>
      </c>
      <c r="M8" s="2">
        <f>STDEV(G8:G10)</f>
        <v>0.34886441063177159</v>
      </c>
      <c r="N8" s="2">
        <f>M8/L8*100</f>
        <v>2.4162577581910818</v>
      </c>
      <c r="O8" s="2">
        <f>L8/gold</f>
        <v>1.0010888396257198</v>
      </c>
      <c r="P8">
        <v>3</v>
      </c>
      <c r="Q8">
        <v>7</v>
      </c>
      <c r="R8">
        <v>78.4805908203125</v>
      </c>
    </row>
    <row r="9" spans="1:23" x14ac:dyDescent="0.2">
      <c r="A9" t="s">
        <v>71</v>
      </c>
      <c r="B9" t="b">
        <v>0</v>
      </c>
      <c r="C9">
        <v>3</v>
      </c>
      <c r="D9" t="s">
        <v>21</v>
      </c>
      <c r="E9" t="s">
        <v>22</v>
      </c>
      <c r="F9" t="s">
        <v>23</v>
      </c>
      <c r="G9">
        <v>14.1383518669503</v>
      </c>
      <c r="H9">
        <v>0.98631337786581397</v>
      </c>
      <c r="I9">
        <v>1.7182222393064399</v>
      </c>
      <c r="J9" t="s">
        <v>27</v>
      </c>
      <c r="K9" t="b">
        <v>0</v>
      </c>
      <c r="P9">
        <v>3</v>
      </c>
      <c r="Q9">
        <v>7</v>
      </c>
      <c r="R9">
        <v>78.615333557128906</v>
      </c>
    </row>
    <row r="10" spans="1:23" x14ac:dyDescent="0.2">
      <c r="A10" t="s">
        <v>92</v>
      </c>
      <c r="B10" t="b">
        <v>0</v>
      </c>
      <c r="C10">
        <v>3</v>
      </c>
      <c r="D10" t="s">
        <v>21</v>
      </c>
      <c r="E10" t="s">
        <v>22</v>
      </c>
      <c r="F10" t="s">
        <v>23</v>
      </c>
      <c r="G10">
        <v>14.8210996392481</v>
      </c>
      <c r="H10">
        <v>0.98947328821023695</v>
      </c>
      <c r="I10">
        <v>1.714795296066</v>
      </c>
      <c r="J10" t="s">
        <v>27</v>
      </c>
      <c r="K10" t="b">
        <v>0</v>
      </c>
      <c r="P10">
        <v>3</v>
      </c>
      <c r="Q10">
        <v>7</v>
      </c>
      <c r="R10">
        <v>78.345855712890597</v>
      </c>
    </row>
    <row r="11" spans="1:23" x14ac:dyDescent="0.2">
      <c r="A11" t="s">
        <v>51</v>
      </c>
      <c r="B11" t="b">
        <v>0</v>
      </c>
      <c r="C11">
        <v>4</v>
      </c>
      <c r="D11" t="s">
        <v>21</v>
      </c>
      <c r="E11" t="s">
        <v>22</v>
      </c>
      <c r="F11" t="s">
        <v>23</v>
      </c>
      <c r="G11">
        <v>15.7906006520736</v>
      </c>
      <c r="H11">
        <v>0.97768162767139299</v>
      </c>
      <c r="I11">
        <v>1.6680536830874699</v>
      </c>
      <c r="J11" t="s">
        <v>27</v>
      </c>
      <c r="K11" t="b">
        <v>0</v>
      </c>
      <c r="L11" s="2">
        <f>AVERAGE(G11:G13)</f>
        <v>15.535871022756899</v>
      </c>
      <c r="M11" s="2">
        <f>STDEV(G11:G13)</f>
        <v>0.26015077170403306</v>
      </c>
      <c r="N11" s="2">
        <f>M11/L11*100</f>
        <v>1.67451680902194</v>
      </c>
      <c r="O11" s="2">
        <f>L11/gold</f>
        <v>1.077196221051075</v>
      </c>
      <c r="P11">
        <v>3</v>
      </c>
      <c r="Q11">
        <v>8</v>
      </c>
      <c r="R11">
        <v>78.4805908203125</v>
      </c>
    </row>
    <row r="12" spans="1:23" x14ac:dyDescent="0.2">
      <c r="A12" t="s">
        <v>72</v>
      </c>
      <c r="B12" t="b">
        <v>0</v>
      </c>
      <c r="C12">
        <v>4</v>
      </c>
      <c r="D12" t="s">
        <v>21</v>
      </c>
      <c r="E12" t="s">
        <v>22</v>
      </c>
      <c r="F12" t="s">
        <v>23</v>
      </c>
      <c r="G12">
        <v>15.2706184422187</v>
      </c>
      <c r="H12">
        <v>0.98699862591140397</v>
      </c>
      <c r="I12">
        <v>1.7190756264693201</v>
      </c>
      <c r="J12" t="s">
        <v>27</v>
      </c>
      <c r="K12" t="b">
        <v>0</v>
      </c>
      <c r="P12">
        <v>3</v>
      </c>
      <c r="Q12">
        <v>8</v>
      </c>
      <c r="R12">
        <v>78.4805908203125</v>
      </c>
    </row>
    <row r="13" spans="1:23" x14ac:dyDescent="0.2">
      <c r="A13" t="s">
        <v>93</v>
      </c>
      <c r="B13" t="b">
        <v>0</v>
      </c>
      <c r="C13">
        <v>4</v>
      </c>
      <c r="D13" t="s">
        <v>21</v>
      </c>
      <c r="E13" t="s">
        <v>22</v>
      </c>
      <c r="F13" t="s">
        <v>23</v>
      </c>
      <c r="G13">
        <v>15.5463939739784</v>
      </c>
      <c r="H13">
        <v>0.98788073444193203</v>
      </c>
      <c r="I13">
        <v>1.7158926679311901</v>
      </c>
      <c r="J13" t="s">
        <v>27</v>
      </c>
      <c r="K13" t="b">
        <v>0</v>
      </c>
      <c r="P13">
        <v>3</v>
      </c>
      <c r="Q13">
        <v>8</v>
      </c>
      <c r="R13">
        <v>78.4805908203125</v>
      </c>
    </row>
    <row r="14" spans="1:23" x14ac:dyDescent="0.2">
      <c r="A14" t="s">
        <v>52</v>
      </c>
      <c r="B14" t="b">
        <v>0</v>
      </c>
      <c r="C14">
        <v>5</v>
      </c>
      <c r="D14" t="s">
        <v>21</v>
      </c>
      <c r="E14" t="s">
        <v>22</v>
      </c>
      <c r="F14" t="s">
        <v>23</v>
      </c>
      <c r="G14">
        <v>17.828248043083001</v>
      </c>
      <c r="H14">
        <v>0.98711632473766697</v>
      </c>
      <c r="I14">
        <v>1.6576799095068</v>
      </c>
      <c r="J14" t="s">
        <v>27</v>
      </c>
      <c r="K14" t="b">
        <v>0</v>
      </c>
      <c r="L14" s="2">
        <f>AVERAGE(G14:G16)</f>
        <v>17.872257153596902</v>
      </c>
      <c r="M14" s="2">
        <f>STDEV(G14:G16)</f>
        <v>0.512866206541855</v>
      </c>
      <c r="N14" s="2">
        <f>M14/L14*100</f>
        <v>2.8696219069264988</v>
      </c>
      <c r="O14" s="2">
        <f>L14/gold</f>
        <v>1.2391920504043485</v>
      </c>
      <c r="P14">
        <v>3</v>
      </c>
      <c r="Q14">
        <v>11</v>
      </c>
      <c r="R14">
        <v>78.345855712890597</v>
      </c>
    </row>
    <row r="15" spans="1:23" x14ac:dyDescent="0.2">
      <c r="A15" t="s">
        <v>73</v>
      </c>
      <c r="B15" t="b">
        <v>0</v>
      </c>
      <c r="C15">
        <v>5</v>
      </c>
      <c r="D15" t="s">
        <v>21</v>
      </c>
      <c r="E15" t="s">
        <v>22</v>
      </c>
      <c r="F15" t="s">
        <v>23</v>
      </c>
      <c r="G15">
        <v>18.4057097946421</v>
      </c>
      <c r="H15">
        <v>0.98710348232513201</v>
      </c>
      <c r="I15">
        <v>1.6860992843114799</v>
      </c>
      <c r="J15" t="s">
        <v>27</v>
      </c>
      <c r="K15" t="b">
        <v>0</v>
      </c>
      <c r="P15">
        <v>3</v>
      </c>
      <c r="Q15">
        <v>10</v>
      </c>
      <c r="R15">
        <v>78.4805908203125</v>
      </c>
    </row>
    <row r="16" spans="1:23" x14ac:dyDescent="0.2">
      <c r="A16" t="s">
        <v>94</v>
      </c>
      <c r="B16" t="b">
        <v>0</v>
      </c>
      <c r="C16">
        <v>5</v>
      </c>
      <c r="D16" t="s">
        <v>21</v>
      </c>
      <c r="E16" t="s">
        <v>22</v>
      </c>
      <c r="F16" t="s">
        <v>23</v>
      </c>
      <c r="G16">
        <v>17.382813623065601</v>
      </c>
      <c r="H16">
        <v>0.98091345555036502</v>
      </c>
      <c r="I16">
        <v>1.7012457666610401</v>
      </c>
      <c r="J16" t="s">
        <v>27</v>
      </c>
      <c r="K16" t="b">
        <v>0</v>
      </c>
      <c r="P16">
        <v>3</v>
      </c>
      <c r="Q16">
        <v>10</v>
      </c>
      <c r="R16">
        <v>78.345855712890597</v>
      </c>
    </row>
    <row r="17" spans="1:18" x14ac:dyDescent="0.2">
      <c r="A17" t="s">
        <v>26</v>
      </c>
      <c r="B17" t="b">
        <v>0</v>
      </c>
      <c r="C17">
        <v>6</v>
      </c>
      <c r="D17" t="s">
        <v>21</v>
      </c>
      <c r="E17" t="s">
        <v>22</v>
      </c>
      <c r="F17" t="s">
        <v>23</v>
      </c>
      <c r="G17">
        <v>14.0016540743446</v>
      </c>
      <c r="H17">
        <v>0.98285313095117799</v>
      </c>
      <c r="I17">
        <v>1.7346740651514501</v>
      </c>
      <c r="J17" t="s">
        <v>27</v>
      </c>
      <c r="K17" t="b">
        <v>0</v>
      </c>
      <c r="L17" s="2">
        <f>AVERAGE(G17:G19)</f>
        <v>14.324954286270701</v>
      </c>
      <c r="M17" s="2">
        <f>STDEV(G17:G19)</f>
        <v>0.28039856971091071</v>
      </c>
      <c r="N17" s="2">
        <f>M17/L17*100</f>
        <v>1.9574133648695118</v>
      </c>
      <c r="O17" s="2">
        <f>L17/gold</f>
        <v>0.99323601498089342</v>
      </c>
      <c r="P17">
        <v>3</v>
      </c>
      <c r="Q17">
        <v>7</v>
      </c>
      <c r="R17">
        <v>78.619773864746094</v>
      </c>
    </row>
    <row r="18" spans="1:18" x14ac:dyDescent="0.2">
      <c r="A18" t="s">
        <v>54</v>
      </c>
      <c r="B18" t="b">
        <v>0</v>
      </c>
      <c r="C18">
        <v>6</v>
      </c>
      <c r="D18" t="s">
        <v>21</v>
      </c>
      <c r="E18" t="s">
        <v>22</v>
      </c>
      <c r="F18" t="s">
        <v>23</v>
      </c>
      <c r="G18">
        <v>14.501805958677</v>
      </c>
      <c r="H18">
        <v>0.98824532124011999</v>
      </c>
      <c r="I18">
        <v>1.7327462194054</v>
      </c>
      <c r="J18" t="s">
        <v>27</v>
      </c>
      <c r="K18" t="b">
        <v>0</v>
      </c>
      <c r="P18">
        <v>3</v>
      </c>
      <c r="Q18">
        <v>7</v>
      </c>
      <c r="R18">
        <v>78.485015869140597</v>
      </c>
    </row>
    <row r="19" spans="1:18" x14ac:dyDescent="0.2">
      <c r="A19" t="s">
        <v>75</v>
      </c>
      <c r="B19" t="b">
        <v>0</v>
      </c>
      <c r="C19">
        <v>6</v>
      </c>
      <c r="D19" t="s">
        <v>21</v>
      </c>
      <c r="E19" t="s">
        <v>22</v>
      </c>
      <c r="F19" t="s">
        <v>23</v>
      </c>
      <c r="G19">
        <v>14.4714028257905</v>
      </c>
      <c r="H19">
        <v>0.98700428080637803</v>
      </c>
      <c r="I19">
        <v>1.7212789234176999</v>
      </c>
      <c r="J19" t="s">
        <v>27</v>
      </c>
      <c r="K19" t="b">
        <v>0</v>
      </c>
      <c r="P19">
        <v>3</v>
      </c>
      <c r="Q19">
        <v>7</v>
      </c>
      <c r="R19">
        <v>78.485015869140597</v>
      </c>
    </row>
    <row r="20" spans="1:18" x14ac:dyDescent="0.2">
      <c r="A20" t="s">
        <v>30</v>
      </c>
      <c r="B20" t="b">
        <v>0</v>
      </c>
      <c r="C20">
        <v>7</v>
      </c>
      <c r="D20" t="s">
        <v>21</v>
      </c>
      <c r="E20" t="s">
        <v>22</v>
      </c>
      <c r="F20" t="s">
        <v>23</v>
      </c>
      <c r="G20">
        <v>13.7257492122102</v>
      </c>
      <c r="H20">
        <v>0.98889624508094398</v>
      </c>
      <c r="I20">
        <v>1.71863038946238</v>
      </c>
      <c r="J20" t="s">
        <v>27</v>
      </c>
      <c r="K20" t="b">
        <v>0</v>
      </c>
      <c r="L20" s="2">
        <f>AVERAGE(G20:G22)</f>
        <v>13.4359786028632</v>
      </c>
      <c r="M20" s="2">
        <f>STDEV(G20:G22)</f>
        <v>0.2588232160473688</v>
      </c>
      <c r="N20" s="2">
        <f>M20/L20*100</f>
        <v>1.926344360151137</v>
      </c>
      <c r="O20" s="2">
        <f>L20/gold</f>
        <v>0.93159793589474715</v>
      </c>
      <c r="P20">
        <v>3</v>
      </c>
      <c r="Q20">
        <v>7</v>
      </c>
      <c r="R20">
        <v>78.485015869140597</v>
      </c>
    </row>
    <row r="21" spans="1:18" x14ac:dyDescent="0.2">
      <c r="A21" t="s">
        <v>56</v>
      </c>
      <c r="B21" t="b">
        <v>0</v>
      </c>
      <c r="C21">
        <v>7</v>
      </c>
      <c r="D21" t="s">
        <v>21</v>
      </c>
      <c r="E21" t="s">
        <v>22</v>
      </c>
      <c r="F21" t="s">
        <v>23</v>
      </c>
      <c r="G21">
        <v>13.2277355627969</v>
      </c>
      <c r="H21">
        <v>0.98483829901472897</v>
      </c>
      <c r="I21">
        <v>1.7337535849002901</v>
      </c>
      <c r="J21" t="s">
        <v>27</v>
      </c>
      <c r="K21" t="b">
        <v>0</v>
      </c>
      <c r="P21">
        <v>3</v>
      </c>
      <c r="Q21">
        <v>7</v>
      </c>
      <c r="R21">
        <v>78.619773864746094</v>
      </c>
    </row>
    <row r="22" spans="1:18" x14ac:dyDescent="0.2">
      <c r="A22" t="s">
        <v>77</v>
      </c>
      <c r="B22" t="b">
        <v>0</v>
      </c>
      <c r="C22">
        <v>7</v>
      </c>
      <c r="D22" t="s">
        <v>21</v>
      </c>
      <c r="E22" t="s">
        <v>22</v>
      </c>
      <c r="F22" t="s">
        <v>23</v>
      </c>
      <c r="G22">
        <v>13.3544510335825</v>
      </c>
      <c r="H22">
        <v>0.98382349033068095</v>
      </c>
      <c r="I22">
        <v>1.7346356823462401</v>
      </c>
      <c r="J22" t="s">
        <v>27</v>
      </c>
      <c r="K22" t="b">
        <v>0</v>
      </c>
      <c r="P22">
        <v>3</v>
      </c>
      <c r="Q22">
        <v>7</v>
      </c>
      <c r="R22">
        <v>78.485015869140597</v>
      </c>
    </row>
    <row r="23" spans="1:18" x14ac:dyDescent="0.2">
      <c r="A23" t="s">
        <v>33</v>
      </c>
      <c r="B23" t="b">
        <v>0</v>
      </c>
      <c r="C23">
        <v>8</v>
      </c>
      <c r="D23" t="s">
        <v>21</v>
      </c>
      <c r="E23" t="s">
        <v>22</v>
      </c>
      <c r="F23" t="s">
        <v>23</v>
      </c>
      <c r="G23">
        <v>14.185278730677499</v>
      </c>
      <c r="H23">
        <v>0.98660264886998705</v>
      </c>
      <c r="I23">
        <v>1.71751459369955</v>
      </c>
      <c r="J23" t="s">
        <v>27</v>
      </c>
      <c r="K23" t="b">
        <v>0</v>
      </c>
      <c r="L23" s="2">
        <f>AVERAGE(G23:G25)</f>
        <v>14.477045093244664</v>
      </c>
      <c r="M23" s="2">
        <f>STDEV(G23:G25)</f>
        <v>0.64252040837134083</v>
      </c>
      <c r="N23" s="2">
        <f>M23/L23*100</f>
        <v>4.4382013334417003</v>
      </c>
      <c r="O23" s="2">
        <f>L23/gold</f>
        <v>1.0037813936268014</v>
      </c>
      <c r="P23">
        <v>3</v>
      </c>
      <c r="Q23">
        <v>7</v>
      </c>
      <c r="R23">
        <v>78.350265502929602</v>
      </c>
    </row>
    <row r="24" spans="1:18" x14ac:dyDescent="0.2">
      <c r="A24" t="s">
        <v>58</v>
      </c>
      <c r="B24" t="b">
        <v>0</v>
      </c>
      <c r="C24">
        <v>8</v>
      </c>
      <c r="D24" t="s">
        <v>21</v>
      </c>
      <c r="E24" t="s">
        <v>22</v>
      </c>
      <c r="F24" t="s">
        <v>23</v>
      </c>
      <c r="G24">
        <v>14.032177254698899</v>
      </c>
      <c r="H24">
        <v>0.98507504601971496</v>
      </c>
      <c r="I24">
        <v>1.7180490078418</v>
      </c>
      <c r="J24" t="s">
        <v>27</v>
      </c>
      <c r="K24" t="b">
        <v>0</v>
      </c>
      <c r="P24">
        <v>3</v>
      </c>
      <c r="Q24">
        <v>7</v>
      </c>
      <c r="R24">
        <v>78.485015869140597</v>
      </c>
    </row>
    <row r="25" spans="1:18" x14ac:dyDescent="0.2">
      <c r="A25" t="s">
        <v>79</v>
      </c>
      <c r="B25" t="b">
        <v>0</v>
      </c>
      <c r="C25">
        <v>8</v>
      </c>
      <c r="D25" t="s">
        <v>21</v>
      </c>
      <c r="E25" t="s">
        <v>22</v>
      </c>
      <c r="F25" t="s">
        <v>23</v>
      </c>
      <c r="G25">
        <v>15.2136792943576</v>
      </c>
      <c r="H25">
        <v>0.98191158871630402</v>
      </c>
      <c r="I25">
        <v>1.6442223398336899</v>
      </c>
      <c r="J25" t="s">
        <v>27</v>
      </c>
      <c r="K25" t="b">
        <v>0</v>
      </c>
      <c r="P25">
        <v>3</v>
      </c>
      <c r="Q25">
        <v>7</v>
      </c>
      <c r="R25">
        <v>77.945999145507798</v>
      </c>
    </row>
    <row r="26" spans="1:18" x14ac:dyDescent="0.2">
      <c r="A26" t="s">
        <v>36</v>
      </c>
      <c r="B26" t="b">
        <v>0</v>
      </c>
      <c r="C26">
        <v>9</v>
      </c>
      <c r="D26" t="s">
        <v>21</v>
      </c>
      <c r="E26" t="s">
        <v>22</v>
      </c>
      <c r="F26" t="s">
        <v>23</v>
      </c>
      <c r="G26">
        <v>15.196467743490899</v>
      </c>
      <c r="H26">
        <v>0.98752949765958797</v>
      </c>
      <c r="I26">
        <v>1.73077590308789</v>
      </c>
      <c r="J26" t="s">
        <v>27</v>
      </c>
      <c r="K26" t="b">
        <v>0</v>
      </c>
      <c r="L26" s="2">
        <f>AVERAGE(G26:G28)</f>
        <v>15.302316380875601</v>
      </c>
      <c r="M26" s="2">
        <f>STDEV(G26:G28)</f>
        <v>9.9608656775021717E-2</v>
      </c>
      <c r="N26" s="2">
        <f>M26/L26*100</f>
        <v>0.65093842197322349</v>
      </c>
      <c r="O26" s="2">
        <f>L26/gold</f>
        <v>1.0610024603488297</v>
      </c>
      <c r="P26">
        <v>3</v>
      </c>
      <c r="Q26">
        <v>8</v>
      </c>
      <c r="R26">
        <v>78.350265502929602</v>
      </c>
    </row>
    <row r="27" spans="1:18" x14ac:dyDescent="0.2">
      <c r="A27" t="s">
        <v>60</v>
      </c>
      <c r="B27" t="b">
        <v>0</v>
      </c>
      <c r="C27">
        <v>9</v>
      </c>
      <c r="D27" t="s">
        <v>21</v>
      </c>
      <c r="E27" t="s">
        <v>22</v>
      </c>
      <c r="F27" t="s">
        <v>23</v>
      </c>
      <c r="G27">
        <v>15.3162671960383</v>
      </c>
      <c r="H27">
        <v>0.987586472407467</v>
      </c>
      <c r="I27">
        <v>1.7261967253482999</v>
      </c>
      <c r="J27" t="s">
        <v>27</v>
      </c>
      <c r="K27" t="b">
        <v>0</v>
      </c>
      <c r="P27">
        <v>3</v>
      </c>
      <c r="Q27">
        <v>8</v>
      </c>
      <c r="R27">
        <v>78.350265502929602</v>
      </c>
    </row>
    <row r="28" spans="1:18" x14ac:dyDescent="0.2">
      <c r="A28" t="s">
        <v>81</v>
      </c>
      <c r="B28" t="b">
        <v>0</v>
      </c>
      <c r="C28">
        <v>9</v>
      </c>
      <c r="D28" t="s">
        <v>21</v>
      </c>
      <c r="E28" t="s">
        <v>22</v>
      </c>
      <c r="F28" t="s">
        <v>23</v>
      </c>
      <c r="G28">
        <v>15.394214203097601</v>
      </c>
      <c r="H28">
        <v>0.99010593007016101</v>
      </c>
      <c r="I28">
        <v>1.7344054979963099</v>
      </c>
      <c r="J28" t="s">
        <v>27</v>
      </c>
      <c r="K28" t="b">
        <v>0</v>
      </c>
      <c r="P28">
        <v>3</v>
      </c>
      <c r="Q28">
        <v>8</v>
      </c>
      <c r="R28">
        <v>78.350265502929602</v>
      </c>
    </row>
    <row r="29" spans="1:18" x14ac:dyDescent="0.2">
      <c r="A29" t="s">
        <v>39</v>
      </c>
      <c r="B29" t="b">
        <v>0</v>
      </c>
      <c r="C29">
        <v>10</v>
      </c>
      <c r="D29" t="s">
        <v>21</v>
      </c>
      <c r="E29" t="s">
        <v>22</v>
      </c>
      <c r="F29" t="s">
        <v>23</v>
      </c>
      <c r="G29">
        <v>16.161665681169101</v>
      </c>
      <c r="H29">
        <v>0.98531869282514895</v>
      </c>
      <c r="I29">
        <v>1.72027121652448</v>
      </c>
      <c r="J29" t="s">
        <v>27</v>
      </c>
      <c r="K29" t="b">
        <v>0</v>
      </c>
      <c r="L29" s="2">
        <f>AVERAGE(G29:G31)</f>
        <v>16.176378822185569</v>
      </c>
      <c r="M29" s="2">
        <f>STDEV(G29:G31)</f>
        <v>0.71984895401194815</v>
      </c>
      <c r="N29" s="2">
        <f>M29/L29*100</f>
        <v>4.4500005960832851</v>
      </c>
      <c r="O29" s="2">
        <f>L29/gold</f>
        <v>1.1216065138558791</v>
      </c>
      <c r="P29">
        <v>3</v>
      </c>
      <c r="Q29">
        <v>9</v>
      </c>
      <c r="R29">
        <v>78.350265502929602</v>
      </c>
    </row>
    <row r="30" spans="1:18" x14ac:dyDescent="0.2">
      <c r="A30" t="s">
        <v>62</v>
      </c>
      <c r="B30" t="b">
        <v>0</v>
      </c>
      <c r="C30">
        <v>10</v>
      </c>
      <c r="D30" t="s">
        <v>21</v>
      </c>
      <c r="E30" t="s">
        <v>22</v>
      </c>
      <c r="F30" t="s">
        <v>23</v>
      </c>
      <c r="G30">
        <v>15.4639992193614</v>
      </c>
      <c r="H30">
        <v>0.98890330898373002</v>
      </c>
      <c r="I30">
        <v>1.73228418794914</v>
      </c>
      <c r="J30" t="s">
        <v>27</v>
      </c>
      <c r="K30" t="b">
        <v>0</v>
      </c>
      <c r="P30">
        <v>3</v>
      </c>
      <c r="Q30">
        <v>8</v>
      </c>
      <c r="R30">
        <v>78.485015869140597</v>
      </c>
    </row>
    <row r="31" spans="1:18" x14ac:dyDescent="0.2">
      <c r="A31" t="s">
        <v>83</v>
      </c>
      <c r="B31" t="b">
        <v>0</v>
      </c>
      <c r="C31">
        <v>10</v>
      </c>
      <c r="D31" t="s">
        <v>21</v>
      </c>
      <c r="E31" t="s">
        <v>22</v>
      </c>
      <c r="F31" t="s">
        <v>23</v>
      </c>
      <c r="G31">
        <v>16.903471566026202</v>
      </c>
      <c r="H31">
        <v>0.99008881922853598</v>
      </c>
      <c r="I31">
        <v>1.7174359675797699</v>
      </c>
      <c r="J31" t="s">
        <v>27</v>
      </c>
      <c r="K31" t="b">
        <v>0</v>
      </c>
      <c r="P31">
        <v>3</v>
      </c>
      <c r="Q31">
        <v>10</v>
      </c>
      <c r="R31">
        <v>78.080749511718693</v>
      </c>
    </row>
    <row r="32" spans="1:18" x14ac:dyDescent="0.2">
      <c r="A32" t="s">
        <v>42</v>
      </c>
      <c r="B32" t="b">
        <v>0</v>
      </c>
      <c r="C32">
        <v>11</v>
      </c>
      <c r="D32" t="s">
        <v>21</v>
      </c>
      <c r="E32" t="s">
        <v>22</v>
      </c>
      <c r="F32" t="s">
        <v>23</v>
      </c>
      <c r="G32">
        <v>14.2471443588715</v>
      </c>
      <c r="H32">
        <v>0.98372058879064805</v>
      </c>
      <c r="I32">
        <v>1.6922447158965801</v>
      </c>
      <c r="J32" t="s">
        <v>27</v>
      </c>
      <c r="K32" t="b">
        <v>0</v>
      </c>
      <c r="L32" s="2">
        <f>AVERAGE(G32:G34)</f>
        <v>14.235568591642533</v>
      </c>
      <c r="M32" s="2">
        <f>STDEV(G32:G34)</f>
        <v>1.0064403994238967E-2</v>
      </c>
      <c r="N32" s="2">
        <f>M32/L32*100</f>
        <v>7.0698995473546536E-2</v>
      </c>
      <c r="O32" s="2">
        <f>L32/gold</f>
        <v>0.98703836231446429</v>
      </c>
      <c r="P32">
        <v>3</v>
      </c>
      <c r="Q32">
        <v>7</v>
      </c>
      <c r="R32">
        <v>78.485015869140597</v>
      </c>
    </row>
    <row r="33" spans="1:20" x14ac:dyDescent="0.2">
      <c r="A33" t="s">
        <v>64</v>
      </c>
      <c r="B33" t="b">
        <v>0</v>
      </c>
      <c r="C33">
        <v>11</v>
      </c>
      <c r="D33" t="s">
        <v>21</v>
      </c>
      <c r="E33" t="s">
        <v>22</v>
      </c>
      <c r="F33" t="s">
        <v>23</v>
      </c>
      <c r="G33">
        <v>14.2288899569097</v>
      </c>
      <c r="H33">
        <v>0.98619638076180205</v>
      </c>
      <c r="I33">
        <v>1.7267286889697</v>
      </c>
      <c r="J33" t="s">
        <v>27</v>
      </c>
      <c r="K33" t="b">
        <v>0</v>
      </c>
      <c r="P33">
        <v>3</v>
      </c>
      <c r="Q33">
        <v>7</v>
      </c>
      <c r="R33">
        <v>78.485015869140597</v>
      </c>
    </row>
    <row r="34" spans="1:20" x14ac:dyDescent="0.2">
      <c r="A34" t="s">
        <v>85</v>
      </c>
      <c r="B34" t="b">
        <v>0</v>
      </c>
      <c r="C34">
        <v>11</v>
      </c>
      <c r="D34" t="s">
        <v>21</v>
      </c>
      <c r="E34" t="s">
        <v>22</v>
      </c>
      <c r="F34" t="s">
        <v>23</v>
      </c>
      <c r="G34">
        <v>14.2306714591464</v>
      </c>
      <c r="H34">
        <v>0.98563091248437096</v>
      </c>
      <c r="I34">
        <v>1.7303748236335099</v>
      </c>
      <c r="J34" t="s">
        <v>27</v>
      </c>
      <c r="K34" t="b">
        <v>0</v>
      </c>
      <c r="P34">
        <v>3</v>
      </c>
      <c r="Q34">
        <v>7</v>
      </c>
      <c r="R34">
        <v>78.350265502929602</v>
      </c>
    </row>
    <row r="35" spans="1:20" x14ac:dyDescent="0.2">
      <c r="A35" t="s">
        <v>45</v>
      </c>
      <c r="B35" t="b">
        <v>0</v>
      </c>
      <c r="C35">
        <v>12</v>
      </c>
      <c r="D35" t="s">
        <v>21</v>
      </c>
      <c r="E35" t="s">
        <v>22</v>
      </c>
      <c r="F35" t="s">
        <v>23</v>
      </c>
      <c r="G35">
        <v>16.167687144469301</v>
      </c>
      <c r="H35">
        <v>0.98780110287638501</v>
      </c>
      <c r="I35">
        <v>1.72594709925984</v>
      </c>
      <c r="J35" t="s">
        <v>27</v>
      </c>
      <c r="K35" t="b">
        <v>0</v>
      </c>
      <c r="L35" s="2">
        <f>AVERAGE(G35:G37)</f>
        <v>16.342692058653501</v>
      </c>
      <c r="M35" s="2">
        <f>STDEV(G35:G37)</f>
        <v>0.15674907944517205</v>
      </c>
      <c r="N35" s="2">
        <f>M35/L35*100</f>
        <v>0.95913867117243379</v>
      </c>
      <c r="O35" s="2">
        <f>L35/gold</f>
        <v>1.1331380198507222</v>
      </c>
      <c r="P35">
        <v>3</v>
      </c>
      <c r="Q35">
        <v>8</v>
      </c>
      <c r="R35">
        <v>78.4805908203125</v>
      </c>
    </row>
    <row r="36" spans="1:20" x14ac:dyDescent="0.2">
      <c r="A36" t="s">
        <v>66</v>
      </c>
      <c r="B36" t="b">
        <v>0</v>
      </c>
      <c r="C36">
        <v>12</v>
      </c>
      <c r="D36" t="s">
        <v>21</v>
      </c>
      <c r="E36" t="s">
        <v>22</v>
      </c>
      <c r="F36" t="s">
        <v>23</v>
      </c>
      <c r="G36">
        <v>16.470197439581799</v>
      </c>
      <c r="H36">
        <v>0.98840984355917305</v>
      </c>
      <c r="I36">
        <v>1.7197691040120999</v>
      </c>
      <c r="J36" t="s">
        <v>27</v>
      </c>
      <c r="K36" t="b">
        <v>0</v>
      </c>
      <c r="P36">
        <v>3</v>
      </c>
      <c r="Q36">
        <v>9</v>
      </c>
      <c r="R36">
        <v>78.345855712890597</v>
      </c>
    </row>
    <row r="37" spans="1:20" x14ac:dyDescent="0.2">
      <c r="A37" t="s">
        <v>87</v>
      </c>
      <c r="B37" t="b">
        <v>0</v>
      </c>
      <c r="C37">
        <v>12</v>
      </c>
      <c r="D37" t="s">
        <v>21</v>
      </c>
      <c r="E37" t="s">
        <v>22</v>
      </c>
      <c r="F37" t="s">
        <v>23</v>
      </c>
      <c r="G37">
        <v>16.390191591909399</v>
      </c>
      <c r="H37">
        <v>0.98837785521826305</v>
      </c>
      <c r="I37">
        <v>1.7300000831197799</v>
      </c>
      <c r="J37" t="s">
        <v>27</v>
      </c>
      <c r="K37" t="b">
        <v>0</v>
      </c>
      <c r="P37">
        <v>3</v>
      </c>
      <c r="Q37">
        <v>9</v>
      </c>
      <c r="R37">
        <v>78.345855712890597</v>
      </c>
    </row>
    <row r="38" spans="1:20" x14ac:dyDescent="0.2">
      <c r="A38" t="s">
        <v>47</v>
      </c>
      <c r="B38" t="b">
        <v>0</v>
      </c>
      <c r="C38">
        <v>13</v>
      </c>
      <c r="D38" t="s">
        <v>21</v>
      </c>
      <c r="E38" t="s">
        <v>22</v>
      </c>
      <c r="F38" t="s">
        <v>23</v>
      </c>
      <c r="G38">
        <v>14.6516737872606</v>
      </c>
      <c r="H38">
        <v>0.95062708935955498</v>
      </c>
      <c r="I38">
        <v>1.7215587471048299</v>
      </c>
      <c r="J38" t="s">
        <v>27</v>
      </c>
      <c r="K38" t="b">
        <v>0</v>
      </c>
      <c r="L38" s="2">
        <f>AVERAGE(G38:G40)</f>
        <v>14.528930622459166</v>
      </c>
      <c r="M38" s="2">
        <f>STDEV(G38:G40)</f>
        <v>0.10992043657161116</v>
      </c>
      <c r="N38" s="2">
        <f>M38/L38*100</f>
        <v>0.75656247130599918</v>
      </c>
      <c r="O38" s="2">
        <f>L38/gold</f>
        <v>1.0073789322466333</v>
      </c>
      <c r="P38">
        <v>3</v>
      </c>
      <c r="Q38">
        <v>9</v>
      </c>
      <c r="R38">
        <v>78.345855712890597</v>
      </c>
    </row>
    <row r="39" spans="1:20" x14ac:dyDescent="0.2">
      <c r="A39" t="s">
        <v>68</v>
      </c>
      <c r="B39" t="b">
        <v>0</v>
      </c>
      <c r="C39">
        <v>13</v>
      </c>
      <c r="D39" t="s">
        <v>21</v>
      </c>
      <c r="E39" t="s">
        <v>22</v>
      </c>
      <c r="F39" t="s">
        <v>23</v>
      </c>
      <c r="G39">
        <v>14.439575312697899</v>
      </c>
      <c r="H39">
        <v>0.988654754087818</v>
      </c>
      <c r="I39">
        <v>1.7158971791664399</v>
      </c>
      <c r="J39" t="s">
        <v>27</v>
      </c>
      <c r="K39" t="b">
        <v>0</v>
      </c>
      <c r="P39">
        <v>3</v>
      </c>
      <c r="Q39">
        <v>7</v>
      </c>
      <c r="R39">
        <v>78.345855712890597</v>
      </c>
    </row>
    <row r="40" spans="1:20" x14ac:dyDescent="0.2">
      <c r="A40" t="s">
        <v>89</v>
      </c>
      <c r="B40" t="b">
        <v>0</v>
      </c>
      <c r="C40">
        <v>13</v>
      </c>
      <c r="D40" t="s">
        <v>21</v>
      </c>
      <c r="E40" t="s">
        <v>22</v>
      </c>
      <c r="F40" t="s">
        <v>23</v>
      </c>
      <c r="G40">
        <v>14.495542767419</v>
      </c>
      <c r="H40">
        <v>0.98370167092211402</v>
      </c>
      <c r="I40">
        <v>1.7249281491180299</v>
      </c>
      <c r="J40" t="s">
        <v>27</v>
      </c>
      <c r="K40" t="b">
        <v>0</v>
      </c>
      <c r="P40">
        <v>3</v>
      </c>
      <c r="Q40">
        <v>7</v>
      </c>
      <c r="R40">
        <v>78.211120605468693</v>
      </c>
    </row>
    <row r="41" spans="1:20" x14ac:dyDescent="0.2">
      <c r="A41" t="s">
        <v>49</v>
      </c>
      <c r="B41" t="b">
        <v>0</v>
      </c>
      <c r="C41">
        <v>14</v>
      </c>
      <c r="D41" t="s">
        <v>21</v>
      </c>
      <c r="E41" t="s">
        <v>22</v>
      </c>
      <c r="F41" t="s">
        <v>23</v>
      </c>
      <c r="G41">
        <v>13.8531475802593</v>
      </c>
      <c r="H41">
        <v>0.98993408549644002</v>
      </c>
      <c r="I41">
        <v>1.71714414891067</v>
      </c>
      <c r="J41" t="s">
        <v>27</v>
      </c>
      <c r="K41" t="b">
        <v>0</v>
      </c>
      <c r="L41" s="2">
        <f>AVERAGE(G41:G43)</f>
        <v>14.013904129538467</v>
      </c>
      <c r="M41" s="2">
        <f>STDEV(G41:G43)</f>
        <v>0.17948251048541655</v>
      </c>
      <c r="N41" s="2">
        <f>M41/L41*100</f>
        <v>1.2807459564897681</v>
      </c>
      <c r="O41" s="2">
        <f>L41/gold</f>
        <v>0.97166901993449339</v>
      </c>
      <c r="P41">
        <v>3</v>
      </c>
      <c r="Q41">
        <v>7</v>
      </c>
      <c r="R41">
        <v>78.4805908203125</v>
      </c>
    </row>
    <row r="42" spans="1:20" x14ac:dyDescent="0.2">
      <c r="A42" t="s">
        <v>70</v>
      </c>
      <c r="B42" t="b">
        <v>0</v>
      </c>
      <c r="C42">
        <v>14</v>
      </c>
      <c r="D42" t="s">
        <v>21</v>
      </c>
      <c r="E42" t="s">
        <v>22</v>
      </c>
      <c r="F42" t="s">
        <v>23</v>
      </c>
      <c r="G42">
        <v>14.2075606918948</v>
      </c>
      <c r="H42">
        <v>0.98692561398872403</v>
      </c>
      <c r="I42">
        <v>1.72318895784763</v>
      </c>
      <c r="J42" t="s">
        <v>27</v>
      </c>
      <c r="K42" t="b">
        <v>0</v>
      </c>
      <c r="P42">
        <v>3</v>
      </c>
      <c r="Q42">
        <v>7</v>
      </c>
      <c r="R42">
        <v>78.4805908203125</v>
      </c>
    </row>
    <row r="43" spans="1:20" x14ac:dyDescent="0.2">
      <c r="A43" t="s">
        <v>91</v>
      </c>
      <c r="B43" t="b">
        <v>0</v>
      </c>
      <c r="C43">
        <v>14</v>
      </c>
      <c r="D43" t="s">
        <v>21</v>
      </c>
      <c r="E43" t="s">
        <v>22</v>
      </c>
      <c r="F43" t="s">
        <v>23</v>
      </c>
      <c r="G43">
        <v>13.9810041164613</v>
      </c>
      <c r="H43">
        <v>0.99146259807820103</v>
      </c>
      <c r="I43">
        <v>1.7198236201561501</v>
      </c>
      <c r="J43" t="s">
        <v>27</v>
      </c>
      <c r="K43" t="b">
        <v>0</v>
      </c>
      <c r="P43">
        <v>3</v>
      </c>
      <c r="Q43">
        <v>7</v>
      </c>
      <c r="R43">
        <v>78.4805908203125</v>
      </c>
    </row>
    <row r="44" spans="1:20" x14ac:dyDescent="0.2">
      <c r="A44" t="s">
        <v>28</v>
      </c>
      <c r="B44" t="b">
        <v>0</v>
      </c>
      <c r="C44" t="s">
        <v>29</v>
      </c>
      <c r="D44" t="s">
        <v>21</v>
      </c>
      <c r="E44" t="s">
        <v>22</v>
      </c>
      <c r="F44" t="s">
        <v>23</v>
      </c>
      <c r="G44">
        <v>14.8315792287296</v>
      </c>
      <c r="H44">
        <v>0.989114604221079</v>
      </c>
      <c r="I44">
        <v>1.7034938387864</v>
      </c>
      <c r="J44" t="s">
        <v>27</v>
      </c>
      <c r="K44" t="b">
        <v>0</v>
      </c>
      <c r="L44" s="2">
        <f>AVERAGE(G44:G46)</f>
        <v>14.422507913737165</v>
      </c>
      <c r="M44" s="2">
        <f>STDEV(G44:G46)</f>
        <v>0.44133550075471983</v>
      </c>
      <c r="N44" s="2">
        <f>M44/L44*100</f>
        <v>3.0600468614363256</v>
      </c>
      <c r="O44" s="2">
        <f>L44/gold</f>
        <v>1</v>
      </c>
      <c r="P44">
        <v>3</v>
      </c>
      <c r="Q44">
        <v>7</v>
      </c>
      <c r="R44">
        <v>78.485015869140597</v>
      </c>
    </row>
    <row r="45" spans="1:20" x14ac:dyDescent="0.2">
      <c r="A45" t="s">
        <v>55</v>
      </c>
      <c r="B45" t="b">
        <v>0</v>
      </c>
      <c r="C45" t="s">
        <v>29</v>
      </c>
      <c r="D45" t="s">
        <v>21</v>
      </c>
      <c r="E45" t="s">
        <v>22</v>
      </c>
      <c r="F45" t="s">
        <v>23</v>
      </c>
      <c r="G45">
        <v>14.4811689862058</v>
      </c>
      <c r="H45">
        <v>0.988449471243251</v>
      </c>
      <c r="I45">
        <v>1.73272884758144</v>
      </c>
      <c r="J45" t="s">
        <v>27</v>
      </c>
      <c r="K45" t="b">
        <v>0</v>
      </c>
      <c r="P45">
        <v>3</v>
      </c>
      <c r="Q45">
        <v>7</v>
      </c>
      <c r="R45">
        <v>78.619773864746094</v>
      </c>
    </row>
    <row r="46" spans="1:20" x14ac:dyDescent="0.2">
      <c r="A46" t="s">
        <v>76</v>
      </c>
      <c r="B46" t="b">
        <v>0</v>
      </c>
      <c r="C46" t="s">
        <v>29</v>
      </c>
      <c r="D46" t="s">
        <v>21</v>
      </c>
      <c r="E46" t="s">
        <v>22</v>
      </c>
      <c r="F46" t="s">
        <v>23</v>
      </c>
      <c r="G46">
        <v>13.9547755262761</v>
      </c>
      <c r="H46">
        <v>0.99248236289310299</v>
      </c>
      <c r="I46">
        <v>1.76090191591657</v>
      </c>
      <c r="J46" t="s">
        <v>27</v>
      </c>
      <c r="K46" t="b">
        <v>0</v>
      </c>
      <c r="P46">
        <v>3</v>
      </c>
      <c r="Q46">
        <v>7</v>
      </c>
      <c r="R46">
        <v>78.619773864746094</v>
      </c>
    </row>
    <row r="47" spans="1:20" x14ac:dyDescent="0.2">
      <c r="A47" t="s">
        <v>19</v>
      </c>
      <c r="B47" t="b">
        <v>0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>
        <v>0</v>
      </c>
      <c r="I47">
        <v>0.72851273184165599</v>
      </c>
      <c r="J47" t="s">
        <v>25</v>
      </c>
      <c r="K47" t="b">
        <v>0</v>
      </c>
      <c r="L47" s="2" t="e">
        <f>AVERAGE(G47:G49)</f>
        <v>#DIV/0!</v>
      </c>
      <c r="M47" s="2" t="e">
        <f>STDEV(G47:G49)</f>
        <v>#DIV/0!</v>
      </c>
      <c r="N47" s="2" t="e">
        <f>M47/L47*100</f>
        <v>#DIV/0!</v>
      </c>
      <c r="O47" s="2" t="e">
        <f>L47/gold</f>
        <v>#DIV/0!</v>
      </c>
      <c r="P47">
        <v>3</v>
      </c>
      <c r="Q47">
        <v>24</v>
      </c>
      <c r="R47">
        <v>78.754531860351506</v>
      </c>
      <c r="S47">
        <v>72.151504516601506</v>
      </c>
      <c r="T47">
        <v>88.456932067871094</v>
      </c>
    </row>
    <row r="48" spans="1:20" x14ac:dyDescent="0.2">
      <c r="A48" t="s">
        <v>53</v>
      </c>
      <c r="B48" t="b">
        <v>0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>
        <v>0</v>
      </c>
      <c r="I48">
        <v>0.67625665915693101</v>
      </c>
      <c r="J48" t="s">
        <v>25</v>
      </c>
      <c r="K48" t="b">
        <v>0</v>
      </c>
      <c r="P48">
        <v>3</v>
      </c>
      <c r="Q48">
        <v>24</v>
      </c>
      <c r="R48">
        <v>71.612480163574205</v>
      </c>
      <c r="S48">
        <v>78.754531860351506</v>
      </c>
      <c r="T48">
        <v>89.130706787109304</v>
      </c>
    </row>
    <row r="49" spans="1:19" x14ac:dyDescent="0.2">
      <c r="A49" t="s">
        <v>74</v>
      </c>
      <c r="B49" t="b">
        <v>0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>
        <v>0</v>
      </c>
      <c r="I49">
        <v>0.69304968643576603</v>
      </c>
      <c r="J49" t="s">
        <v>25</v>
      </c>
      <c r="K49" t="b">
        <v>0</v>
      </c>
      <c r="P49">
        <v>3</v>
      </c>
      <c r="Q49">
        <v>24</v>
      </c>
      <c r="R49">
        <v>72.151504516601506</v>
      </c>
      <c r="S49">
        <v>78.8892822265625</v>
      </c>
    </row>
    <row r="50" spans="1:19" x14ac:dyDescent="0.2">
      <c r="A50" t="s">
        <v>31</v>
      </c>
      <c r="B50" t="b">
        <v>0</v>
      </c>
      <c r="C50" t="s">
        <v>32</v>
      </c>
      <c r="D50" t="s">
        <v>21</v>
      </c>
      <c r="E50" t="s">
        <v>22</v>
      </c>
      <c r="F50" t="s">
        <v>23</v>
      </c>
      <c r="G50">
        <v>12.7467719027069</v>
      </c>
      <c r="H50">
        <v>0.987576109962647</v>
      </c>
      <c r="I50">
        <v>1.71822570745389</v>
      </c>
      <c r="J50" t="s">
        <v>27</v>
      </c>
      <c r="K50" t="b">
        <v>0</v>
      </c>
      <c r="L50" s="2">
        <f>AVERAGE(G50:G52)</f>
        <v>12.741783955483868</v>
      </c>
      <c r="M50" s="2">
        <f>STDEV(G50:G52)</f>
        <v>7.9306146715416775E-2</v>
      </c>
      <c r="N50" s="2">
        <f>M50/L50*100</f>
        <v>0.62241007218839739</v>
      </c>
      <c r="O50" s="2">
        <f>L50/gold</f>
        <v>0.88346520811041196</v>
      </c>
      <c r="P50">
        <v>3</v>
      </c>
      <c r="Q50">
        <v>6</v>
      </c>
      <c r="R50">
        <v>78.619773864746094</v>
      </c>
    </row>
    <row r="51" spans="1:19" x14ac:dyDescent="0.2">
      <c r="A51" t="s">
        <v>57</v>
      </c>
      <c r="B51" t="b">
        <v>0</v>
      </c>
      <c r="C51" t="s">
        <v>32</v>
      </c>
      <c r="D51" t="s">
        <v>21</v>
      </c>
      <c r="E51" t="s">
        <v>22</v>
      </c>
      <c r="F51" t="s">
        <v>23</v>
      </c>
      <c r="G51">
        <v>12.8184783976522</v>
      </c>
      <c r="H51">
        <v>0.96000559779115902</v>
      </c>
      <c r="I51">
        <v>1.7119932475385</v>
      </c>
      <c r="J51" t="s">
        <v>27</v>
      </c>
      <c r="K51" t="b">
        <v>0</v>
      </c>
      <c r="P51">
        <v>3</v>
      </c>
      <c r="Q51">
        <v>7</v>
      </c>
      <c r="R51">
        <v>78.619773864746094</v>
      </c>
    </row>
    <row r="52" spans="1:19" x14ac:dyDescent="0.2">
      <c r="A52" t="s">
        <v>78</v>
      </c>
      <c r="B52" t="b">
        <v>0</v>
      </c>
      <c r="C52" t="s">
        <v>32</v>
      </c>
      <c r="D52" t="s">
        <v>21</v>
      </c>
      <c r="E52" t="s">
        <v>22</v>
      </c>
      <c r="F52" t="s">
        <v>23</v>
      </c>
      <c r="G52">
        <v>12.6601015660925</v>
      </c>
      <c r="H52">
        <v>0.984756759772621</v>
      </c>
      <c r="I52">
        <v>1.71001705360157</v>
      </c>
      <c r="J52" t="s">
        <v>27</v>
      </c>
      <c r="K52" t="b">
        <v>0</v>
      </c>
      <c r="P52">
        <v>3</v>
      </c>
      <c r="Q52">
        <v>6</v>
      </c>
      <c r="R52">
        <v>78.619773864746094</v>
      </c>
    </row>
    <row r="53" spans="1:19" x14ac:dyDescent="0.2">
      <c r="A53" t="s">
        <v>34</v>
      </c>
      <c r="B53" t="b">
        <v>0</v>
      </c>
      <c r="C53" t="s">
        <v>35</v>
      </c>
      <c r="D53" t="s">
        <v>21</v>
      </c>
      <c r="E53" t="s">
        <v>22</v>
      </c>
      <c r="F53" t="s">
        <v>23</v>
      </c>
      <c r="G53">
        <v>13.643643689093899</v>
      </c>
      <c r="H53">
        <v>0.98973590241254195</v>
      </c>
      <c r="I53">
        <v>1.7141823230909301</v>
      </c>
      <c r="J53" t="s">
        <v>27</v>
      </c>
      <c r="K53" t="b">
        <v>0</v>
      </c>
      <c r="L53" s="2">
        <f>AVERAGE(G53:G55)</f>
        <v>13.627674999729033</v>
      </c>
      <c r="M53" s="2">
        <f>STDEV(G53:G55)</f>
        <v>0.31319446164523579</v>
      </c>
      <c r="N53" s="2">
        <f>M53/L53*100</f>
        <v>2.2982237370018233</v>
      </c>
      <c r="O53" s="2">
        <f>L53/gold</f>
        <v>0.94488941044358388</v>
      </c>
      <c r="P53">
        <v>3</v>
      </c>
      <c r="Q53">
        <v>7</v>
      </c>
      <c r="R53">
        <v>78.485015869140597</v>
      </c>
    </row>
    <row r="54" spans="1:19" x14ac:dyDescent="0.2">
      <c r="A54" t="s">
        <v>59</v>
      </c>
      <c r="B54" t="b">
        <v>0</v>
      </c>
      <c r="C54" t="s">
        <v>35</v>
      </c>
      <c r="D54" t="s">
        <v>21</v>
      </c>
      <c r="E54" t="s">
        <v>22</v>
      </c>
      <c r="F54" t="s">
        <v>23</v>
      </c>
      <c r="G54">
        <v>13.306801662710299</v>
      </c>
      <c r="H54">
        <v>0.98801854313562498</v>
      </c>
      <c r="I54">
        <v>1.7226489091930099</v>
      </c>
      <c r="J54" t="s">
        <v>27</v>
      </c>
      <c r="K54" t="b">
        <v>0</v>
      </c>
      <c r="P54">
        <v>3</v>
      </c>
      <c r="Q54">
        <v>7</v>
      </c>
      <c r="R54">
        <v>78.619773864746094</v>
      </c>
    </row>
    <row r="55" spans="1:19" x14ac:dyDescent="0.2">
      <c r="A55" t="s">
        <v>80</v>
      </c>
      <c r="B55" t="b">
        <v>0</v>
      </c>
      <c r="C55" t="s">
        <v>35</v>
      </c>
      <c r="D55" t="s">
        <v>21</v>
      </c>
      <c r="E55" t="s">
        <v>22</v>
      </c>
      <c r="F55" t="s">
        <v>23</v>
      </c>
      <c r="G55">
        <v>13.9325796473829</v>
      </c>
      <c r="H55">
        <v>0.99113694026517396</v>
      </c>
      <c r="I55">
        <v>1.71981534248584</v>
      </c>
      <c r="J55" t="s">
        <v>27</v>
      </c>
      <c r="K55" t="b">
        <v>0</v>
      </c>
      <c r="P55">
        <v>3</v>
      </c>
      <c r="Q55">
        <v>7</v>
      </c>
      <c r="R55">
        <v>78.350265502929602</v>
      </c>
    </row>
    <row r="56" spans="1:19" x14ac:dyDescent="0.2">
      <c r="A56" t="s">
        <v>37</v>
      </c>
      <c r="B56" t="b">
        <v>0</v>
      </c>
      <c r="C56" t="s">
        <v>38</v>
      </c>
      <c r="D56" t="s">
        <v>21</v>
      </c>
      <c r="E56" t="s">
        <v>22</v>
      </c>
      <c r="F56" t="s">
        <v>23</v>
      </c>
      <c r="G56">
        <v>14.4989106739642</v>
      </c>
      <c r="H56">
        <v>0.98812613238354596</v>
      </c>
      <c r="I56">
        <v>1.7232310292670201</v>
      </c>
      <c r="J56" t="s">
        <v>27</v>
      </c>
      <c r="K56" t="b">
        <v>0</v>
      </c>
      <c r="L56" s="2">
        <f>AVERAGE(G56:G58)</f>
        <v>14.796318762213701</v>
      </c>
      <c r="M56" s="2">
        <f>STDEV(G56:G58)</f>
        <v>0.44195026804595272</v>
      </c>
      <c r="N56" s="2">
        <f>M56/L56*100</f>
        <v>2.9868933965831364</v>
      </c>
      <c r="O56" s="2">
        <f>L56/gold</f>
        <v>1.0259185746828738</v>
      </c>
      <c r="P56">
        <v>3</v>
      </c>
      <c r="Q56">
        <v>7</v>
      </c>
      <c r="R56">
        <v>78.485015869140597</v>
      </c>
    </row>
    <row r="57" spans="1:19" x14ac:dyDescent="0.2">
      <c r="A57" t="s">
        <v>61</v>
      </c>
      <c r="B57" t="b">
        <v>0</v>
      </c>
      <c r="C57" t="s">
        <v>38</v>
      </c>
      <c r="D57" t="s">
        <v>21</v>
      </c>
      <c r="E57" t="s">
        <v>22</v>
      </c>
      <c r="F57" t="s">
        <v>23</v>
      </c>
      <c r="G57">
        <v>14.585883054697501</v>
      </c>
      <c r="H57">
        <v>0.989098090359669</v>
      </c>
      <c r="I57">
        <v>1.72612522011931</v>
      </c>
      <c r="J57" t="s">
        <v>27</v>
      </c>
      <c r="K57" t="b">
        <v>0</v>
      </c>
      <c r="P57">
        <v>3</v>
      </c>
      <c r="Q57">
        <v>7</v>
      </c>
      <c r="R57">
        <v>78.485015869140597</v>
      </c>
    </row>
    <row r="58" spans="1:19" x14ac:dyDescent="0.2">
      <c r="A58" t="s">
        <v>82</v>
      </c>
      <c r="B58" t="b">
        <v>0</v>
      </c>
      <c r="C58" t="s">
        <v>38</v>
      </c>
      <c r="D58" t="s">
        <v>21</v>
      </c>
      <c r="E58" t="s">
        <v>22</v>
      </c>
      <c r="F58" t="s">
        <v>23</v>
      </c>
      <c r="G58">
        <v>15.304162557979399</v>
      </c>
      <c r="H58">
        <v>0.98780726878857295</v>
      </c>
      <c r="I58">
        <v>1.7191582467545401</v>
      </c>
      <c r="J58" t="s">
        <v>27</v>
      </c>
      <c r="K58" t="b">
        <v>0</v>
      </c>
      <c r="P58">
        <v>3</v>
      </c>
      <c r="Q58">
        <v>8</v>
      </c>
      <c r="R58">
        <v>78.215507507324205</v>
      </c>
    </row>
    <row r="59" spans="1:19" x14ac:dyDescent="0.2">
      <c r="A59" t="s">
        <v>40</v>
      </c>
      <c r="B59" t="b">
        <v>0</v>
      </c>
      <c r="C59" t="s">
        <v>41</v>
      </c>
      <c r="D59" t="s">
        <v>21</v>
      </c>
      <c r="E59" t="s">
        <v>22</v>
      </c>
      <c r="F59" t="s">
        <v>23</v>
      </c>
      <c r="G59">
        <v>15.666889384051601</v>
      </c>
      <c r="H59">
        <v>0.98892379133740604</v>
      </c>
      <c r="I59">
        <v>1.7177018448103201</v>
      </c>
      <c r="J59" t="s">
        <v>27</v>
      </c>
      <c r="K59" t="b">
        <v>0</v>
      </c>
      <c r="L59" s="2">
        <f>AVERAGE(G59:G61)</f>
        <v>15.719239674208632</v>
      </c>
      <c r="M59" s="2">
        <f>STDEV(G59:G61)</f>
        <v>0.27767199998794939</v>
      </c>
      <c r="N59" s="2">
        <f>M59/L59*100</f>
        <v>1.7664467604214991</v>
      </c>
      <c r="O59" s="2">
        <f>L59/gold</f>
        <v>1.0899102824714941</v>
      </c>
      <c r="P59">
        <v>3</v>
      </c>
      <c r="Q59">
        <v>9</v>
      </c>
      <c r="R59">
        <v>78.485015869140597</v>
      </c>
    </row>
    <row r="60" spans="1:19" x14ac:dyDescent="0.2">
      <c r="A60" t="s">
        <v>63</v>
      </c>
      <c r="B60" t="b">
        <v>0</v>
      </c>
      <c r="C60" t="s">
        <v>41</v>
      </c>
      <c r="D60" t="s">
        <v>21</v>
      </c>
      <c r="E60" t="s">
        <v>22</v>
      </c>
      <c r="F60" t="s">
        <v>23</v>
      </c>
      <c r="G60">
        <v>15.471468976249399</v>
      </c>
      <c r="H60">
        <v>0.98999514866821503</v>
      </c>
      <c r="I60">
        <v>1.73334206400186</v>
      </c>
      <c r="J60" t="s">
        <v>27</v>
      </c>
      <c r="K60" t="b">
        <v>0</v>
      </c>
      <c r="P60">
        <v>3</v>
      </c>
      <c r="Q60">
        <v>8</v>
      </c>
      <c r="R60">
        <v>78.485015869140597</v>
      </c>
    </row>
    <row r="61" spans="1:19" x14ac:dyDescent="0.2">
      <c r="A61" t="s">
        <v>84</v>
      </c>
      <c r="B61" t="b">
        <v>0</v>
      </c>
      <c r="C61" t="s">
        <v>41</v>
      </c>
      <c r="D61" t="s">
        <v>21</v>
      </c>
      <c r="E61" t="s">
        <v>22</v>
      </c>
      <c r="F61" t="s">
        <v>23</v>
      </c>
      <c r="G61">
        <v>16.0193606623249</v>
      </c>
      <c r="H61">
        <v>0.98616149397557196</v>
      </c>
      <c r="I61">
        <v>1.7152735009307301</v>
      </c>
      <c r="J61" t="s">
        <v>27</v>
      </c>
      <c r="K61" t="b">
        <v>0</v>
      </c>
      <c r="P61">
        <v>3</v>
      </c>
      <c r="Q61">
        <v>9</v>
      </c>
      <c r="R61">
        <v>78.215507507324205</v>
      </c>
    </row>
    <row r="62" spans="1:19" x14ac:dyDescent="0.2">
      <c r="A62" t="s">
        <v>43</v>
      </c>
      <c r="B62" t="b">
        <v>0</v>
      </c>
      <c r="C62" t="s">
        <v>44</v>
      </c>
      <c r="D62" t="s">
        <v>21</v>
      </c>
      <c r="E62" t="s">
        <v>22</v>
      </c>
      <c r="F62" t="s">
        <v>23</v>
      </c>
      <c r="G62">
        <v>16.8642289314515</v>
      </c>
      <c r="H62">
        <v>0.99100616953637799</v>
      </c>
      <c r="I62">
        <v>1.72197580529452</v>
      </c>
      <c r="J62" t="s">
        <v>27</v>
      </c>
      <c r="K62" t="b">
        <v>0</v>
      </c>
      <c r="L62" s="2">
        <f>AVERAGE(G62:G64)</f>
        <v>17.034768246401764</v>
      </c>
      <c r="M62" s="2">
        <f>STDEV(G62:G64)</f>
        <v>0.4056066140651442</v>
      </c>
      <c r="N62" s="2">
        <f>M62/L62*100</f>
        <v>2.3810515540815769</v>
      </c>
      <c r="O62" s="2">
        <f>L62/gold</f>
        <v>1.1811238619724709</v>
      </c>
      <c r="P62">
        <v>3</v>
      </c>
      <c r="Q62">
        <v>9</v>
      </c>
      <c r="R62">
        <v>78.345855712890597</v>
      </c>
    </row>
    <row r="63" spans="1:19" x14ac:dyDescent="0.2">
      <c r="A63" t="s">
        <v>65</v>
      </c>
      <c r="B63" t="b">
        <v>0</v>
      </c>
      <c r="C63" t="s">
        <v>44</v>
      </c>
      <c r="D63" t="s">
        <v>21</v>
      </c>
      <c r="E63" t="s">
        <v>22</v>
      </c>
      <c r="F63" t="s">
        <v>23</v>
      </c>
      <c r="G63">
        <v>16.7422760980844</v>
      </c>
      <c r="H63">
        <v>0.99079987417790605</v>
      </c>
      <c r="I63">
        <v>1.73134268814698</v>
      </c>
      <c r="J63" t="s">
        <v>27</v>
      </c>
      <c r="K63" t="b">
        <v>0</v>
      </c>
      <c r="P63">
        <v>3</v>
      </c>
      <c r="Q63">
        <v>9</v>
      </c>
      <c r="R63">
        <v>78.345855712890597</v>
      </c>
    </row>
    <row r="64" spans="1:19" x14ac:dyDescent="0.2">
      <c r="A64" t="s">
        <v>86</v>
      </c>
      <c r="B64" t="b">
        <v>0</v>
      </c>
      <c r="C64" t="s">
        <v>44</v>
      </c>
      <c r="D64" t="s">
        <v>21</v>
      </c>
      <c r="E64" t="s">
        <v>22</v>
      </c>
      <c r="F64" t="s">
        <v>23</v>
      </c>
      <c r="G64">
        <v>17.497799709669401</v>
      </c>
      <c r="H64">
        <v>0.98906054664342002</v>
      </c>
      <c r="I64">
        <v>1.7322375717907099</v>
      </c>
      <c r="J64" t="s">
        <v>27</v>
      </c>
      <c r="K64" t="b">
        <v>0</v>
      </c>
      <c r="P64">
        <v>3</v>
      </c>
      <c r="Q64">
        <v>10</v>
      </c>
      <c r="R64">
        <v>78.211120605468693</v>
      </c>
    </row>
  </sheetData>
  <sortState ref="A2:W64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7_oct_telo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2020-10-13T15:24:30Z</dcterms:created>
  <dcterms:modified xsi:type="dcterms:W3CDTF">2020-10-13T15:30:32Z</dcterms:modified>
</cp:coreProperties>
</file>