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brinamcnew/Dropbox/Projects/telomeres/2020_TRES_Telomere_Labwork/qpcr_results/"/>
    </mc:Choice>
  </mc:AlternateContent>
  <xr:revisionPtr revIDLastSave="0" documentId="13_ncr:1_{265CDAAF-7C55-9F4D-94CD-F3624CFF9595}" xr6:coauthVersionLast="36" xr6:coauthVersionMax="36" xr10:uidLastSave="{00000000-0000-0000-0000-000000000000}"/>
  <bookViews>
    <workbookView xWindow="0" yWindow="460" windowWidth="51200" windowHeight="28340" xr2:uid="{F8717777-DE06-CC45-8122-C39E538C9737}"/>
  </bookViews>
  <sheets>
    <sheet name="Collated results" sheetId="1" r:id="rId1"/>
    <sheet name="Raw_Oct12" sheetId="2" r:id="rId2"/>
    <sheet name="Raw_Oct7" sheetId="3" r:id="rId3"/>
    <sheet name="384_plate_template" sheetId="4" r:id="rId4"/>
  </sheets>
  <definedNames>
    <definedName name="gold">Raw_Oct12!$L$44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3" i="2" l="1"/>
  <c r="E74" i="2"/>
  <c r="E75" i="2"/>
  <c r="E76" i="2"/>
  <c r="E77" i="2"/>
  <c r="E78" i="2"/>
  <c r="E79" i="2"/>
  <c r="E80" i="2"/>
  <c r="E81" i="2"/>
  <c r="E72" i="2"/>
  <c r="D73" i="2"/>
  <c r="D74" i="2"/>
  <c r="D75" i="2"/>
  <c r="D76" i="2"/>
  <c r="D77" i="2"/>
  <c r="D78" i="2"/>
  <c r="D79" i="2"/>
  <c r="D80" i="2"/>
  <c r="D81" i="2"/>
  <c r="D72" i="2"/>
  <c r="D74" i="3"/>
  <c r="D75" i="3"/>
  <c r="D76" i="3"/>
  <c r="E76" i="3" s="1"/>
  <c r="D77" i="3"/>
  <c r="E77" i="3" s="1"/>
  <c r="D78" i="3"/>
  <c r="D79" i="3"/>
  <c r="D80" i="3"/>
  <c r="E80" i="3" s="1"/>
  <c r="D81" i="3"/>
  <c r="E81" i="3" s="1"/>
  <c r="D82" i="3"/>
  <c r="D73" i="3"/>
  <c r="E74" i="3"/>
  <c r="E75" i="3"/>
  <c r="E78" i="3"/>
  <c r="E79" i="3"/>
  <c r="E82" i="3"/>
  <c r="E73" i="3"/>
  <c r="M62" i="2"/>
  <c r="N62" i="2" s="1"/>
  <c r="L62" i="2"/>
  <c r="O62" i="2" s="1"/>
  <c r="M59" i="2"/>
  <c r="N59" i="2" s="1"/>
  <c r="L59" i="2"/>
  <c r="O59" i="2" s="1"/>
  <c r="M56" i="2"/>
  <c r="N56" i="2" s="1"/>
  <c r="L56" i="2"/>
  <c r="O56" i="2" s="1"/>
  <c r="M53" i="2"/>
  <c r="N53" i="2" s="1"/>
  <c r="L53" i="2"/>
  <c r="O53" i="2" s="1"/>
  <c r="M50" i="2"/>
  <c r="N50" i="2" s="1"/>
  <c r="L50" i="2"/>
  <c r="O50" i="2" s="1"/>
  <c r="M47" i="2"/>
  <c r="N47" i="2" s="1"/>
  <c r="L47" i="2"/>
  <c r="O47" i="2" s="1"/>
  <c r="M44" i="2"/>
  <c r="N44" i="2" s="1"/>
  <c r="L44" i="2"/>
  <c r="O44" i="2" s="1"/>
  <c r="M41" i="2"/>
  <c r="N41" i="2" s="1"/>
  <c r="L41" i="2"/>
  <c r="O41" i="2" s="1"/>
  <c r="M38" i="2"/>
  <c r="N38" i="2" s="1"/>
  <c r="L38" i="2"/>
  <c r="O38" i="2" s="1"/>
  <c r="M35" i="2"/>
  <c r="N35" i="2" s="1"/>
  <c r="L35" i="2"/>
  <c r="O35" i="2" s="1"/>
  <c r="M32" i="2"/>
  <c r="N32" i="2" s="1"/>
  <c r="L32" i="2"/>
  <c r="O32" i="2" s="1"/>
  <c r="M29" i="2"/>
  <c r="N29" i="2" s="1"/>
  <c r="L29" i="2"/>
  <c r="O29" i="2" s="1"/>
  <c r="M26" i="2"/>
  <c r="N26" i="2" s="1"/>
  <c r="L26" i="2"/>
  <c r="O26" i="2" s="1"/>
  <c r="M23" i="2"/>
  <c r="N23" i="2" s="1"/>
  <c r="L23" i="2"/>
  <c r="O23" i="2" s="1"/>
  <c r="M20" i="2"/>
  <c r="N20" i="2" s="1"/>
  <c r="L20" i="2"/>
  <c r="O20" i="2" s="1"/>
  <c r="M17" i="2"/>
  <c r="N17" i="2" s="1"/>
  <c r="L17" i="2"/>
  <c r="O17" i="2" s="1"/>
  <c r="M14" i="2"/>
  <c r="N14" i="2" s="1"/>
  <c r="L14" i="2"/>
  <c r="O14" i="2" s="1"/>
  <c r="M11" i="2"/>
  <c r="N11" i="2" s="1"/>
  <c r="L11" i="2"/>
  <c r="O11" i="2" s="1"/>
  <c r="M8" i="2"/>
  <c r="N8" i="2" s="1"/>
  <c r="L8" i="2"/>
  <c r="O8" i="2" s="1"/>
  <c r="M5" i="2"/>
  <c r="N5" i="2" s="1"/>
  <c r="L5" i="2"/>
  <c r="O5" i="2" s="1"/>
  <c r="M2" i="2"/>
  <c r="N2" i="2" s="1"/>
  <c r="L2" i="2"/>
  <c r="O2" i="2" s="1"/>
</calcChain>
</file>

<file path=xl/sharedStrings.xml><?xml version="1.0" encoding="utf-8"?>
<sst xmlns="http://schemas.openxmlformats.org/spreadsheetml/2006/main" count="1032" uniqueCount="144">
  <si>
    <t>Sample</t>
  </si>
  <si>
    <t>Cq_mu</t>
  </si>
  <si>
    <t>Cq_sd</t>
  </si>
  <si>
    <t>cq_cv</t>
  </si>
  <si>
    <t>Cq_relative</t>
  </si>
  <si>
    <t>Std1-B</t>
  </si>
  <si>
    <t>Std2-B</t>
  </si>
  <si>
    <t>Std3-B</t>
  </si>
  <si>
    <t>Std4-B</t>
  </si>
  <si>
    <t>Std5-B</t>
  </si>
  <si>
    <t>T_444</t>
  </si>
  <si>
    <t>T_448</t>
  </si>
  <si>
    <t>T_453</t>
  </si>
  <si>
    <t>T_454</t>
  </si>
  <si>
    <t>T_460</t>
  </si>
  <si>
    <t>T_461</t>
  </si>
  <si>
    <t>T_464</t>
  </si>
  <si>
    <t>T_468</t>
  </si>
  <si>
    <t>T_469</t>
  </si>
  <si>
    <t>Gold</t>
  </si>
  <si>
    <t>H20</t>
  </si>
  <si>
    <t>Std1-C</t>
  </si>
  <si>
    <t>Std2-C</t>
  </si>
  <si>
    <t>Std3-C</t>
  </si>
  <si>
    <t>Std4-C</t>
  </si>
  <si>
    <t>Std5-C</t>
  </si>
  <si>
    <t>Std1</t>
  </si>
  <si>
    <t>Std2</t>
  </si>
  <si>
    <t>Std3</t>
  </si>
  <si>
    <t>Std4</t>
  </si>
  <si>
    <t>Std5</t>
  </si>
  <si>
    <t>Date</t>
  </si>
  <si>
    <t>Notes</t>
  </si>
  <si>
    <t>Well</t>
  </si>
  <si>
    <t>Omit</t>
  </si>
  <si>
    <t>Target</t>
  </si>
  <si>
    <t>Task</t>
  </si>
  <si>
    <t>Dyes</t>
  </si>
  <si>
    <t>Cq</t>
  </si>
  <si>
    <t>Cq Conf</t>
  </si>
  <si>
    <t>Amp Score</t>
  </si>
  <si>
    <t>Amp Status</t>
  </si>
  <si>
    <t>Annotated</t>
  </si>
  <si>
    <t>A15</t>
  </si>
  <si>
    <t>Target 1</t>
  </si>
  <si>
    <t>Unknown</t>
  </si>
  <si>
    <t>SYBR</t>
  </si>
  <si>
    <t>Amp</t>
  </si>
  <si>
    <t>B15</t>
  </si>
  <si>
    <t>C15</t>
  </si>
  <si>
    <t>A17</t>
  </si>
  <si>
    <t>B17</t>
  </si>
  <si>
    <t>C17</t>
  </si>
  <si>
    <t>A19</t>
  </si>
  <si>
    <t>B19</t>
  </si>
  <si>
    <t>C19</t>
  </si>
  <si>
    <t>A21</t>
  </si>
  <si>
    <t>B21</t>
  </si>
  <si>
    <t>C21</t>
  </si>
  <si>
    <t>A23</t>
  </si>
  <si>
    <t>B23</t>
  </si>
  <si>
    <t>C23</t>
  </si>
  <si>
    <t>A2</t>
  </si>
  <si>
    <t>B2</t>
  </si>
  <si>
    <t>C2</t>
  </si>
  <si>
    <t>A4</t>
  </si>
  <si>
    <t>B4</t>
  </si>
  <si>
    <t>C4</t>
  </si>
  <si>
    <t>A6</t>
  </si>
  <si>
    <t>B6</t>
  </si>
  <si>
    <t>C6</t>
  </si>
  <si>
    <t>A8</t>
  </si>
  <si>
    <t>B8</t>
  </si>
  <si>
    <t>C8</t>
  </si>
  <si>
    <t>A10</t>
  </si>
  <si>
    <t>B10</t>
  </si>
  <si>
    <t>C10</t>
  </si>
  <si>
    <t>A12</t>
  </si>
  <si>
    <t>B12</t>
  </si>
  <si>
    <t>C12</t>
  </si>
  <si>
    <t>A14</t>
  </si>
  <si>
    <t>B14</t>
  </si>
  <si>
    <t>C14</t>
  </si>
  <si>
    <t>A16</t>
  </si>
  <si>
    <t>B16</t>
  </si>
  <si>
    <t>C16</t>
  </si>
  <si>
    <t>A18</t>
  </si>
  <si>
    <t>B18</t>
  </si>
  <si>
    <t>C18</t>
  </si>
  <si>
    <t>A3</t>
  </si>
  <si>
    <t>B3</t>
  </si>
  <si>
    <t>C3</t>
  </si>
  <si>
    <t>A1</t>
  </si>
  <si>
    <t>Undetermined</t>
  </si>
  <si>
    <t>No Amp</t>
  </si>
  <si>
    <t>B1</t>
  </si>
  <si>
    <t>C1</t>
  </si>
  <si>
    <t>A5</t>
  </si>
  <si>
    <t>B5</t>
  </si>
  <si>
    <t>C5</t>
  </si>
  <si>
    <t>A7</t>
  </si>
  <si>
    <t>B7</t>
  </si>
  <si>
    <t>C7</t>
  </si>
  <si>
    <t>A9</t>
  </si>
  <si>
    <t>B9</t>
  </si>
  <si>
    <t>C9</t>
  </si>
  <si>
    <t>A11</t>
  </si>
  <si>
    <t>B11</t>
  </si>
  <si>
    <t>C11</t>
  </si>
  <si>
    <t>A13</t>
  </si>
  <si>
    <t>B13</t>
  </si>
  <si>
    <t>C13</t>
  </si>
  <si>
    <t>Efficiency Calculations</t>
  </si>
  <si>
    <t>Concentration</t>
  </si>
  <si>
    <t>Log concentration</t>
  </si>
  <si>
    <t>Ng added</t>
  </si>
  <si>
    <t>Template added</t>
  </si>
  <si>
    <t>10 ul rxn, tips not changed between triplicates, good efficiency (~105%)</t>
  </si>
  <si>
    <t xml:space="preserve">14 ul rxn, tips changed between triplicates, efficiency bad (83 or 155%) </t>
  </si>
  <si>
    <t>PLATE 1</t>
  </si>
  <si>
    <t>A</t>
  </si>
  <si>
    <t>H2O</t>
  </si>
  <si>
    <t>B</t>
  </si>
  <si>
    <t>C</t>
  </si>
  <si>
    <t>D</t>
  </si>
  <si>
    <t>E</t>
  </si>
  <si>
    <t>F</t>
  </si>
  <si>
    <t>G</t>
  </si>
  <si>
    <t xml:space="preserve"> -&gt; LOAD -&gt;</t>
  </si>
  <si>
    <t>H</t>
  </si>
  <si>
    <t>PLATE 2</t>
  </si>
  <si>
    <t>I</t>
  </si>
  <si>
    <t>J</t>
  </si>
  <si>
    <t>K</t>
  </si>
  <si>
    <t>L</t>
  </si>
  <si>
    <t>M</t>
  </si>
  <si>
    <t>N</t>
  </si>
  <si>
    <t>mm</t>
  </si>
  <si>
    <t>O</t>
  </si>
  <si>
    <t>P</t>
  </si>
  <si>
    <t>Odd wells A-C</t>
  </si>
  <si>
    <t>Even wells A-C</t>
  </si>
  <si>
    <t>Odd wells D-F</t>
  </si>
  <si>
    <t>Even wells D-F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</si>
</sst>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rgb="FF000000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 applyBorder="1"/>
    <xf numFmtId="0" fontId="2" fillId="0" borderId="0" xfId="0" applyFont="1" applyFill="1" applyBorder="1"/>
    <xf numFmtId="16" fontId="0" fillId="0" borderId="0" xfId="0" applyNumberFormat="1"/>
    <xf numFmtId="2" fontId="0" fillId="2" borderId="0" xfId="0" applyNumberFormat="1" applyFill="1"/>
    <xf numFmtId="2" fontId="0" fillId="0" borderId="0" xfId="0" applyNumberFormat="1"/>
    <xf numFmtId="2" fontId="0" fillId="0" borderId="0" xfId="0" applyNumberFormat="1" applyAlignment="1">
      <alignment horizontal="center"/>
    </xf>
    <xf numFmtId="0" fontId="1" fillId="0" borderId="0" xfId="0" applyFont="1"/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3" fillId="6" borderId="4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3" fillId="10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0" fontId="0" fillId="0" borderId="1" xfId="0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Stds</a:t>
            </a:r>
            <a:r>
              <a:rPr lang="en-US" baseline="0"/>
              <a:t> C: 83%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631946631671041"/>
                  <c:y val="0.470473899095946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Raw_Oct12!$E$72:$E$76</c:f>
              <c:numCache>
                <c:formatCode>General</c:formatCode>
                <c:ptCount val="5"/>
                <c:pt idx="0">
                  <c:v>1.5903290245423973</c:v>
                </c:pt>
                <c:pt idx="1">
                  <c:v>1.3026771870100191</c:v>
                </c:pt>
                <c:pt idx="2">
                  <c:v>1.0070646563783316</c:v>
                </c:pt>
                <c:pt idx="3">
                  <c:v>0.62019853889328158</c:v>
                </c:pt>
                <c:pt idx="4">
                  <c:v>0.26670196688408793</c:v>
                </c:pt>
              </c:numCache>
            </c:numRef>
          </c:xVal>
          <c:yVal>
            <c:numRef>
              <c:f>Raw_Oct12!$B$72:$B$76</c:f>
              <c:numCache>
                <c:formatCode>General</c:formatCode>
                <c:ptCount val="5"/>
                <c:pt idx="0">
                  <c:v>12.312339994730868</c:v>
                </c:pt>
                <c:pt idx="1">
                  <c:v>13.298138166761801</c:v>
                </c:pt>
                <c:pt idx="2">
                  <c:v>14.109140290215166</c:v>
                </c:pt>
                <c:pt idx="3">
                  <c:v>15.4211077138508</c:v>
                </c:pt>
                <c:pt idx="4">
                  <c:v>17.552890475897932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A2-C742-9A58-56F92BCD7C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293920"/>
        <c:axId val="1821158448"/>
      </c:scatterChart>
      <c:valAx>
        <c:axId val="182129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158448"/>
        <c:crosses val="autoZero"/>
        <c:crossBetween val="midCat"/>
      </c:valAx>
      <c:valAx>
        <c:axId val="182115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29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Stds</a:t>
            </a:r>
            <a:r>
              <a:rPr lang="en-US" baseline="0"/>
              <a:t> B: 155%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5689566929133858"/>
                  <c:y val="0.5740686060075823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Raw_Oct12!$E$77:$E$81</c:f>
              <c:numCache>
                <c:formatCode>General</c:formatCode>
                <c:ptCount val="5"/>
                <c:pt idx="0">
                  <c:v>1.6360865151030726</c:v>
                </c:pt>
                <c:pt idx="1">
                  <c:v>1.2981104311357119</c:v>
                </c:pt>
                <c:pt idx="2">
                  <c:v>0.87610232137779365</c:v>
                </c:pt>
                <c:pt idx="3">
                  <c:v>0.50406288267869181</c:v>
                </c:pt>
                <c:pt idx="4">
                  <c:v>0.1003705451175629</c:v>
                </c:pt>
              </c:numCache>
            </c:numRef>
          </c:xVal>
          <c:yVal>
            <c:numRef>
              <c:f>Raw_Oct12!$B$77:$B$81</c:f>
              <c:numCache>
                <c:formatCode>General</c:formatCode>
                <c:ptCount val="5"/>
                <c:pt idx="0">
                  <c:v>12.560140349180868</c:v>
                </c:pt>
                <c:pt idx="1">
                  <c:v>13.379772836585067</c:v>
                </c:pt>
                <c:pt idx="2">
                  <c:v>14.286086459024498</c:v>
                </c:pt>
                <c:pt idx="3">
                  <c:v>15.485201563626168</c:v>
                </c:pt>
                <c:pt idx="4">
                  <c:v>16.349590440003301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8E8-F34F-A93E-F9BA79A5E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293920"/>
        <c:axId val="1821158448"/>
      </c:scatterChart>
      <c:valAx>
        <c:axId val="182129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158448"/>
        <c:crosses val="autoZero"/>
        <c:crossBetween val="midCat"/>
      </c:valAx>
      <c:valAx>
        <c:axId val="182115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129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Stds</a:t>
            </a:r>
            <a:r>
              <a:rPr lang="en-US" baseline="0"/>
              <a:t> C: 106%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708355205599299"/>
                  <c:y val="-0.232793452901720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Raw_Oct7!$E$73:$E$77</c:f>
              <c:numCache>
                <c:formatCode>General</c:formatCode>
                <c:ptCount val="5"/>
                <c:pt idx="0">
                  <c:v>1.4442009888641594</c:v>
                </c:pt>
                <c:pt idx="1">
                  <c:v>1.1565491513317812</c:v>
                </c:pt>
                <c:pt idx="2">
                  <c:v>0.86093662070009358</c:v>
                </c:pt>
                <c:pt idx="3">
                  <c:v>0.47407050321504357</c:v>
                </c:pt>
                <c:pt idx="4">
                  <c:v>0.12057393120584989</c:v>
                </c:pt>
              </c:numCache>
            </c:numRef>
          </c:xVal>
          <c:yVal>
            <c:numRef>
              <c:f>Raw_Oct7!$B$73:$B$77</c:f>
              <c:numCache>
                <c:formatCode>General</c:formatCode>
                <c:ptCount val="5"/>
                <c:pt idx="0">
                  <c:v>12.741783955483868</c:v>
                </c:pt>
                <c:pt idx="1">
                  <c:v>13.627674999729033</c:v>
                </c:pt>
                <c:pt idx="2">
                  <c:v>14.796318762213701</c:v>
                </c:pt>
                <c:pt idx="3">
                  <c:v>15.719239674208632</c:v>
                </c:pt>
                <c:pt idx="4">
                  <c:v>17.034768246401764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B4-A34D-8D61-85C0607A6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352448"/>
        <c:axId val="1726486048"/>
      </c:scatterChart>
      <c:valAx>
        <c:axId val="172635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486048"/>
        <c:crosses val="autoZero"/>
        <c:crossBetween val="midCat"/>
      </c:valAx>
      <c:valAx>
        <c:axId val="17264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35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Stds</a:t>
            </a:r>
            <a:r>
              <a:rPr lang="en-US" baseline="0"/>
              <a:t> B: 107%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7708355205599299"/>
                  <c:y val="-0.2327934529017206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Raw_Oct7!$E$78:$E$82</c:f>
              <c:numCache>
                <c:formatCode>General</c:formatCode>
                <c:ptCount val="5"/>
                <c:pt idx="0">
                  <c:v>1.4899584794248346</c:v>
                </c:pt>
                <c:pt idx="1">
                  <c:v>1.1519823954574739</c:v>
                </c:pt>
                <c:pt idx="2">
                  <c:v>0.72997428569955558</c:v>
                </c:pt>
                <c:pt idx="3">
                  <c:v>0.3579348470004538</c:v>
                </c:pt>
                <c:pt idx="4">
                  <c:v>-4.5757490560675164E-2</c:v>
                </c:pt>
              </c:numCache>
            </c:numRef>
          </c:xVal>
          <c:yVal>
            <c:numRef>
              <c:f>Raw_Oct7!$B$78:$B$82</c:f>
              <c:numCache>
                <c:formatCode>General</c:formatCode>
                <c:ptCount val="5"/>
                <c:pt idx="0">
                  <c:v>12.766009713933967</c:v>
                </c:pt>
                <c:pt idx="1">
                  <c:v>13.501617794036832</c:v>
                </c:pt>
                <c:pt idx="2">
                  <c:v>14.438211711855899</c:v>
                </c:pt>
                <c:pt idx="3">
                  <c:v>15.535871022756899</c:v>
                </c:pt>
                <c:pt idx="4">
                  <c:v>17.872257153596902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2B-7545-984A-A11C39E519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6352448"/>
        <c:axId val="1726486048"/>
      </c:scatterChart>
      <c:valAx>
        <c:axId val="172635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486048"/>
        <c:crosses val="autoZero"/>
        <c:crossBetween val="midCat"/>
      </c:valAx>
      <c:valAx>
        <c:axId val="1726486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35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558800</xdr:colOff>
      <xdr:row>70</xdr:row>
      <xdr:rowOff>63500</xdr:rowOff>
    </xdr:from>
    <xdr:to>
      <xdr:col>11</xdr:col>
      <xdr:colOff>177800</xdr:colOff>
      <xdr:row>83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07FFBE-97E5-EC4B-829B-65504F85FC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596900</xdr:colOff>
      <xdr:row>84</xdr:row>
      <xdr:rowOff>50800</xdr:rowOff>
    </xdr:from>
    <xdr:to>
      <xdr:col>11</xdr:col>
      <xdr:colOff>215900</xdr:colOff>
      <xdr:row>97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778E2C0-58E3-4041-9810-F05CD83DBF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336550</xdr:colOff>
      <xdr:row>67</xdr:row>
      <xdr:rowOff>165100</xdr:rowOff>
    </xdr:from>
    <xdr:to>
      <xdr:col>11</xdr:col>
      <xdr:colOff>781050</xdr:colOff>
      <xdr:row>81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C61176-0F12-054E-BBBD-6386A4CC91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482600</xdr:colOff>
      <xdr:row>82</xdr:row>
      <xdr:rowOff>152400</xdr:rowOff>
    </xdr:from>
    <xdr:to>
      <xdr:col>12</xdr:col>
      <xdr:colOff>101600</xdr:colOff>
      <xdr:row>96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306241-6ADC-9F43-B819-62D3972D1D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B6A28D-BB2E-2A47-A164-1B456359FBB6}">
  <dimension ref="A1:G43"/>
  <sheetViews>
    <sheetView tabSelected="1" workbookViewId="0">
      <selection activeCell="C39" sqref="C39"/>
    </sheetView>
  </sheetViews>
  <sheetFormatPr baseColWidth="10" defaultRowHeight="16" x14ac:dyDescent="0.2"/>
  <sheetData>
    <row r="1" spans="1:7" x14ac:dyDescent="0.2">
      <c r="A1" t="s">
        <v>31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32</v>
      </c>
    </row>
    <row r="2" spans="1:7" x14ac:dyDescent="0.2">
      <c r="A2" s="3">
        <v>44111</v>
      </c>
      <c r="B2" s="1" t="s">
        <v>5</v>
      </c>
      <c r="C2">
        <v>12.766009713933967</v>
      </c>
      <c r="D2">
        <v>0.26327605746153027</v>
      </c>
      <c r="E2">
        <v>2.0623206731087409</v>
      </c>
      <c r="F2">
        <v>0.88514492696340175</v>
      </c>
      <c r="G2" t="s">
        <v>117</v>
      </c>
    </row>
    <row r="3" spans="1:7" x14ac:dyDescent="0.2">
      <c r="A3" s="3">
        <v>44111</v>
      </c>
      <c r="B3" s="1" t="s">
        <v>6</v>
      </c>
      <c r="C3">
        <v>13.501617794036832</v>
      </c>
      <c r="D3">
        <v>0.23223321967130031</v>
      </c>
      <c r="E3">
        <v>1.7200399479080883</v>
      </c>
      <c r="F3">
        <v>0.93614909936549917</v>
      </c>
      <c r="G3" t="s">
        <v>117</v>
      </c>
    </row>
    <row r="4" spans="1:7" x14ac:dyDescent="0.2">
      <c r="A4" s="3">
        <v>44111</v>
      </c>
      <c r="B4" s="1" t="s">
        <v>7</v>
      </c>
      <c r="C4">
        <v>14.438211711855899</v>
      </c>
      <c r="D4">
        <v>0.34886441063177159</v>
      </c>
      <c r="E4">
        <v>2.4162577581910818</v>
      </c>
      <c r="F4">
        <v>1.0010888396257198</v>
      </c>
      <c r="G4" t="s">
        <v>117</v>
      </c>
    </row>
    <row r="5" spans="1:7" x14ac:dyDescent="0.2">
      <c r="A5" s="3">
        <v>44111</v>
      </c>
      <c r="B5" s="1" t="s">
        <v>8</v>
      </c>
      <c r="C5">
        <v>15.535871022756899</v>
      </c>
      <c r="D5">
        <v>0.26015077170403306</v>
      </c>
      <c r="E5">
        <v>1.67451680902194</v>
      </c>
      <c r="F5">
        <v>1.077196221051075</v>
      </c>
      <c r="G5" t="s">
        <v>117</v>
      </c>
    </row>
    <row r="6" spans="1:7" x14ac:dyDescent="0.2">
      <c r="A6" s="3">
        <v>44111</v>
      </c>
      <c r="B6" s="1" t="s">
        <v>9</v>
      </c>
      <c r="C6">
        <v>17.872257153596902</v>
      </c>
      <c r="D6">
        <v>0.512866206541855</v>
      </c>
      <c r="E6">
        <v>2.8696219069264988</v>
      </c>
      <c r="F6">
        <v>1.2391920504043485</v>
      </c>
      <c r="G6" t="s">
        <v>117</v>
      </c>
    </row>
    <row r="7" spans="1:7" x14ac:dyDescent="0.2">
      <c r="A7" s="3">
        <v>44111</v>
      </c>
      <c r="B7" s="2" t="s">
        <v>10</v>
      </c>
      <c r="C7">
        <v>14.324954286270701</v>
      </c>
      <c r="D7">
        <v>0.28039856971091071</v>
      </c>
      <c r="E7">
        <v>1.9574133648695118</v>
      </c>
      <c r="F7">
        <v>0.99323601498089342</v>
      </c>
      <c r="G7" t="s">
        <v>117</v>
      </c>
    </row>
    <row r="8" spans="1:7" x14ac:dyDescent="0.2">
      <c r="A8" s="3">
        <v>44111</v>
      </c>
      <c r="B8" s="2" t="s">
        <v>11</v>
      </c>
      <c r="C8">
        <v>13.4359786028632</v>
      </c>
      <c r="D8">
        <v>0.2588232160473688</v>
      </c>
      <c r="E8">
        <v>1.926344360151137</v>
      </c>
      <c r="F8">
        <v>0.93159793589474715</v>
      </c>
      <c r="G8" t="s">
        <v>117</v>
      </c>
    </row>
    <row r="9" spans="1:7" x14ac:dyDescent="0.2">
      <c r="A9" s="3">
        <v>44111</v>
      </c>
      <c r="B9" s="2" t="s">
        <v>12</v>
      </c>
      <c r="C9">
        <v>14.477045093244664</v>
      </c>
      <c r="D9">
        <v>0.64252040837134083</v>
      </c>
      <c r="E9">
        <v>4.4382013334417003</v>
      </c>
      <c r="F9">
        <v>1.0037813936268014</v>
      </c>
      <c r="G9" t="s">
        <v>117</v>
      </c>
    </row>
    <row r="10" spans="1:7" x14ac:dyDescent="0.2">
      <c r="A10" s="3">
        <v>44111</v>
      </c>
      <c r="B10" s="2" t="s">
        <v>13</v>
      </c>
      <c r="C10">
        <v>15.302316380875601</v>
      </c>
      <c r="D10">
        <v>9.9608656775021717E-2</v>
      </c>
      <c r="E10">
        <v>0.65093842197322349</v>
      </c>
      <c r="F10">
        <v>1.0610024603488297</v>
      </c>
      <c r="G10" t="s">
        <v>117</v>
      </c>
    </row>
    <row r="11" spans="1:7" x14ac:dyDescent="0.2">
      <c r="A11" s="3">
        <v>44111</v>
      </c>
      <c r="B11" s="2" t="s">
        <v>14</v>
      </c>
      <c r="C11">
        <v>16.176378822185569</v>
      </c>
      <c r="D11">
        <v>0.71984895401194815</v>
      </c>
      <c r="E11">
        <v>4.4500005960832851</v>
      </c>
      <c r="F11">
        <v>1.1216065138558791</v>
      </c>
      <c r="G11" t="s">
        <v>117</v>
      </c>
    </row>
    <row r="12" spans="1:7" x14ac:dyDescent="0.2">
      <c r="A12" s="3">
        <v>44111</v>
      </c>
      <c r="B12" s="2" t="s">
        <v>15</v>
      </c>
      <c r="C12">
        <v>14.235568591642533</v>
      </c>
      <c r="D12">
        <v>1.0064403994238967E-2</v>
      </c>
      <c r="E12">
        <v>7.0698995473546536E-2</v>
      </c>
      <c r="F12">
        <v>0.98703836231446429</v>
      </c>
      <c r="G12" t="s">
        <v>117</v>
      </c>
    </row>
    <row r="13" spans="1:7" x14ac:dyDescent="0.2">
      <c r="A13" s="3">
        <v>44111</v>
      </c>
      <c r="B13" s="2" t="s">
        <v>16</v>
      </c>
      <c r="C13">
        <v>16.342692058653501</v>
      </c>
      <c r="D13">
        <v>0.15674907944517205</v>
      </c>
      <c r="E13">
        <v>0.95913867117243379</v>
      </c>
      <c r="F13">
        <v>1.1331380198507222</v>
      </c>
      <c r="G13" t="s">
        <v>117</v>
      </c>
    </row>
    <row r="14" spans="1:7" x14ac:dyDescent="0.2">
      <c r="A14" s="3">
        <v>44111</v>
      </c>
      <c r="B14" s="2" t="s">
        <v>17</v>
      </c>
      <c r="C14">
        <v>14.528930622459166</v>
      </c>
      <c r="D14">
        <v>0.10992043657161116</v>
      </c>
      <c r="E14">
        <v>0.75656247130599918</v>
      </c>
      <c r="F14">
        <v>1.0073789322466333</v>
      </c>
      <c r="G14" t="s">
        <v>117</v>
      </c>
    </row>
    <row r="15" spans="1:7" x14ac:dyDescent="0.2">
      <c r="A15" s="3">
        <v>44111</v>
      </c>
      <c r="B15" s="2" t="s">
        <v>18</v>
      </c>
      <c r="C15">
        <v>14.013904129538467</v>
      </c>
      <c r="D15">
        <v>0.17948251048541655</v>
      </c>
      <c r="E15">
        <v>1.2807459564897681</v>
      </c>
      <c r="F15">
        <v>0.97166901993449339</v>
      </c>
      <c r="G15" t="s">
        <v>117</v>
      </c>
    </row>
    <row r="16" spans="1:7" x14ac:dyDescent="0.2">
      <c r="A16" s="3">
        <v>44111</v>
      </c>
      <c r="B16" t="s">
        <v>19</v>
      </c>
      <c r="C16">
        <v>14.422507913737165</v>
      </c>
      <c r="D16">
        <v>0.44133550075471983</v>
      </c>
      <c r="E16">
        <v>3.0600468614363256</v>
      </c>
      <c r="F16">
        <v>1</v>
      </c>
      <c r="G16" t="s">
        <v>117</v>
      </c>
    </row>
    <row r="17" spans="1:7" x14ac:dyDescent="0.2">
      <c r="A17" s="3">
        <v>44111</v>
      </c>
      <c r="B17" t="s">
        <v>20</v>
      </c>
      <c r="E17" t="e">
        <v>#DIV/0!</v>
      </c>
      <c r="F17" t="e">
        <v>#DIV/0!</v>
      </c>
      <c r="G17" t="s">
        <v>117</v>
      </c>
    </row>
    <row r="18" spans="1:7" x14ac:dyDescent="0.2">
      <c r="A18" s="3">
        <v>44111</v>
      </c>
      <c r="B18" t="s">
        <v>21</v>
      </c>
      <c r="C18">
        <v>12.741783955483868</v>
      </c>
      <c r="D18">
        <v>7.9306146715416775E-2</v>
      </c>
      <c r="E18">
        <v>0.62241007218839739</v>
      </c>
      <c r="F18">
        <v>0.88346520811041196</v>
      </c>
      <c r="G18" t="s">
        <v>117</v>
      </c>
    </row>
    <row r="19" spans="1:7" x14ac:dyDescent="0.2">
      <c r="A19" s="3">
        <v>44111</v>
      </c>
      <c r="B19" t="s">
        <v>22</v>
      </c>
      <c r="C19">
        <v>13.627674999729033</v>
      </c>
      <c r="D19">
        <v>0.31319446164523579</v>
      </c>
      <c r="E19">
        <v>2.2982237370018233</v>
      </c>
      <c r="F19">
        <v>0.94488941044358388</v>
      </c>
      <c r="G19" t="s">
        <v>117</v>
      </c>
    </row>
    <row r="20" spans="1:7" x14ac:dyDescent="0.2">
      <c r="A20" s="3">
        <v>44111</v>
      </c>
      <c r="B20" t="s">
        <v>23</v>
      </c>
      <c r="C20">
        <v>14.796318762213701</v>
      </c>
      <c r="D20">
        <v>0.44195026804595272</v>
      </c>
      <c r="E20">
        <v>2.9868933965831364</v>
      </c>
      <c r="F20">
        <v>1.0259185746828738</v>
      </c>
      <c r="G20" t="s">
        <v>117</v>
      </c>
    </row>
    <row r="21" spans="1:7" x14ac:dyDescent="0.2">
      <c r="A21" s="3">
        <v>44111</v>
      </c>
      <c r="B21" t="s">
        <v>24</v>
      </c>
      <c r="C21">
        <v>15.719239674208632</v>
      </c>
      <c r="D21">
        <v>0.27767199998794939</v>
      </c>
      <c r="E21">
        <v>1.7664467604214991</v>
      </c>
      <c r="F21">
        <v>1.0899102824714941</v>
      </c>
      <c r="G21" t="s">
        <v>117</v>
      </c>
    </row>
    <row r="22" spans="1:7" x14ac:dyDescent="0.2">
      <c r="A22" s="3">
        <v>44111</v>
      </c>
      <c r="B22" t="s">
        <v>25</v>
      </c>
      <c r="C22">
        <v>17.034768246401764</v>
      </c>
      <c r="D22">
        <v>0.4056066140651442</v>
      </c>
      <c r="E22">
        <v>2.3810515540815769</v>
      </c>
      <c r="F22">
        <v>1.1811238619724709</v>
      </c>
      <c r="G22" t="s">
        <v>117</v>
      </c>
    </row>
    <row r="23" spans="1:7" x14ac:dyDescent="0.2">
      <c r="A23" s="3">
        <v>44116</v>
      </c>
      <c r="B23" s="1" t="s">
        <v>5</v>
      </c>
      <c r="C23">
        <v>12.560140349180868</v>
      </c>
      <c r="D23">
        <v>9.8916063435581528E-2</v>
      </c>
      <c r="E23">
        <v>0.78753947556033899</v>
      </c>
      <c r="F23">
        <v>0.89901288261729984</v>
      </c>
      <c r="G23" t="s">
        <v>118</v>
      </c>
    </row>
    <row r="24" spans="1:7" x14ac:dyDescent="0.2">
      <c r="A24" s="3">
        <v>44116</v>
      </c>
      <c r="B24" s="1" t="s">
        <v>6</v>
      </c>
      <c r="C24">
        <v>13.379772836585067</v>
      </c>
      <c r="D24">
        <v>0.13515836660439937</v>
      </c>
      <c r="E24">
        <v>1.0101693672618135</v>
      </c>
      <c r="F24">
        <v>0.95767943766388364</v>
      </c>
      <c r="G24" t="s">
        <v>118</v>
      </c>
    </row>
    <row r="25" spans="1:7" x14ac:dyDescent="0.2">
      <c r="A25" s="3">
        <v>44116</v>
      </c>
      <c r="B25" s="1" t="s">
        <v>7</v>
      </c>
      <c r="C25">
        <v>14.286086459024498</v>
      </c>
      <c r="D25">
        <v>0.11893614585891191</v>
      </c>
      <c r="E25">
        <v>0.83253133179647076</v>
      </c>
      <c r="F25">
        <v>1.0225503387535946</v>
      </c>
      <c r="G25" t="s">
        <v>118</v>
      </c>
    </row>
    <row r="26" spans="1:7" x14ac:dyDescent="0.2">
      <c r="A26" s="3">
        <v>44116</v>
      </c>
      <c r="B26" s="1" t="s">
        <v>8</v>
      </c>
      <c r="C26">
        <v>15.485201563626168</v>
      </c>
      <c r="D26">
        <v>0.44939924899372446</v>
      </c>
      <c r="E26">
        <v>2.9021207579844295</v>
      </c>
      <c r="F26">
        <v>1.1083789916832729</v>
      </c>
      <c r="G26" t="s">
        <v>118</v>
      </c>
    </row>
    <row r="27" spans="1:7" x14ac:dyDescent="0.2">
      <c r="A27" s="3">
        <v>44116</v>
      </c>
      <c r="B27" s="1" t="s">
        <v>9</v>
      </c>
      <c r="C27">
        <v>16.349590440003301</v>
      </c>
      <c r="D27">
        <v>0.3149445709178999</v>
      </c>
      <c r="E27">
        <v>1.9263147420947651</v>
      </c>
      <c r="F27">
        <v>1.1702490595209156</v>
      </c>
      <c r="G27" t="s">
        <v>118</v>
      </c>
    </row>
    <row r="28" spans="1:7" x14ac:dyDescent="0.2">
      <c r="A28" s="3">
        <v>44116</v>
      </c>
      <c r="B28" s="2" t="s">
        <v>10</v>
      </c>
      <c r="C28">
        <v>13.732053980175401</v>
      </c>
      <c r="D28">
        <v>0.18237399251412298</v>
      </c>
      <c r="E28">
        <v>1.3280896854717541</v>
      </c>
      <c r="F28">
        <v>0.98289454494662343</v>
      </c>
      <c r="G28" t="s">
        <v>118</v>
      </c>
    </row>
    <row r="29" spans="1:7" x14ac:dyDescent="0.2">
      <c r="A29" s="3">
        <v>44116</v>
      </c>
      <c r="B29" s="2" t="s">
        <v>11</v>
      </c>
      <c r="C29">
        <v>12.680336837814266</v>
      </c>
      <c r="D29">
        <v>0.30092870712821357</v>
      </c>
      <c r="E29">
        <v>2.3731917454338318</v>
      </c>
      <c r="F29">
        <v>0.90761614569579219</v>
      </c>
      <c r="G29" t="s">
        <v>118</v>
      </c>
    </row>
    <row r="30" spans="1:7" x14ac:dyDescent="0.2">
      <c r="A30" s="3">
        <v>44116</v>
      </c>
      <c r="B30" s="2" t="s">
        <v>12</v>
      </c>
      <c r="C30">
        <v>13.277383937316934</v>
      </c>
      <c r="D30">
        <v>0.11928069686882374</v>
      </c>
      <c r="E30">
        <v>0.89837499188057479</v>
      </c>
      <c r="F30">
        <v>0.95035078233679082</v>
      </c>
      <c r="G30" t="s">
        <v>118</v>
      </c>
    </row>
    <row r="31" spans="1:7" x14ac:dyDescent="0.2">
      <c r="A31" s="3">
        <v>44116</v>
      </c>
      <c r="B31" s="2" t="s">
        <v>13</v>
      </c>
      <c r="C31">
        <v>14.612047004262834</v>
      </c>
      <c r="D31">
        <v>0.11274412907997104</v>
      </c>
      <c r="E31">
        <v>0.77158339996497227</v>
      </c>
      <c r="F31">
        <v>1.0458815055437281</v>
      </c>
      <c r="G31" t="s">
        <v>118</v>
      </c>
    </row>
    <row r="32" spans="1:7" x14ac:dyDescent="0.2">
      <c r="A32" s="3">
        <v>44116</v>
      </c>
      <c r="B32" s="2" t="s">
        <v>14</v>
      </c>
      <c r="C32">
        <v>15.415985903857733</v>
      </c>
      <c r="D32">
        <v>0.40216321366997415</v>
      </c>
      <c r="E32">
        <v>2.608741446561234</v>
      </c>
      <c r="F32">
        <v>1.1034247660073839</v>
      </c>
      <c r="G32" t="s">
        <v>118</v>
      </c>
    </row>
    <row r="33" spans="1:7" x14ac:dyDescent="0.2">
      <c r="A33" s="3">
        <v>44116</v>
      </c>
      <c r="B33" s="2" t="s">
        <v>15</v>
      </c>
      <c r="C33">
        <v>13.879684003499433</v>
      </c>
      <c r="D33">
        <v>0.44544331894999689</v>
      </c>
      <c r="E33">
        <v>3.2093188781364828</v>
      </c>
      <c r="F33">
        <v>0.99346140878250833</v>
      </c>
      <c r="G33" t="s">
        <v>118</v>
      </c>
    </row>
    <row r="34" spans="1:7" x14ac:dyDescent="0.2">
      <c r="A34" s="3">
        <v>44116</v>
      </c>
      <c r="B34" s="2" t="s">
        <v>16</v>
      </c>
      <c r="C34">
        <v>16.036124690638697</v>
      </c>
      <c r="D34">
        <v>0.22328462465942672</v>
      </c>
      <c r="E34">
        <v>1.392385186364709</v>
      </c>
      <c r="F34">
        <v>1.1478122284741636</v>
      </c>
      <c r="G34" t="s">
        <v>118</v>
      </c>
    </row>
    <row r="35" spans="1:7" x14ac:dyDescent="0.2">
      <c r="A35" s="3">
        <v>44116</v>
      </c>
      <c r="B35" s="2" t="s">
        <v>17</v>
      </c>
      <c r="C35">
        <v>13.686106464675866</v>
      </c>
      <c r="D35">
        <v>0.19672816939738946</v>
      </c>
      <c r="E35">
        <v>1.4374297752625926</v>
      </c>
      <c r="F35">
        <v>0.97960577529835802</v>
      </c>
      <c r="G35" t="s">
        <v>118</v>
      </c>
    </row>
    <row r="36" spans="1:7" x14ac:dyDescent="0.2">
      <c r="A36" s="3">
        <v>44116</v>
      </c>
      <c r="B36" s="2" t="s">
        <v>18</v>
      </c>
      <c r="C36">
        <v>13.730159890741001</v>
      </c>
      <c r="D36">
        <v>2.6033673625590975E-2</v>
      </c>
      <c r="E36">
        <v>0.1896093988180495</v>
      </c>
      <c r="F36">
        <v>0.98275897235308429</v>
      </c>
      <c r="G36" t="s">
        <v>118</v>
      </c>
    </row>
    <row r="37" spans="1:7" x14ac:dyDescent="0.2">
      <c r="A37" s="3">
        <v>44116</v>
      </c>
      <c r="B37" t="s">
        <v>19</v>
      </c>
      <c r="C37">
        <v>13.971034889527367</v>
      </c>
      <c r="D37">
        <v>8.1865145695022581E-2</v>
      </c>
      <c r="E37">
        <v>0.58596336164322638</v>
      </c>
      <c r="F37">
        <v>1</v>
      </c>
      <c r="G37" t="s">
        <v>118</v>
      </c>
    </row>
    <row r="38" spans="1:7" x14ac:dyDescent="0.2">
      <c r="A38" s="3">
        <v>44116</v>
      </c>
      <c r="B38" t="s">
        <v>20</v>
      </c>
      <c r="G38" t="s">
        <v>118</v>
      </c>
    </row>
    <row r="39" spans="1:7" x14ac:dyDescent="0.2">
      <c r="A39" s="3">
        <v>44116</v>
      </c>
      <c r="B39" t="s">
        <v>21</v>
      </c>
      <c r="C39">
        <v>12.312339994730868</v>
      </c>
      <c r="D39">
        <v>7.9715127901005434E-2</v>
      </c>
      <c r="E39">
        <v>0.64744092459369984</v>
      </c>
      <c r="F39">
        <v>0.88127616114967622</v>
      </c>
      <c r="G39" t="s">
        <v>118</v>
      </c>
    </row>
    <row r="40" spans="1:7" x14ac:dyDescent="0.2">
      <c r="A40" s="3">
        <v>44116</v>
      </c>
      <c r="B40" t="s">
        <v>22</v>
      </c>
      <c r="C40">
        <v>13.298138166761801</v>
      </c>
      <c r="D40">
        <v>5.1171741996183816E-2</v>
      </c>
      <c r="E40">
        <v>0.38480380752912968</v>
      </c>
      <c r="F40">
        <v>0.9518363007403291</v>
      </c>
      <c r="G40" t="s">
        <v>118</v>
      </c>
    </row>
    <row r="41" spans="1:7" x14ac:dyDescent="0.2">
      <c r="A41" s="3">
        <v>44116</v>
      </c>
      <c r="B41" t="s">
        <v>23</v>
      </c>
      <c r="C41">
        <v>14.109140290215166</v>
      </c>
      <c r="D41">
        <v>3.2536792355966557E-2</v>
      </c>
      <c r="E41">
        <v>0.23060790159221226</v>
      </c>
      <c r="F41">
        <v>1.0098851231694599</v>
      </c>
      <c r="G41" t="s">
        <v>118</v>
      </c>
    </row>
    <row r="42" spans="1:7" x14ac:dyDescent="0.2">
      <c r="A42" s="3">
        <v>44116</v>
      </c>
      <c r="B42" t="s">
        <v>24</v>
      </c>
      <c r="C42">
        <v>15.4211077138508</v>
      </c>
      <c r="D42">
        <v>0.12718562729319063</v>
      </c>
      <c r="E42">
        <v>0.82475026861368805</v>
      </c>
      <c r="F42">
        <v>1.10379136805466</v>
      </c>
      <c r="G42" t="s">
        <v>118</v>
      </c>
    </row>
    <row r="43" spans="1:7" x14ac:dyDescent="0.2">
      <c r="A43" s="3">
        <v>44116</v>
      </c>
      <c r="B43" t="s">
        <v>25</v>
      </c>
      <c r="C43">
        <v>17.552890475897932</v>
      </c>
      <c r="D43">
        <v>5.7976443356697972E-2</v>
      </c>
      <c r="E43">
        <v>0.33029570506524875</v>
      </c>
      <c r="F43">
        <v>1.2563772558506392</v>
      </c>
      <c r="G43" t="s">
        <v>118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E4F90-B14F-634A-AF8D-66F76B04CB53}">
  <dimension ref="A1:O81"/>
  <sheetViews>
    <sheetView workbookViewId="0">
      <selection activeCell="D76" sqref="D76"/>
    </sheetView>
  </sheetViews>
  <sheetFormatPr baseColWidth="10" defaultRowHeight="16" x14ac:dyDescent="0.2"/>
  <sheetData>
    <row r="1" spans="1:15" x14ac:dyDescent="0.2">
      <c r="A1" t="s">
        <v>33</v>
      </c>
      <c r="B1" t="s">
        <v>34</v>
      </c>
      <c r="C1" t="s">
        <v>0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s="4" t="s">
        <v>1</v>
      </c>
      <c r="M1" s="4" t="s">
        <v>2</v>
      </c>
      <c r="N1" s="4" t="s">
        <v>3</v>
      </c>
      <c r="O1" s="4" t="s">
        <v>4</v>
      </c>
    </row>
    <row r="2" spans="1:15" x14ac:dyDescent="0.2">
      <c r="A2" t="s">
        <v>43</v>
      </c>
      <c r="B2" t="b">
        <v>0</v>
      </c>
      <c r="C2" s="1" t="s">
        <v>5</v>
      </c>
      <c r="D2" t="s">
        <v>44</v>
      </c>
      <c r="E2" t="s">
        <v>45</v>
      </c>
      <c r="F2" t="s">
        <v>46</v>
      </c>
      <c r="G2">
        <v>12.4618896447622</v>
      </c>
      <c r="H2">
        <v>0.98896211378755206</v>
      </c>
      <c r="I2">
        <v>1.6974832861099101</v>
      </c>
      <c r="J2" t="s">
        <v>47</v>
      </c>
      <c r="K2" t="b">
        <v>0</v>
      </c>
      <c r="L2" s="5">
        <f>AVERAGE(G2:G4)</f>
        <v>12.560140349180868</v>
      </c>
      <c r="M2" s="5">
        <f>STDEV(G2:G4)</f>
        <v>9.8916063435581528E-2</v>
      </c>
      <c r="N2" s="5">
        <f>M2/L2*100</f>
        <v>0.78753947556033899</v>
      </c>
      <c r="O2" s="6">
        <f>L2/gold</f>
        <v>0.89901288261729984</v>
      </c>
    </row>
    <row r="3" spans="1:15" x14ac:dyDescent="0.2">
      <c r="A3" t="s">
        <v>48</v>
      </c>
      <c r="B3" t="b">
        <v>0</v>
      </c>
      <c r="C3" s="1" t="s">
        <v>5</v>
      </c>
      <c r="D3" t="s">
        <v>44</v>
      </c>
      <c r="E3" t="s">
        <v>45</v>
      </c>
      <c r="F3" t="s">
        <v>46</v>
      </c>
      <c r="G3">
        <v>12.6597086088849</v>
      </c>
      <c r="H3">
        <v>0.98607479222427497</v>
      </c>
      <c r="I3">
        <v>1.6970514593125701</v>
      </c>
      <c r="J3" t="s">
        <v>47</v>
      </c>
      <c r="K3" t="b">
        <v>0</v>
      </c>
      <c r="L3" s="5"/>
      <c r="M3" s="5"/>
      <c r="N3" s="5"/>
      <c r="O3" s="5"/>
    </row>
    <row r="4" spans="1:15" x14ac:dyDescent="0.2">
      <c r="A4" t="s">
        <v>49</v>
      </c>
      <c r="B4" t="b">
        <v>0</v>
      </c>
      <c r="C4" s="1" t="s">
        <v>5</v>
      </c>
      <c r="D4" t="s">
        <v>44</v>
      </c>
      <c r="E4" t="s">
        <v>45</v>
      </c>
      <c r="F4" t="s">
        <v>46</v>
      </c>
      <c r="G4">
        <v>12.5588227938955</v>
      </c>
      <c r="H4">
        <v>0.98114528213332497</v>
      </c>
      <c r="I4">
        <v>1.7002527304939501</v>
      </c>
      <c r="J4" t="s">
        <v>47</v>
      </c>
      <c r="K4" t="b">
        <v>0</v>
      </c>
      <c r="L4" s="5"/>
      <c r="M4" s="5"/>
      <c r="N4" s="5"/>
      <c r="O4" s="5"/>
    </row>
    <row r="5" spans="1:15" x14ac:dyDescent="0.2">
      <c r="A5" t="s">
        <v>50</v>
      </c>
      <c r="B5" t="b">
        <v>0</v>
      </c>
      <c r="C5" s="1" t="s">
        <v>6</v>
      </c>
      <c r="D5" t="s">
        <v>44</v>
      </c>
      <c r="E5" t="s">
        <v>45</v>
      </c>
      <c r="F5" t="s">
        <v>46</v>
      </c>
      <c r="G5">
        <v>13.398019257869599</v>
      </c>
      <c r="H5">
        <v>0.97380327104001796</v>
      </c>
      <c r="I5">
        <v>1.7077046458671601</v>
      </c>
      <c r="J5" t="s">
        <v>47</v>
      </c>
      <c r="K5" t="b">
        <v>0</v>
      </c>
      <c r="L5" s="5">
        <f>AVERAGE(G5:G7)</f>
        <v>13.379772836585067</v>
      </c>
      <c r="M5" s="5">
        <f>STDEV(G5:G7)</f>
        <v>0.13515836660439937</v>
      </c>
      <c r="N5" s="5">
        <f>M5/L5*100</f>
        <v>1.0101693672618135</v>
      </c>
      <c r="O5" s="5">
        <f>L5/gold</f>
        <v>0.95767943766388364</v>
      </c>
    </row>
    <row r="6" spans="1:15" x14ac:dyDescent="0.2">
      <c r="A6" t="s">
        <v>51</v>
      </c>
      <c r="B6" t="b">
        <v>0</v>
      </c>
      <c r="C6" s="1" t="s">
        <v>6</v>
      </c>
      <c r="D6" t="s">
        <v>44</v>
      </c>
      <c r="E6" t="s">
        <v>45</v>
      </c>
      <c r="F6" t="s">
        <v>46</v>
      </c>
      <c r="G6">
        <v>13.5048810870311</v>
      </c>
      <c r="H6">
        <v>0.980531748578643</v>
      </c>
      <c r="I6">
        <v>1.6970772600814901</v>
      </c>
      <c r="J6" t="s">
        <v>47</v>
      </c>
      <c r="K6" t="b">
        <v>0</v>
      </c>
      <c r="L6" s="5"/>
      <c r="M6" s="5"/>
      <c r="N6" s="5"/>
      <c r="O6" s="5"/>
    </row>
    <row r="7" spans="1:15" x14ac:dyDescent="0.2">
      <c r="A7" t="s">
        <v>52</v>
      </c>
      <c r="B7" t="b">
        <v>0</v>
      </c>
      <c r="C7" s="1" t="s">
        <v>6</v>
      </c>
      <c r="D7" t="s">
        <v>44</v>
      </c>
      <c r="E7" t="s">
        <v>45</v>
      </c>
      <c r="F7" t="s">
        <v>46</v>
      </c>
      <c r="G7">
        <v>13.2364181648545</v>
      </c>
      <c r="H7">
        <v>0.98488173785041</v>
      </c>
      <c r="I7">
        <v>1.7117772679810199</v>
      </c>
      <c r="J7" t="s">
        <v>47</v>
      </c>
      <c r="K7" t="b">
        <v>0</v>
      </c>
      <c r="L7" s="5"/>
      <c r="M7" s="5"/>
      <c r="N7" s="5"/>
      <c r="O7" s="5"/>
    </row>
    <row r="8" spans="1:15" x14ac:dyDescent="0.2">
      <c r="A8" t="s">
        <v>53</v>
      </c>
      <c r="B8" t="b">
        <v>0</v>
      </c>
      <c r="C8" s="1" t="s">
        <v>7</v>
      </c>
      <c r="D8" t="s">
        <v>44</v>
      </c>
      <c r="E8" t="s">
        <v>45</v>
      </c>
      <c r="F8" t="s">
        <v>46</v>
      </c>
      <c r="G8">
        <v>14.151332354854899</v>
      </c>
      <c r="H8">
        <v>0.98582085990399104</v>
      </c>
      <c r="I8">
        <v>1.7033591968133399</v>
      </c>
      <c r="J8" t="s">
        <v>47</v>
      </c>
      <c r="K8" t="b">
        <v>0</v>
      </c>
      <c r="L8" s="5">
        <f>AVERAGE(G8:G10)</f>
        <v>14.286086459024498</v>
      </c>
      <c r="M8" s="5">
        <f>STDEV(G8:G10)</f>
        <v>0.11893614585891191</v>
      </c>
      <c r="N8" s="5">
        <f>M8/L8*100</f>
        <v>0.83253133179647076</v>
      </c>
      <c r="O8" s="5">
        <f>L8/gold</f>
        <v>1.0225503387535946</v>
      </c>
    </row>
    <row r="9" spans="1:15" x14ac:dyDescent="0.2">
      <c r="A9" t="s">
        <v>54</v>
      </c>
      <c r="B9" t="b">
        <v>0</v>
      </c>
      <c r="C9" s="1" t="s">
        <v>7</v>
      </c>
      <c r="D9" t="s">
        <v>44</v>
      </c>
      <c r="E9" t="s">
        <v>45</v>
      </c>
      <c r="F9" t="s">
        <v>46</v>
      </c>
      <c r="G9">
        <v>14.3764157517158</v>
      </c>
      <c r="H9">
        <v>0.98847605143659201</v>
      </c>
      <c r="I9">
        <v>1.7080722625970099</v>
      </c>
      <c r="J9" t="s">
        <v>47</v>
      </c>
      <c r="K9" t="b">
        <v>0</v>
      </c>
      <c r="L9" s="5"/>
      <c r="M9" s="5"/>
      <c r="N9" s="5"/>
      <c r="O9" s="5"/>
    </row>
    <row r="10" spans="1:15" x14ac:dyDescent="0.2">
      <c r="A10" t="s">
        <v>55</v>
      </c>
      <c r="B10" t="b">
        <v>0</v>
      </c>
      <c r="C10" s="1" t="s">
        <v>7</v>
      </c>
      <c r="D10" t="s">
        <v>44</v>
      </c>
      <c r="E10" t="s">
        <v>45</v>
      </c>
      <c r="F10" t="s">
        <v>46</v>
      </c>
      <c r="G10">
        <v>14.3305112705028</v>
      </c>
      <c r="H10">
        <v>0.98780927265385898</v>
      </c>
      <c r="I10">
        <v>1.70531585638407</v>
      </c>
      <c r="J10" t="s">
        <v>47</v>
      </c>
      <c r="K10" t="b">
        <v>0</v>
      </c>
      <c r="L10" s="5"/>
      <c r="M10" s="5"/>
      <c r="N10" s="5"/>
      <c r="O10" s="5"/>
    </row>
    <row r="11" spans="1:15" x14ac:dyDescent="0.2">
      <c r="A11" t="s">
        <v>56</v>
      </c>
      <c r="B11" t="b">
        <v>0</v>
      </c>
      <c r="C11" s="1" t="s">
        <v>8</v>
      </c>
      <c r="D11" t="s">
        <v>44</v>
      </c>
      <c r="E11" t="s">
        <v>45</v>
      </c>
      <c r="F11" t="s">
        <v>46</v>
      </c>
      <c r="G11">
        <v>15.954617559131201</v>
      </c>
      <c r="H11">
        <v>0.98416386923092603</v>
      </c>
      <c r="I11">
        <v>1.6537135325379699</v>
      </c>
      <c r="J11" t="s">
        <v>47</v>
      </c>
      <c r="K11" t="b">
        <v>0</v>
      </c>
      <c r="L11" s="5">
        <f>AVERAGE(G11:G13)</f>
        <v>15.485201563626168</v>
      </c>
      <c r="M11" s="5">
        <f>STDEV(G11:G13)</f>
        <v>0.44939924899372446</v>
      </c>
      <c r="N11" s="5">
        <f>M11/L11*100</f>
        <v>2.9021207579844295</v>
      </c>
      <c r="O11" s="5">
        <f>L11/gold</f>
        <v>1.1083789916832729</v>
      </c>
    </row>
    <row r="12" spans="1:15" x14ac:dyDescent="0.2">
      <c r="A12" t="s">
        <v>57</v>
      </c>
      <c r="B12" t="b">
        <v>0</v>
      </c>
      <c r="C12" s="1" t="s">
        <v>8</v>
      </c>
      <c r="D12" t="s">
        <v>44</v>
      </c>
      <c r="E12" t="s">
        <v>45</v>
      </c>
      <c r="F12" t="s">
        <v>46</v>
      </c>
      <c r="G12">
        <v>15.4420559639823</v>
      </c>
      <c r="H12">
        <v>0.98874176652874202</v>
      </c>
      <c r="I12">
        <v>1.7100307023591601</v>
      </c>
      <c r="J12" t="s">
        <v>47</v>
      </c>
      <c r="K12" t="b">
        <v>0</v>
      </c>
      <c r="L12" s="5"/>
      <c r="M12" s="5"/>
      <c r="N12" s="5"/>
      <c r="O12" s="5"/>
    </row>
    <row r="13" spans="1:15" x14ac:dyDescent="0.2">
      <c r="A13" t="s">
        <v>58</v>
      </c>
      <c r="B13" t="b">
        <v>0</v>
      </c>
      <c r="C13" s="1" t="s">
        <v>8</v>
      </c>
      <c r="D13" t="s">
        <v>44</v>
      </c>
      <c r="E13" t="s">
        <v>45</v>
      </c>
      <c r="F13" t="s">
        <v>46</v>
      </c>
      <c r="G13">
        <v>15.058931167765</v>
      </c>
      <c r="H13">
        <v>0.98611877873429399</v>
      </c>
      <c r="I13">
        <v>1.70182153892857</v>
      </c>
      <c r="J13" t="s">
        <v>47</v>
      </c>
      <c r="K13" t="b">
        <v>0</v>
      </c>
      <c r="L13" s="5"/>
      <c r="M13" s="5"/>
      <c r="N13" s="5"/>
      <c r="O13" s="5"/>
    </row>
    <row r="14" spans="1:15" x14ac:dyDescent="0.2">
      <c r="A14" t="s">
        <v>59</v>
      </c>
      <c r="B14" t="b">
        <v>0</v>
      </c>
      <c r="C14" s="1" t="s">
        <v>9</v>
      </c>
      <c r="D14" t="s">
        <v>44</v>
      </c>
      <c r="E14" t="s">
        <v>45</v>
      </c>
      <c r="F14" t="s">
        <v>46</v>
      </c>
      <c r="G14">
        <v>16.417912468028899</v>
      </c>
      <c r="H14">
        <v>0.98686372544354195</v>
      </c>
      <c r="I14">
        <v>1.6793555448920701</v>
      </c>
      <c r="J14" t="s">
        <v>47</v>
      </c>
      <c r="K14" t="b">
        <v>0</v>
      </c>
      <c r="L14" s="5">
        <f>AVERAGE(G14:G16)</f>
        <v>16.349590440003301</v>
      </c>
      <c r="M14" s="5">
        <f>STDEV(G14:G16)</f>
        <v>0.3149445709178999</v>
      </c>
      <c r="N14" s="5">
        <f>M14/L14*100</f>
        <v>1.9263147420947651</v>
      </c>
      <c r="O14" s="5">
        <f>L14/gold</f>
        <v>1.1702490595209156</v>
      </c>
    </row>
    <row r="15" spans="1:15" x14ac:dyDescent="0.2">
      <c r="A15" t="s">
        <v>60</v>
      </c>
      <c r="B15" t="b">
        <v>0</v>
      </c>
      <c r="C15" s="1" t="s">
        <v>9</v>
      </c>
      <c r="D15" t="s">
        <v>44</v>
      </c>
      <c r="E15" t="s">
        <v>45</v>
      </c>
      <c r="F15" t="s">
        <v>46</v>
      </c>
      <c r="G15">
        <v>16.624766068041701</v>
      </c>
      <c r="H15">
        <v>0.98748635120147399</v>
      </c>
      <c r="I15">
        <v>1.69989099712425</v>
      </c>
      <c r="J15" t="s">
        <v>47</v>
      </c>
      <c r="K15" t="b">
        <v>0</v>
      </c>
      <c r="L15" s="5"/>
      <c r="M15" s="5"/>
      <c r="N15" s="5"/>
      <c r="O15" s="5"/>
    </row>
    <row r="16" spans="1:15" x14ac:dyDescent="0.2">
      <c r="A16" t="s">
        <v>61</v>
      </c>
      <c r="B16" t="b">
        <v>0</v>
      </c>
      <c r="C16" s="1" t="s">
        <v>9</v>
      </c>
      <c r="D16" t="s">
        <v>44</v>
      </c>
      <c r="E16" t="s">
        <v>45</v>
      </c>
      <c r="F16" t="s">
        <v>46</v>
      </c>
      <c r="G16">
        <v>16.006092783939302</v>
      </c>
      <c r="H16">
        <v>0.98343813719024298</v>
      </c>
      <c r="I16">
        <v>1.69717917969996</v>
      </c>
      <c r="J16" t="s">
        <v>47</v>
      </c>
      <c r="K16" t="b">
        <v>0</v>
      </c>
      <c r="L16" s="5"/>
      <c r="M16" s="5"/>
      <c r="N16" s="5"/>
      <c r="O16" s="5"/>
    </row>
    <row r="17" spans="1:15" x14ac:dyDescent="0.2">
      <c r="A17" t="s">
        <v>62</v>
      </c>
      <c r="B17" t="b">
        <v>0</v>
      </c>
      <c r="C17" s="2" t="s">
        <v>10</v>
      </c>
      <c r="D17" t="s">
        <v>44</v>
      </c>
      <c r="E17" t="s">
        <v>45</v>
      </c>
      <c r="F17" t="s">
        <v>46</v>
      </c>
      <c r="G17">
        <v>13.7718417502857</v>
      </c>
      <c r="H17">
        <v>0.97846096698090801</v>
      </c>
      <c r="I17">
        <v>1.7167348912870899</v>
      </c>
      <c r="J17" t="s">
        <v>47</v>
      </c>
      <c r="K17" t="b">
        <v>0</v>
      </c>
      <c r="L17" s="5">
        <f>AVERAGE(G17:G19)</f>
        <v>13.732053980175401</v>
      </c>
      <c r="M17" s="5">
        <f>STDEV(G17:G19)</f>
        <v>0.18237399251412298</v>
      </c>
      <c r="N17" s="5">
        <f>M17/L17*100</f>
        <v>1.3280896854717541</v>
      </c>
      <c r="O17" s="5">
        <f>L17/gold</f>
        <v>0.98289454494662343</v>
      </c>
    </row>
    <row r="18" spans="1:15" x14ac:dyDescent="0.2">
      <c r="A18" t="s">
        <v>63</v>
      </c>
      <c r="B18" t="b">
        <v>0</v>
      </c>
      <c r="C18" s="2" t="s">
        <v>10</v>
      </c>
      <c r="D18" t="s">
        <v>44</v>
      </c>
      <c r="E18" t="s">
        <v>45</v>
      </c>
      <c r="F18" t="s">
        <v>46</v>
      </c>
      <c r="G18">
        <v>13.891249383347599</v>
      </c>
      <c r="H18">
        <v>0.99162057252274904</v>
      </c>
      <c r="I18">
        <v>1.71099181753094</v>
      </c>
      <c r="J18" t="s">
        <v>47</v>
      </c>
      <c r="K18" t="b">
        <v>0</v>
      </c>
      <c r="L18" s="5"/>
      <c r="M18" s="5"/>
      <c r="N18" s="5"/>
      <c r="O18" s="5"/>
    </row>
    <row r="19" spans="1:15" x14ac:dyDescent="0.2">
      <c r="A19" t="s">
        <v>64</v>
      </c>
      <c r="B19" t="b">
        <v>0</v>
      </c>
      <c r="C19" s="2" t="s">
        <v>10</v>
      </c>
      <c r="D19" t="s">
        <v>44</v>
      </c>
      <c r="E19" t="s">
        <v>45</v>
      </c>
      <c r="F19" t="s">
        <v>46</v>
      </c>
      <c r="G19">
        <v>13.5330708068929</v>
      </c>
      <c r="H19">
        <v>0.98935989472700703</v>
      </c>
      <c r="I19">
        <v>1.7100742112727501</v>
      </c>
      <c r="J19" t="s">
        <v>47</v>
      </c>
      <c r="K19" t="b">
        <v>0</v>
      </c>
      <c r="L19" s="5"/>
      <c r="M19" s="5"/>
      <c r="N19" s="5"/>
      <c r="O19" s="5"/>
    </row>
    <row r="20" spans="1:15" x14ac:dyDescent="0.2">
      <c r="A20" t="s">
        <v>65</v>
      </c>
      <c r="B20" t="b">
        <v>0</v>
      </c>
      <c r="C20" s="2" t="s">
        <v>11</v>
      </c>
      <c r="D20" t="s">
        <v>44</v>
      </c>
      <c r="E20" t="s">
        <v>45</v>
      </c>
      <c r="F20" t="s">
        <v>46</v>
      </c>
      <c r="G20">
        <v>12.8927475164508</v>
      </c>
      <c r="H20">
        <v>0.98489422446143604</v>
      </c>
      <c r="I20">
        <v>1.7020367223613999</v>
      </c>
      <c r="J20" t="s">
        <v>47</v>
      </c>
      <c r="K20" t="b">
        <v>0</v>
      </c>
      <c r="L20" s="5">
        <f>AVERAGE(G20:G22)</f>
        <v>12.680336837814266</v>
      </c>
      <c r="M20" s="5">
        <f>STDEV(G20:G22)</f>
        <v>0.30092870712821357</v>
      </c>
      <c r="N20" s="5">
        <f>M20/L20*100</f>
        <v>2.3731917454338318</v>
      </c>
      <c r="O20" s="5">
        <f>L20/gold</f>
        <v>0.90761614569579219</v>
      </c>
    </row>
    <row r="21" spans="1:15" x14ac:dyDescent="0.2">
      <c r="A21" t="s">
        <v>66</v>
      </c>
      <c r="B21" t="b">
        <v>0</v>
      </c>
      <c r="C21" s="2" t="s">
        <v>11</v>
      </c>
      <c r="D21" t="s">
        <v>44</v>
      </c>
      <c r="E21" t="s">
        <v>45</v>
      </c>
      <c r="F21" t="s">
        <v>46</v>
      </c>
      <c r="G21">
        <v>12.8122897745956</v>
      </c>
      <c r="H21">
        <v>0.99051096391495497</v>
      </c>
      <c r="I21">
        <v>1.7154862916815099</v>
      </c>
      <c r="J21" t="s">
        <v>47</v>
      </c>
      <c r="K21" t="b">
        <v>0</v>
      </c>
      <c r="L21" s="5"/>
      <c r="M21" s="5"/>
      <c r="N21" s="5"/>
      <c r="O21" s="5"/>
    </row>
    <row r="22" spans="1:15" x14ac:dyDescent="0.2">
      <c r="A22" t="s">
        <v>67</v>
      </c>
      <c r="B22" t="b">
        <v>0</v>
      </c>
      <c r="C22" s="2" t="s">
        <v>11</v>
      </c>
      <c r="D22" t="s">
        <v>44</v>
      </c>
      <c r="E22" t="s">
        <v>45</v>
      </c>
      <c r="F22" t="s">
        <v>46</v>
      </c>
      <c r="G22">
        <v>12.335973222396399</v>
      </c>
      <c r="H22">
        <v>0.98474930468764799</v>
      </c>
      <c r="I22">
        <v>1.7240628821478601</v>
      </c>
      <c r="J22" t="s">
        <v>47</v>
      </c>
      <c r="K22" t="b">
        <v>0</v>
      </c>
      <c r="L22" s="5"/>
      <c r="M22" s="5"/>
      <c r="N22" s="5"/>
      <c r="O22" s="5"/>
    </row>
    <row r="23" spans="1:15" x14ac:dyDescent="0.2">
      <c r="A23" t="s">
        <v>68</v>
      </c>
      <c r="B23" t="b">
        <v>0</v>
      </c>
      <c r="C23" s="2" t="s">
        <v>12</v>
      </c>
      <c r="D23" t="s">
        <v>44</v>
      </c>
      <c r="E23" t="s">
        <v>45</v>
      </c>
      <c r="F23" t="s">
        <v>46</v>
      </c>
      <c r="G23">
        <v>13.3915728732439</v>
      </c>
      <c r="H23">
        <v>0.98367012589285097</v>
      </c>
      <c r="I23">
        <v>1.7053587115609601</v>
      </c>
      <c r="J23" t="s">
        <v>47</v>
      </c>
      <c r="K23" t="b">
        <v>0</v>
      </c>
      <c r="L23" s="5">
        <f>AVERAGE(G23:G25)</f>
        <v>13.277383937316934</v>
      </c>
      <c r="M23" s="5">
        <f>STDEV(G23:G25)</f>
        <v>0.11928069686882374</v>
      </c>
      <c r="N23" s="5">
        <f>M23/L23*100</f>
        <v>0.89837499188057479</v>
      </c>
      <c r="O23" s="5">
        <f>L23/gold</f>
        <v>0.95035078233679082</v>
      </c>
    </row>
    <row r="24" spans="1:15" x14ac:dyDescent="0.2">
      <c r="A24" t="s">
        <v>69</v>
      </c>
      <c r="B24" t="b">
        <v>0</v>
      </c>
      <c r="C24" s="2" t="s">
        <v>12</v>
      </c>
      <c r="D24" t="s">
        <v>44</v>
      </c>
      <c r="E24" t="s">
        <v>45</v>
      </c>
      <c r="F24" t="s">
        <v>46</v>
      </c>
      <c r="G24">
        <v>13.286986919300301</v>
      </c>
      <c r="H24">
        <v>0.98410132491983404</v>
      </c>
      <c r="I24">
        <v>1.7001495969936899</v>
      </c>
      <c r="J24" t="s">
        <v>47</v>
      </c>
      <c r="K24" t="b">
        <v>0</v>
      </c>
      <c r="L24" s="5"/>
      <c r="M24" s="5"/>
      <c r="N24" s="5"/>
      <c r="O24" s="5"/>
    </row>
    <row r="25" spans="1:15" x14ac:dyDescent="0.2">
      <c r="A25" t="s">
        <v>70</v>
      </c>
      <c r="B25" t="b">
        <v>0</v>
      </c>
      <c r="C25" s="2" t="s">
        <v>12</v>
      </c>
      <c r="D25" t="s">
        <v>44</v>
      </c>
      <c r="E25" t="s">
        <v>45</v>
      </c>
      <c r="F25" t="s">
        <v>46</v>
      </c>
      <c r="G25">
        <v>13.1535920194066</v>
      </c>
      <c r="H25">
        <v>0.98640724433063898</v>
      </c>
      <c r="I25">
        <v>1.7138150028331101</v>
      </c>
      <c r="J25" t="s">
        <v>47</v>
      </c>
      <c r="K25" t="b">
        <v>0</v>
      </c>
      <c r="L25" s="5"/>
      <c r="M25" s="5"/>
      <c r="N25" s="5"/>
      <c r="O25" s="5"/>
    </row>
    <row r="26" spans="1:15" x14ac:dyDescent="0.2">
      <c r="A26" t="s">
        <v>71</v>
      </c>
      <c r="B26" t="b">
        <v>0</v>
      </c>
      <c r="C26" s="2" t="s">
        <v>13</v>
      </c>
      <c r="D26" t="s">
        <v>44</v>
      </c>
      <c r="E26" t="s">
        <v>45</v>
      </c>
      <c r="F26" t="s">
        <v>46</v>
      </c>
      <c r="G26">
        <v>14.587098632813101</v>
      </c>
      <c r="H26">
        <v>0.99015676948493003</v>
      </c>
      <c r="I26">
        <v>1.71939432687391</v>
      </c>
      <c r="J26" t="s">
        <v>47</v>
      </c>
      <c r="K26" t="b">
        <v>0</v>
      </c>
      <c r="L26" s="5">
        <f>AVERAGE(G26:G28)</f>
        <v>14.612047004262834</v>
      </c>
      <c r="M26" s="5">
        <f>STDEV(G26:G28)</f>
        <v>0.11274412907997104</v>
      </c>
      <c r="N26" s="5">
        <f>M26/L26*100</f>
        <v>0.77158339996497227</v>
      </c>
      <c r="O26" s="5">
        <f>L26/gold</f>
        <v>1.0458815055437281</v>
      </c>
    </row>
    <row r="27" spans="1:15" x14ac:dyDescent="0.2">
      <c r="A27" t="s">
        <v>72</v>
      </c>
      <c r="B27" t="b">
        <v>0</v>
      </c>
      <c r="C27" s="2" t="s">
        <v>13</v>
      </c>
      <c r="D27" t="s">
        <v>44</v>
      </c>
      <c r="E27" t="s">
        <v>45</v>
      </c>
      <c r="F27" t="s">
        <v>46</v>
      </c>
      <c r="G27">
        <v>14.735175709612999</v>
      </c>
      <c r="H27">
        <v>0.98969610301090605</v>
      </c>
      <c r="I27">
        <v>1.7097400060951</v>
      </c>
      <c r="J27" t="s">
        <v>47</v>
      </c>
      <c r="K27" t="b">
        <v>0</v>
      </c>
      <c r="L27" s="5"/>
      <c r="M27" s="5"/>
      <c r="N27" s="5"/>
      <c r="O27" s="5"/>
    </row>
    <row r="28" spans="1:15" x14ac:dyDescent="0.2">
      <c r="A28" t="s">
        <v>73</v>
      </c>
      <c r="B28" t="b">
        <v>0</v>
      </c>
      <c r="C28" s="2" t="s">
        <v>13</v>
      </c>
      <c r="D28" t="s">
        <v>44</v>
      </c>
      <c r="E28" t="s">
        <v>45</v>
      </c>
      <c r="F28" t="s">
        <v>46</v>
      </c>
      <c r="G28">
        <v>14.5138666703624</v>
      </c>
      <c r="H28">
        <v>0.99021705931797899</v>
      </c>
      <c r="I28">
        <v>1.71903555540042</v>
      </c>
      <c r="J28" t="s">
        <v>47</v>
      </c>
      <c r="K28" t="b">
        <v>0</v>
      </c>
      <c r="L28" s="5"/>
      <c r="M28" s="5"/>
      <c r="N28" s="5"/>
      <c r="O28" s="5"/>
    </row>
    <row r="29" spans="1:15" x14ac:dyDescent="0.2">
      <c r="A29" t="s">
        <v>74</v>
      </c>
      <c r="B29" t="b">
        <v>0</v>
      </c>
      <c r="C29" s="2" t="s">
        <v>14</v>
      </c>
      <c r="D29" t="s">
        <v>44</v>
      </c>
      <c r="E29" t="s">
        <v>45</v>
      </c>
      <c r="F29" t="s">
        <v>46</v>
      </c>
      <c r="G29">
        <v>15.7047242931322</v>
      </c>
      <c r="H29">
        <v>0.97642632527217998</v>
      </c>
      <c r="I29">
        <v>1.70754573773176</v>
      </c>
      <c r="J29" t="s">
        <v>47</v>
      </c>
      <c r="K29" t="b">
        <v>0</v>
      </c>
      <c r="L29" s="5">
        <f>AVERAGE(G29:G31)</f>
        <v>15.415985903857733</v>
      </c>
      <c r="M29" s="5">
        <f>STDEV(G29:G31)</f>
        <v>0.40216321366997415</v>
      </c>
      <c r="N29" s="5">
        <f>M29/L29*100</f>
        <v>2.608741446561234</v>
      </c>
      <c r="O29" s="5">
        <f>L29/gold</f>
        <v>1.1034247660073839</v>
      </c>
    </row>
    <row r="30" spans="1:15" x14ac:dyDescent="0.2">
      <c r="A30" t="s">
        <v>75</v>
      </c>
      <c r="B30" t="b">
        <v>0</v>
      </c>
      <c r="C30" s="2" t="s">
        <v>14</v>
      </c>
      <c r="D30" t="s">
        <v>44</v>
      </c>
      <c r="E30" t="s">
        <v>45</v>
      </c>
      <c r="F30" t="s">
        <v>46</v>
      </c>
      <c r="G30">
        <v>15.5865894974876</v>
      </c>
      <c r="H30">
        <v>0.990046389882966</v>
      </c>
      <c r="I30">
        <v>1.7154450632006599</v>
      </c>
      <c r="J30" t="s">
        <v>47</v>
      </c>
      <c r="K30" t="b">
        <v>0</v>
      </c>
      <c r="L30" s="5"/>
      <c r="M30" s="5"/>
      <c r="N30" s="5"/>
      <c r="O30" s="5"/>
    </row>
    <row r="31" spans="1:15" x14ac:dyDescent="0.2">
      <c r="A31" t="s">
        <v>76</v>
      </c>
      <c r="B31" t="b">
        <v>0</v>
      </c>
      <c r="C31" s="2" t="s">
        <v>14</v>
      </c>
      <c r="D31" t="s">
        <v>44</v>
      </c>
      <c r="E31" t="s">
        <v>45</v>
      </c>
      <c r="F31" t="s">
        <v>46</v>
      </c>
      <c r="G31">
        <v>14.9566439209534</v>
      </c>
      <c r="H31">
        <v>0.99144380475557203</v>
      </c>
      <c r="I31">
        <v>1.71353520949505</v>
      </c>
      <c r="J31" t="s">
        <v>47</v>
      </c>
      <c r="K31" t="b">
        <v>0</v>
      </c>
      <c r="L31" s="5"/>
      <c r="M31" s="5"/>
      <c r="N31" s="5"/>
      <c r="O31" s="5"/>
    </row>
    <row r="32" spans="1:15" x14ac:dyDescent="0.2">
      <c r="A32" t="s">
        <v>77</v>
      </c>
      <c r="B32" t="b">
        <v>0</v>
      </c>
      <c r="C32" s="2" t="s">
        <v>15</v>
      </c>
      <c r="D32" t="s">
        <v>44</v>
      </c>
      <c r="E32" t="s">
        <v>45</v>
      </c>
      <c r="F32" t="s">
        <v>46</v>
      </c>
      <c r="G32">
        <v>14.300900879916099</v>
      </c>
      <c r="H32">
        <v>0.98354043609236397</v>
      </c>
      <c r="I32">
        <v>1.68675195405839</v>
      </c>
      <c r="J32" t="s">
        <v>47</v>
      </c>
      <c r="K32" t="b">
        <v>0</v>
      </c>
      <c r="L32" s="5">
        <f>AVERAGE(G32:G34)</f>
        <v>13.879684003499433</v>
      </c>
      <c r="M32" s="5">
        <f>STDEV(G32:G34)</f>
        <v>0.44544331894999689</v>
      </c>
      <c r="N32" s="5">
        <f>M32/L32*100</f>
        <v>3.2093188781364828</v>
      </c>
      <c r="O32" s="5">
        <f>L32/gold</f>
        <v>0.99346140878250833</v>
      </c>
    </row>
    <row r="33" spans="1:15" x14ac:dyDescent="0.2">
      <c r="A33" t="s">
        <v>78</v>
      </c>
      <c r="B33" t="b">
        <v>0</v>
      </c>
      <c r="C33" s="2" t="s">
        <v>15</v>
      </c>
      <c r="D33" t="s">
        <v>44</v>
      </c>
      <c r="E33" t="s">
        <v>45</v>
      </c>
      <c r="F33" t="s">
        <v>46</v>
      </c>
      <c r="G33">
        <v>13.924715952678399</v>
      </c>
      <c r="H33">
        <v>0.99207947881065295</v>
      </c>
      <c r="I33">
        <v>1.7124465571394101</v>
      </c>
      <c r="J33" t="s">
        <v>47</v>
      </c>
      <c r="K33" t="b">
        <v>0</v>
      </c>
      <c r="L33" s="5"/>
      <c r="M33" s="5"/>
      <c r="N33" s="5"/>
      <c r="O33" s="5"/>
    </row>
    <row r="34" spans="1:15" x14ac:dyDescent="0.2">
      <c r="A34" t="s">
        <v>79</v>
      </c>
      <c r="B34" t="b">
        <v>0</v>
      </c>
      <c r="C34" s="2" t="s">
        <v>15</v>
      </c>
      <c r="D34" t="s">
        <v>44</v>
      </c>
      <c r="E34" t="s">
        <v>45</v>
      </c>
      <c r="F34" t="s">
        <v>46</v>
      </c>
      <c r="G34">
        <v>13.4134351779038</v>
      </c>
      <c r="H34">
        <v>0.98877172720136097</v>
      </c>
      <c r="I34">
        <v>1.7211964519447001</v>
      </c>
      <c r="J34" t="s">
        <v>47</v>
      </c>
      <c r="K34" t="b">
        <v>0</v>
      </c>
      <c r="L34" s="5"/>
      <c r="M34" s="5"/>
      <c r="N34" s="5"/>
      <c r="O34" s="5"/>
    </row>
    <row r="35" spans="1:15" x14ac:dyDescent="0.2">
      <c r="A35" t="s">
        <v>80</v>
      </c>
      <c r="B35" t="b">
        <v>0</v>
      </c>
      <c r="C35" s="2" t="s">
        <v>16</v>
      </c>
      <c r="D35" t="s">
        <v>44</v>
      </c>
      <c r="E35" t="s">
        <v>45</v>
      </c>
      <c r="F35" t="s">
        <v>46</v>
      </c>
      <c r="G35">
        <v>16.1058221079197</v>
      </c>
      <c r="H35">
        <v>0.98751511626313804</v>
      </c>
      <c r="I35">
        <v>1.7148328077634301</v>
      </c>
      <c r="J35" t="s">
        <v>47</v>
      </c>
      <c r="K35" t="b">
        <v>0</v>
      </c>
      <c r="L35" s="5">
        <f>AVERAGE(G35:G37)</f>
        <v>16.036124690638697</v>
      </c>
      <c r="M35" s="5">
        <f>STDEV(G35:G37)</f>
        <v>0.22328462465942672</v>
      </c>
      <c r="N35" s="5">
        <f>M35/L35*100</f>
        <v>1.392385186364709</v>
      </c>
      <c r="O35" s="5">
        <f>L35/gold</f>
        <v>1.1478122284741636</v>
      </c>
    </row>
    <row r="36" spans="1:15" x14ac:dyDescent="0.2">
      <c r="A36" t="s">
        <v>81</v>
      </c>
      <c r="B36" t="b">
        <v>0</v>
      </c>
      <c r="C36" s="2" t="s">
        <v>16</v>
      </c>
      <c r="D36" t="s">
        <v>44</v>
      </c>
      <c r="E36" t="s">
        <v>45</v>
      </c>
      <c r="F36" t="s">
        <v>46</v>
      </c>
      <c r="G36">
        <v>16.216247436213798</v>
      </c>
      <c r="H36">
        <v>0.98715221033602696</v>
      </c>
      <c r="I36">
        <v>1.7089383267503899</v>
      </c>
      <c r="J36" t="s">
        <v>47</v>
      </c>
      <c r="K36" t="b">
        <v>0</v>
      </c>
      <c r="L36" s="5"/>
      <c r="M36" s="5"/>
      <c r="N36" s="5"/>
      <c r="O36" s="5"/>
    </row>
    <row r="37" spans="1:15" x14ac:dyDescent="0.2">
      <c r="A37" t="s">
        <v>82</v>
      </c>
      <c r="B37" t="b">
        <v>0</v>
      </c>
      <c r="C37" s="2" t="s">
        <v>16</v>
      </c>
      <c r="D37" t="s">
        <v>44</v>
      </c>
      <c r="E37" t="s">
        <v>45</v>
      </c>
      <c r="F37" t="s">
        <v>46</v>
      </c>
      <c r="G37">
        <v>15.786304527782599</v>
      </c>
      <c r="H37">
        <v>0.99157424173231401</v>
      </c>
      <c r="I37">
        <v>1.7172702736571099</v>
      </c>
      <c r="J37" t="s">
        <v>47</v>
      </c>
      <c r="K37" t="b">
        <v>0</v>
      </c>
      <c r="L37" s="5"/>
      <c r="M37" s="5"/>
      <c r="N37" s="5"/>
      <c r="O37" s="5"/>
    </row>
    <row r="38" spans="1:15" x14ac:dyDescent="0.2">
      <c r="A38" t="s">
        <v>83</v>
      </c>
      <c r="B38" t="b">
        <v>0</v>
      </c>
      <c r="C38" s="2" t="s">
        <v>17</v>
      </c>
      <c r="D38" t="s">
        <v>44</v>
      </c>
      <c r="E38" t="s">
        <v>45</v>
      </c>
      <c r="F38" t="s">
        <v>46</v>
      </c>
      <c r="G38">
        <v>13.671311786446299</v>
      </c>
      <c r="H38">
        <v>0.98845808338353303</v>
      </c>
      <c r="I38">
        <v>1.71326082371385</v>
      </c>
      <c r="J38" t="s">
        <v>47</v>
      </c>
      <c r="K38" t="b">
        <v>0</v>
      </c>
      <c r="L38" s="5">
        <f>AVERAGE(G38:G40)</f>
        <v>13.686106464675866</v>
      </c>
      <c r="M38" s="5">
        <f>STDEV(G38:G40)</f>
        <v>0.19672816939738946</v>
      </c>
      <c r="N38" s="5">
        <f>M38/L38*100</f>
        <v>1.4374297752625926</v>
      </c>
      <c r="O38" s="5">
        <f>L38/gold</f>
        <v>0.97960577529835802</v>
      </c>
    </row>
    <row r="39" spans="1:15" x14ac:dyDescent="0.2">
      <c r="A39" t="s">
        <v>84</v>
      </c>
      <c r="B39" t="b">
        <v>0</v>
      </c>
      <c r="C39" s="2" t="s">
        <v>17</v>
      </c>
      <c r="D39" t="s">
        <v>44</v>
      </c>
      <c r="E39" t="s">
        <v>45</v>
      </c>
      <c r="F39" t="s">
        <v>46</v>
      </c>
      <c r="G39">
        <v>13.8898142995786</v>
      </c>
      <c r="H39">
        <v>0.99016059930414502</v>
      </c>
      <c r="I39">
        <v>1.7050663703281399</v>
      </c>
      <c r="J39" t="s">
        <v>47</v>
      </c>
      <c r="K39" t="b">
        <v>0</v>
      </c>
      <c r="L39" s="5"/>
      <c r="M39" s="5"/>
      <c r="N39" s="5"/>
      <c r="O39" s="5"/>
    </row>
    <row r="40" spans="1:15" x14ac:dyDescent="0.2">
      <c r="A40" t="s">
        <v>85</v>
      </c>
      <c r="B40" t="b">
        <v>0</v>
      </c>
      <c r="C40" s="2" t="s">
        <v>17</v>
      </c>
      <c r="D40" t="s">
        <v>44</v>
      </c>
      <c r="E40" t="s">
        <v>45</v>
      </c>
      <c r="F40" t="s">
        <v>46</v>
      </c>
      <c r="G40">
        <v>13.4971933080027</v>
      </c>
      <c r="H40">
        <v>0.98800467010767701</v>
      </c>
      <c r="I40">
        <v>1.71554299684494</v>
      </c>
      <c r="J40" t="s">
        <v>47</v>
      </c>
      <c r="K40" t="b">
        <v>0</v>
      </c>
      <c r="L40" s="5"/>
      <c r="M40" s="5"/>
      <c r="N40" s="5"/>
      <c r="O40" s="5"/>
    </row>
    <row r="41" spans="1:15" x14ac:dyDescent="0.2">
      <c r="A41" t="s">
        <v>86</v>
      </c>
      <c r="B41" t="b">
        <v>0</v>
      </c>
      <c r="C41" s="2" t="s">
        <v>18</v>
      </c>
      <c r="D41" t="s">
        <v>44</v>
      </c>
      <c r="E41" t="s">
        <v>45</v>
      </c>
      <c r="F41" t="s">
        <v>46</v>
      </c>
      <c r="G41">
        <v>13.745202843536401</v>
      </c>
      <c r="H41">
        <v>0.99104887195977298</v>
      </c>
      <c r="I41">
        <v>1.7072663343714101</v>
      </c>
      <c r="J41" t="s">
        <v>47</v>
      </c>
      <c r="K41" t="b">
        <v>0</v>
      </c>
      <c r="L41" s="5">
        <f>AVERAGE(G41:G43)</f>
        <v>13.730159890741001</v>
      </c>
      <c r="M41" s="5">
        <f>STDEV(G41:G43)</f>
        <v>2.6033673625590975E-2</v>
      </c>
      <c r="N41" s="5">
        <f>M41/L41*100</f>
        <v>0.1896093988180495</v>
      </c>
      <c r="O41" s="5">
        <f>L41/gold</f>
        <v>0.98275897235308429</v>
      </c>
    </row>
    <row r="42" spans="1:15" x14ac:dyDescent="0.2">
      <c r="A42" t="s">
        <v>87</v>
      </c>
      <c r="B42" t="b">
        <v>0</v>
      </c>
      <c r="C42" s="2" t="s">
        <v>18</v>
      </c>
      <c r="D42" t="s">
        <v>44</v>
      </c>
      <c r="E42" t="s">
        <v>45</v>
      </c>
      <c r="F42" t="s">
        <v>46</v>
      </c>
      <c r="G42">
        <v>13.7000987972028</v>
      </c>
      <c r="H42">
        <v>0.99050187218790597</v>
      </c>
      <c r="I42">
        <v>1.7102161498888899</v>
      </c>
      <c r="J42" t="s">
        <v>47</v>
      </c>
      <c r="K42" t="b">
        <v>0</v>
      </c>
      <c r="L42" s="5"/>
      <c r="M42" s="5"/>
      <c r="N42" s="5"/>
      <c r="O42" s="5"/>
    </row>
    <row r="43" spans="1:15" x14ac:dyDescent="0.2">
      <c r="A43" t="s">
        <v>88</v>
      </c>
      <c r="B43" t="b">
        <v>0</v>
      </c>
      <c r="C43" s="2" t="s">
        <v>18</v>
      </c>
      <c r="D43" t="s">
        <v>44</v>
      </c>
      <c r="E43" t="s">
        <v>45</v>
      </c>
      <c r="F43" t="s">
        <v>46</v>
      </c>
      <c r="G43">
        <v>13.7451780314838</v>
      </c>
      <c r="H43">
        <v>0.98817420894855001</v>
      </c>
      <c r="I43">
        <v>1.7094894680041599</v>
      </c>
      <c r="J43" t="s">
        <v>47</v>
      </c>
      <c r="K43" t="b">
        <v>0</v>
      </c>
      <c r="L43" s="5"/>
      <c r="M43" s="5"/>
      <c r="N43" s="5"/>
      <c r="O43" s="5"/>
    </row>
    <row r="44" spans="1:15" x14ac:dyDescent="0.2">
      <c r="A44" t="s">
        <v>89</v>
      </c>
      <c r="B44" t="b">
        <v>0</v>
      </c>
      <c r="C44" t="s">
        <v>19</v>
      </c>
      <c r="D44" t="s">
        <v>44</v>
      </c>
      <c r="E44" t="s">
        <v>45</v>
      </c>
      <c r="F44" t="s">
        <v>46</v>
      </c>
      <c r="G44">
        <v>14.022713424414601</v>
      </c>
      <c r="H44">
        <v>0.98333735278264101</v>
      </c>
      <c r="I44">
        <v>1.7021282079903699</v>
      </c>
      <c r="J44" t="s">
        <v>47</v>
      </c>
      <c r="K44" t="b">
        <v>0</v>
      </c>
      <c r="L44" s="5">
        <f>AVERAGE(G44:G46)</f>
        <v>13.971034889527367</v>
      </c>
      <c r="M44" s="5">
        <f>STDEV(G44:G46)</f>
        <v>8.1865145695022581E-2</v>
      </c>
      <c r="N44" s="5">
        <f>M44/L44*100</f>
        <v>0.58596336164322638</v>
      </c>
      <c r="O44" s="5">
        <f>L44/gold</f>
        <v>1</v>
      </c>
    </row>
    <row r="45" spans="1:15" x14ac:dyDescent="0.2">
      <c r="A45" t="s">
        <v>90</v>
      </c>
      <c r="B45" t="b">
        <v>0</v>
      </c>
      <c r="C45" t="s">
        <v>19</v>
      </c>
      <c r="D45" t="s">
        <v>44</v>
      </c>
      <c r="E45" t="s">
        <v>45</v>
      </c>
      <c r="F45" t="s">
        <v>46</v>
      </c>
      <c r="G45">
        <v>14.013744136681799</v>
      </c>
      <c r="H45">
        <v>0.98337980903328903</v>
      </c>
      <c r="I45">
        <v>1.7172987767633301</v>
      </c>
      <c r="J45" t="s">
        <v>47</v>
      </c>
      <c r="K45" t="b">
        <v>0</v>
      </c>
      <c r="L45" s="5"/>
      <c r="M45" s="5"/>
      <c r="N45" s="5"/>
      <c r="O45" s="5"/>
    </row>
    <row r="46" spans="1:15" x14ac:dyDescent="0.2">
      <c r="A46" t="s">
        <v>91</v>
      </c>
      <c r="B46" t="b">
        <v>0</v>
      </c>
      <c r="C46" t="s">
        <v>19</v>
      </c>
      <c r="D46" t="s">
        <v>44</v>
      </c>
      <c r="E46" t="s">
        <v>45</v>
      </c>
      <c r="F46" t="s">
        <v>46</v>
      </c>
      <c r="G46">
        <v>13.876647107485701</v>
      </c>
      <c r="H46">
        <v>0.99155848695391202</v>
      </c>
      <c r="I46">
        <v>1.75186371192755</v>
      </c>
      <c r="J46" t="s">
        <v>47</v>
      </c>
      <c r="K46" t="b">
        <v>0</v>
      </c>
      <c r="L46" s="5"/>
      <c r="M46" s="5"/>
      <c r="N46" s="5"/>
      <c r="O46" s="5"/>
    </row>
    <row r="47" spans="1:15" x14ac:dyDescent="0.2">
      <c r="A47" t="s">
        <v>92</v>
      </c>
      <c r="B47" t="b">
        <v>0</v>
      </c>
      <c r="C47" t="s">
        <v>20</v>
      </c>
      <c r="D47" t="s">
        <v>44</v>
      </c>
      <c r="E47" t="s">
        <v>45</v>
      </c>
      <c r="F47" t="s">
        <v>46</v>
      </c>
      <c r="G47" t="s">
        <v>93</v>
      </c>
      <c r="H47">
        <v>0</v>
      </c>
      <c r="I47">
        <v>0.724315723588842</v>
      </c>
      <c r="J47" t="s">
        <v>94</v>
      </c>
      <c r="K47" t="b">
        <v>0</v>
      </c>
      <c r="L47" s="5" t="e">
        <f>AVERAGE(G47:G49)</f>
        <v>#DIV/0!</v>
      </c>
      <c r="M47" s="5" t="e">
        <f>STDEV(G47:G49)</f>
        <v>#DIV/0!</v>
      </c>
      <c r="N47" s="5" t="e">
        <f>M47/L47*100</f>
        <v>#DIV/0!</v>
      </c>
      <c r="O47" s="5" t="e">
        <f>L47/gold</f>
        <v>#DIV/0!</v>
      </c>
    </row>
    <row r="48" spans="1:15" x14ac:dyDescent="0.2">
      <c r="A48" t="s">
        <v>95</v>
      </c>
      <c r="B48" t="b">
        <v>0</v>
      </c>
      <c r="C48" t="s">
        <v>20</v>
      </c>
      <c r="D48" t="s">
        <v>44</v>
      </c>
      <c r="E48" t="s">
        <v>45</v>
      </c>
      <c r="F48" t="s">
        <v>46</v>
      </c>
      <c r="G48" t="s">
        <v>93</v>
      </c>
      <c r="H48">
        <v>0</v>
      </c>
      <c r="I48">
        <v>0.615478852912826</v>
      </c>
      <c r="J48" t="s">
        <v>94</v>
      </c>
      <c r="K48" t="b">
        <v>0</v>
      </c>
      <c r="L48" s="5"/>
      <c r="M48" s="5"/>
      <c r="N48" s="5"/>
      <c r="O48" s="5"/>
    </row>
    <row r="49" spans="1:15" x14ac:dyDescent="0.2">
      <c r="A49" t="s">
        <v>96</v>
      </c>
      <c r="B49" t="b">
        <v>0</v>
      </c>
      <c r="C49" t="s">
        <v>20</v>
      </c>
      <c r="D49" t="s">
        <v>44</v>
      </c>
      <c r="E49" t="s">
        <v>45</v>
      </c>
      <c r="F49" t="s">
        <v>46</v>
      </c>
      <c r="G49" t="s">
        <v>93</v>
      </c>
      <c r="H49">
        <v>0</v>
      </c>
      <c r="I49">
        <v>0.68146607458433905</v>
      </c>
      <c r="J49" t="s">
        <v>94</v>
      </c>
      <c r="K49" t="b">
        <v>0</v>
      </c>
      <c r="L49" s="5"/>
      <c r="M49" s="5"/>
      <c r="N49" s="5"/>
      <c r="O49" s="5"/>
    </row>
    <row r="50" spans="1:15" x14ac:dyDescent="0.2">
      <c r="A50" t="s">
        <v>97</v>
      </c>
      <c r="B50" t="b">
        <v>0</v>
      </c>
      <c r="C50" t="s">
        <v>21</v>
      </c>
      <c r="D50" t="s">
        <v>44</v>
      </c>
      <c r="E50" t="s">
        <v>45</v>
      </c>
      <c r="F50" t="s">
        <v>46</v>
      </c>
      <c r="G50">
        <v>12.222817129654301</v>
      </c>
      <c r="H50">
        <v>0.97168190689315803</v>
      </c>
      <c r="I50">
        <v>1.7108237681307401</v>
      </c>
      <c r="J50" t="s">
        <v>47</v>
      </c>
      <c r="K50" t="b">
        <v>0</v>
      </c>
      <c r="L50" s="5">
        <f>AVERAGE(G50:G52)</f>
        <v>12.312339994730868</v>
      </c>
      <c r="M50" s="5">
        <f>STDEV(G50:G52)</f>
        <v>7.9715127901005434E-2</v>
      </c>
      <c r="N50" s="5">
        <f>M50/L50*100</f>
        <v>0.64744092459369984</v>
      </c>
      <c r="O50" s="5">
        <f>L50/gold</f>
        <v>0.88127616114967622</v>
      </c>
    </row>
    <row r="51" spans="1:15" x14ac:dyDescent="0.2">
      <c r="A51" t="s">
        <v>98</v>
      </c>
      <c r="B51" t="b">
        <v>0</v>
      </c>
      <c r="C51" t="s">
        <v>21</v>
      </c>
      <c r="D51" t="s">
        <v>44</v>
      </c>
      <c r="E51" t="s">
        <v>45</v>
      </c>
      <c r="F51" t="s">
        <v>46</v>
      </c>
      <c r="G51">
        <v>12.3385610904967</v>
      </c>
      <c r="H51">
        <v>0.97028346485066397</v>
      </c>
      <c r="I51">
        <v>1.70194921203576</v>
      </c>
      <c r="J51" t="s">
        <v>47</v>
      </c>
      <c r="K51" t="b">
        <v>0</v>
      </c>
      <c r="L51" s="5"/>
      <c r="M51" s="5"/>
      <c r="N51" s="5"/>
      <c r="O51" s="5"/>
    </row>
    <row r="52" spans="1:15" x14ac:dyDescent="0.2">
      <c r="A52" t="s">
        <v>99</v>
      </c>
      <c r="B52" t="b">
        <v>0</v>
      </c>
      <c r="C52" t="s">
        <v>21</v>
      </c>
      <c r="D52" t="s">
        <v>44</v>
      </c>
      <c r="E52" t="s">
        <v>45</v>
      </c>
      <c r="F52" t="s">
        <v>46</v>
      </c>
      <c r="G52">
        <v>12.3756417640416</v>
      </c>
      <c r="H52">
        <v>0.96228683512633495</v>
      </c>
      <c r="I52">
        <v>1.70800717602297</v>
      </c>
      <c r="J52" t="s">
        <v>47</v>
      </c>
      <c r="K52" t="b">
        <v>0</v>
      </c>
      <c r="L52" s="5"/>
      <c r="M52" s="5"/>
      <c r="N52" s="5"/>
      <c r="O52" s="5"/>
    </row>
    <row r="53" spans="1:15" x14ac:dyDescent="0.2">
      <c r="A53" t="s">
        <v>100</v>
      </c>
      <c r="B53" t="b">
        <v>0</v>
      </c>
      <c r="C53" t="s">
        <v>22</v>
      </c>
      <c r="D53" t="s">
        <v>44</v>
      </c>
      <c r="E53" t="s">
        <v>45</v>
      </c>
      <c r="F53" t="s">
        <v>46</v>
      </c>
      <c r="G53">
        <v>13.2424248482656</v>
      </c>
      <c r="H53">
        <v>0.98622806111446504</v>
      </c>
      <c r="I53">
        <v>1.6999763518164199</v>
      </c>
      <c r="J53" t="s">
        <v>47</v>
      </c>
      <c r="K53" t="b">
        <v>0</v>
      </c>
      <c r="L53" s="5">
        <f>AVERAGE(G53:G55)</f>
        <v>13.298138166761801</v>
      </c>
      <c r="M53" s="5">
        <f>STDEV(G53:G55)</f>
        <v>5.1171741996183816E-2</v>
      </c>
      <c r="N53" s="5">
        <f>M53/L53*100</f>
        <v>0.38480380752912968</v>
      </c>
      <c r="O53" s="5">
        <f>L53/gold</f>
        <v>0.9518363007403291</v>
      </c>
    </row>
    <row r="54" spans="1:15" x14ac:dyDescent="0.2">
      <c r="A54" t="s">
        <v>101</v>
      </c>
      <c r="B54" t="b">
        <v>0</v>
      </c>
      <c r="C54" t="s">
        <v>22</v>
      </c>
      <c r="D54" t="s">
        <v>44</v>
      </c>
      <c r="E54" t="s">
        <v>45</v>
      </c>
      <c r="F54" t="s">
        <v>46</v>
      </c>
      <c r="G54">
        <v>13.343040845648799</v>
      </c>
      <c r="H54">
        <v>0.97536893938574798</v>
      </c>
      <c r="I54">
        <v>1.7120452858364901</v>
      </c>
      <c r="J54" t="s">
        <v>47</v>
      </c>
      <c r="K54" t="b">
        <v>0</v>
      </c>
      <c r="L54" s="5"/>
      <c r="M54" s="5"/>
      <c r="N54" s="5"/>
      <c r="O54" s="5"/>
    </row>
    <row r="55" spans="1:15" x14ac:dyDescent="0.2">
      <c r="A55" t="s">
        <v>102</v>
      </c>
      <c r="B55" t="b">
        <v>0</v>
      </c>
      <c r="C55" t="s">
        <v>22</v>
      </c>
      <c r="D55" t="s">
        <v>44</v>
      </c>
      <c r="E55" t="s">
        <v>45</v>
      </c>
      <c r="F55" t="s">
        <v>46</v>
      </c>
      <c r="G55">
        <v>13.308948806370999</v>
      </c>
      <c r="H55">
        <v>0.97275966949687398</v>
      </c>
      <c r="I55">
        <v>1.7082923537456101</v>
      </c>
      <c r="J55" t="s">
        <v>47</v>
      </c>
      <c r="K55" t="b">
        <v>0</v>
      </c>
      <c r="L55" s="5"/>
      <c r="M55" s="5"/>
      <c r="N55" s="5"/>
      <c r="O55" s="5"/>
    </row>
    <row r="56" spans="1:15" x14ac:dyDescent="0.2">
      <c r="A56" t="s">
        <v>103</v>
      </c>
      <c r="B56" t="b">
        <v>0</v>
      </c>
      <c r="C56" t="s">
        <v>23</v>
      </c>
      <c r="D56" t="s">
        <v>44</v>
      </c>
      <c r="E56" t="s">
        <v>45</v>
      </c>
      <c r="F56" t="s">
        <v>46</v>
      </c>
      <c r="G56">
        <v>14.0725167699864</v>
      </c>
      <c r="H56">
        <v>0.987023550363061</v>
      </c>
      <c r="I56">
        <v>1.71305302104848</v>
      </c>
      <c r="J56" t="s">
        <v>47</v>
      </c>
      <c r="K56" t="b">
        <v>0</v>
      </c>
      <c r="L56" s="5">
        <f>AVERAGE(G56:G58)</f>
        <v>14.109140290215166</v>
      </c>
      <c r="M56" s="5">
        <f>STDEV(G56:G58)</f>
        <v>3.2536792355966557E-2</v>
      </c>
      <c r="N56" s="5">
        <f>M56/L56*100</f>
        <v>0.23060790159221226</v>
      </c>
      <c r="O56" s="5">
        <f>L56/gold</f>
        <v>1.0098851231694599</v>
      </c>
    </row>
    <row r="57" spans="1:15" x14ac:dyDescent="0.2">
      <c r="A57" t="s">
        <v>104</v>
      </c>
      <c r="B57" t="b">
        <v>0</v>
      </c>
      <c r="C57" t="s">
        <v>23</v>
      </c>
      <c r="D57" t="s">
        <v>44</v>
      </c>
      <c r="E57" t="s">
        <v>45</v>
      </c>
      <c r="F57" t="s">
        <v>46</v>
      </c>
      <c r="G57">
        <v>14.1347102306356</v>
      </c>
      <c r="H57">
        <v>0.98331673505588402</v>
      </c>
      <c r="I57">
        <v>1.7122198550232399</v>
      </c>
      <c r="J57" t="s">
        <v>47</v>
      </c>
      <c r="K57" t="b">
        <v>0</v>
      </c>
      <c r="L57" s="5"/>
      <c r="M57" s="5"/>
      <c r="N57" s="5"/>
      <c r="O57" s="5"/>
    </row>
    <row r="58" spans="1:15" x14ac:dyDescent="0.2">
      <c r="A58" t="s">
        <v>105</v>
      </c>
      <c r="B58" t="b">
        <v>0</v>
      </c>
      <c r="C58" t="s">
        <v>23</v>
      </c>
      <c r="D58" t="s">
        <v>44</v>
      </c>
      <c r="E58" t="s">
        <v>45</v>
      </c>
      <c r="F58" t="s">
        <v>46</v>
      </c>
      <c r="G58">
        <v>14.120193870023501</v>
      </c>
      <c r="H58">
        <v>0.98331997336094301</v>
      </c>
      <c r="I58">
        <v>1.7183899640700599</v>
      </c>
      <c r="J58" t="s">
        <v>47</v>
      </c>
      <c r="K58" t="b">
        <v>0</v>
      </c>
      <c r="L58" s="5"/>
      <c r="M58" s="5"/>
      <c r="N58" s="5"/>
      <c r="O58" s="5"/>
    </row>
    <row r="59" spans="1:15" x14ac:dyDescent="0.2">
      <c r="A59" t="s">
        <v>106</v>
      </c>
      <c r="B59" t="b">
        <v>0</v>
      </c>
      <c r="C59" t="s">
        <v>24</v>
      </c>
      <c r="D59" t="s">
        <v>44</v>
      </c>
      <c r="E59" t="s">
        <v>45</v>
      </c>
      <c r="F59" t="s">
        <v>46</v>
      </c>
      <c r="G59">
        <v>15.274572994893999</v>
      </c>
      <c r="H59">
        <v>0.98863162288423301</v>
      </c>
      <c r="I59">
        <v>1.72075277434305</v>
      </c>
      <c r="J59" t="s">
        <v>47</v>
      </c>
      <c r="K59" t="b">
        <v>0</v>
      </c>
      <c r="L59" s="5">
        <f>AVERAGE(G59:G61)</f>
        <v>15.4211077138508</v>
      </c>
      <c r="M59" s="5">
        <f>STDEV(G59:G61)</f>
        <v>0.12718562729319063</v>
      </c>
      <c r="N59" s="5">
        <f>M59/L59*100</f>
        <v>0.82475026861368805</v>
      </c>
      <c r="O59" s="5">
        <f>L59/gold</f>
        <v>1.10379136805466</v>
      </c>
    </row>
    <row r="60" spans="1:15" x14ac:dyDescent="0.2">
      <c r="A60" t="s">
        <v>107</v>
      </c>
      <c r="B60" t="b">
        <v>0</v>
      </c>
      <c r="C60" t="s">
        <v>24</v>
      </c>
      <c r="D60" t="s">
        <v>44</v>
      </c>
      <c r="E60" t="s">
        <v>45</v>
      </c>
      <c r="F60" t="s">
        <v>46</v>
      </c>
      <c r="G60">
        <v>15.5028524488164</v>
      </c>
      <c r="H60">
        <v>0.98849184755199904</v>
      </c>
      <c r="I60">
        <v>1.7228273708095501</v>
      </c>
      <c r="J60" t="s">
        <v>47</v>
      </c>
      <c r="K60" t="b">
        <v>0</v>
      </c>
      <c r="L60" s="5"/>
      <c r="M60" s="5"/>
      <c r="N60" s="5"/>
      <c r="O60" s="5"/>
    </row>
    <row r="61" spans="1:15" x14ac:dyDescent="0.2">
      <c r="A61" t="s">
        <v>108</v>
      </c>
      <c r="B61" t="b">
        <v>0</v>
      </c>
      <c r="C61" t="s">
        <v>24</v>
      </c>
      <c r="D61" t="s">
        <v>44</v>
      </c>
      <c r="E61" t="s">
        <v>45</v>
      </c>
      <c r="F61" t="s">
        <v>46</v>
      </c>
      <c r="G61">
        <v>15.485897697842001</v>
      </c>
      <c r="H61">
        <v>0.98854615763489995</v>
      </c>
      <c r="I61">
        <v>1.7212658422147</v>
      </c>
      <c r="J61" t="s">
        <v>47</v>
      </c>
      <c r="K61" t="b">
        <v>0</v>
      </c>
      <c r="L61" s="5"/>
      <c r="M61" s="5"/>
      <c r="N61" s="5"/>
      <c r="O61" s="5"/>
    </row>
    <row r="62" spans="1:15" x14ac:dyDescent="0.2">
      <c r="A62" t="s">
        <v>109</v>
      </c>
      <c r="B62" t="b">
        <v>0</v>
      </c>
      <c r="C62" t="s">
        <v>25</v>
      </c>
      <c r="D62" t="s">
        <v>44</v>
      </c>
      <c r="E62" t="s">
        <v>45</v>
      </c>
      <c r="F62" t="s">
        <v>46</v>
      </c>
      <c r="G62">
        <v>17.517387004568601</v>
      </c>
      <c r="H62">
        <v>0.98998680418970497</v>
      </c>
      <c r="I62">
        <v>1.71157591514453</v>
      </c>
      <c r="J62" t="s">
        <v>47</v>
      </c>
      <c r="K62" t="b">
        <v>0</v>
      </c>
      <c r="L62" s="5">
        <f>AVERAGE(G62:G64)</f>
        <v>17.552890475897932</v>
      </c>
      <c r="M62" s="5">
        <f>STDEV(G62:G64)</f>
        <v>5.7976443356697972E-2</v>
      </c>
      <c r="N62" s="5">
        <f>M62/L62*100</f>
        <v>0.33029570506524875</v>
      </c>
      <c r="O62" s="5">
        <f>L62/gold</f>
        <v>1.2563772558506392</v>
      </c>
    </row>
    <row r="63" spans="1:15" x14ac:dyDescent="0.2">
      <c r="A63" t="s">
        <v>110</v>
      </c>
      <c r="B63" t="b">
        <v>0</v>
      </c>
      <c r="C63" t="s">
        <v>25</v>
      </c>
      <c r="D63" t="s">
        <v>44</v>
      </c>
      <c r="E63" t="s">
        <v>45</v>
      </c>
      <c r="F63" t="s">
        <v>46</v>
      </c>
      <c r="G63">
        <v>17.619793972741299</v>
      </c>
      <c r="H63">
        <v>0.99067783356828598</v>
      </c>
      <c r="I63">
        <v>1.7213490345775999</v>
      </c>
      <c r="J63" t="s">
        <v>47</v>
      </c>
      <c r="K63" t="b">
        <v>0</v>
      </c>
      <c r="L63" s="5"/>
      <c r="M63" s="5"/>
      <c r="N63" s="5"/>
      <c r="O63" s="5"/>
    </row>
    <row r="64" spans="1:15" x14ac:dyDescent="0.2">
      <c r="A64" t="s">
        <v>111</v>
      </c>
      <c r="B64" t="b">
        <v>0</v>
      </c>
      <c r="C64" t="s">
        <v>25</v>
      </c>
      <c r="D64" t="s">
        <v>44</v>
      </c>
      <c r="E64" t="s">
        <v>45</v>
      </c>
      <c r="F64" t="s">
        <v>46</v>
      </c>
      <c r="G64">
        <v>17.521490450383901</v>
      </c>
      <c r="H64">
        <v>0.98968912579621904</v>
      </c>
      <c r="I64">
        <v>1.72060546116937</v>
      </c>
      <c r="J64" t="s">
        <v>47</v>
      </c>
      <c r="K64" t="b">
        <v>0</v>
      </c>
      <c r="L64" s="5"/>
      <c r="M64" s="5"/>
      <c r="N64" s="5"/>
      <c r="O64" s="5"/>
    </row>
    <row r="70" spans="1:5" x14ac:dyDescent="0.2">
      <c r="A70" s="7" t="s">
        <v>112</v>
      </c>
    </row>
    <row r="71" spans="1:5" x14ac:dyDescent="0.2">
      <c r="A71" t="s">
        <v>0</v>
      </c>
      <c r="B71" t="s">
        <v>1</v>
      </c>
      <c r="C71" t="s">
        <v>113</v>
      </c>
      <c r="D71" t="s">
        <v>116</v>
      </c>
      <c r="E71" t="s">
        <v>114</v>
      </c>
    </row>
    <row r="72" spans="1:5" x14ac:dyDescent="0.2">
      <c r="A72" t="s">
        <v>21</v>
      </c>
      <c r="B72">
        <v>12.312339994730868</v>
      </c>
      <c r="C72">
        <v>9.27</v>
      </c>
      <c r="D72">
        <f>C72*4.2</f>
        <v>38.933999999999997</v>
      </c>
      <c r="E72">
        <f>LOG(D72,10)</f>
        <v>1.5903290245423973</v>
      </c>
    </row>
    <row r="73" spans="1:5" x14ac:dyDescent="0.2">
      <c r="A73" t="s">
        <v>22</v>
      </c>
      <c r="B73">
        <v>13.298138166761801</v>
      </c>
      <c r="C73">
        <v>4.78</v>
      </c>
      <c r="D73">
        <f t="shared" ref="D73:D81" si="0">C73*4.2</f>
        <v>20.076000000000001</v>
      </c>
      <c r="E73">
        <f t="shared" ref="E73:E81" si="1">LOG(D73,10)</f>
        <v>1.3026771870100191</v>
      </c>
    </row>
    <row r="74" spans="1:5" x14ac:dyDescent="0.2">
      <c r="A74" t="s">
        <v>23</v>
      </c>
      <c r="B74">
        <v>14.109140290215166</v>
      </c>
      <c r="C74">
        <v>2.42</v>
      </c>
      <c r="D74">
        <f t="shared" si="0"/>
        <v>10.164</v>
      </c>
      <c r="E74">
        <f t="shared" si="1"/>
        <v>1.0070646563783316</v>
      </c>
    </row>
    <row r="75" spans="1:5" x14ac:dyDescent="0.2">
      <c r="A75" t="s">
        <v>24</v>
      </c>
      <c r="B75">
        <v>15.4211077138508</v>
      </c>
      <c r="C75">
        <v>0.99299999999999999</v>
      </c>
      <c r="D75">
        <f t="shared" si="0"/>
        <v>4.1706000000000003</v>
      </c>
      <c r="E75">
        <f t="shared" si="1"/>
        <v>0.62019853889328158</v>
      </c>
    </row>
    <row r="76" spans="1:5" x14ac:dyDescent="0.2">
      <c r="A76" t="s">
        <v>25</v>
      </c>
      <c r="B76">
        <v>17.552890475897932</v>
      </c>
      <c r="C76">
        <v>0.44</v>
      </c>
      <c r="D76">
        <f t="shared" si="0"/>
        <v>1.8480000000000001</v>
      </c>
      <c r="E76">
        <f t="shared" si="1"/>
        <v>0.26670196688408793</v>
      </c>
    </row>
    <row r="77" spans="1:5" x14ac:dyDescent="0.2">
      <c r="A77" s="1" t="s">
        <v>5</v>
      </c>
      <c r="B77">
        <v>12.560140349180868</v>
      </c>
      <c r="C77">
        <v>10.3</v>
      </c>
      <c r="D77">
        <f t="shared" si="0"/>
        <v>43.260000000000005</v>
      </c>
      <c r="E77">
        <f t="shared" si="1"/>
        <v>1.6360865151030726</v>
      </c>
    </row>
    <row r="78" spans="1:5" x14ac:dyDescent="0.2">
      <c r="A78" s="1" t="s">
        <v>6</v>
      </c>
      <c r="B78">
        <v>13.379772836585067</v>
      </c>
      <c r="C78">
        <v>4.7300000000000004</v>
      </c>
      <c r="D78">
        <f t="shared" si="0"/>
        <v>19.866000000000003</v>
      </c>
      <c r="E78">
        <f t="shared" si="1"/>
        <v>1.2981104311357119</v>
      </c>
    </row>
    <row r="79" spans="1:5" x14ac:dyDescent="0.2">
      <c r="A79" s="1" t="s">
        <v>7</v>
      </c>
      <c r="B79">
        <v>14.286086459024498</v>
      </c>
      <c r="C79">
        <v>1.79</v>
      </c>
      <c r="D79">
        <f t="shared" si="0"/>
        <v>7.5180000000000007</v>
      </c>
      <c r="E79">
        <f t="shared" si="1"/>
        <v>0.87610232137779365</v>
      </c>
    </row>
    <row r="80" spans="1:5" x14ac:dyDescent="0.2">
      <c r="A80" s="1" t="s">
        <v>8</v>
      </c>
      <c r="B80">
        <v>15.485201563626168</v>
      </c>
      <c r="C80">
        <v>0.76</v>
      </c>
      <c r="D80">
        <f t="shared" si="0"/>
        <v>3.1920000000000002</v>
      </c>
      <c r="E80">
        <f t="shared" si="1"/>
        <v>0.50406288267869181</v>
      </c>
    </row>
    <row r="81" spans="1:5" x14ac:dyDescent="0.2">
      <c r="A81" s="1" t="s">
        <v>9</v>
      </c>
      <c r="B81">
        <v>16.349590440003301</v>
      </c>
      <c r="C81">
        <v>0.3</v>
      </c>
      <c r="D81">
        <f t="shared" si="0"/>
        <v>1.26</v>
      </c>
      <c r="E81">
        <f t="shared" si="1"/>
        <v>0.1003705451175629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EF59A-729E-CA44-95EE-7AD7DDFC3919}">
  <dimension ref="A1:O82"/>
  <sheetViews>
    <sheetView topLeftCell="A43" workbookViewId="0">
      <selection activeCell="D78" sqref="D78"/>
    </sheetView>
  </sheetViews>
  <sheetFormatPr baseColWidth="10" defaultRowHeight="16" x14ac:dyDescent="0.2"/>
  <cols>
    <col min="12" max="15" width="10.83203125" style="5"/>
  </cols>
  <sheetData>
    <row r="1" spans="1:15" x14ac:dyDescent="0.2">
      <c r="A1" t="s">
        <v>33</v>
      </c>
      <c r="B1" t="s">
        <v>34</v>
      </c>
      <c r="C1" t="s">
        <v>0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s="4" t="s">
        <v>1</v>
      </c>
      <c r="M1" s="4" t="s">
        <v>2</v>
      </c>
      <c r="N1" s="4" t="s">
        <v>3</v>
      </c>
      <c r="O1" s="4" t="s">
        <v>4</v>
      </c>
    </row>
    <row r="2" spans="1:15" x14ac:dyDescent="0.2">
      <c r="A2" t="s">
        <v>43</v>
      </c>
      <c r="B2" t="b">
        <v>0</v>
      </c>
      <c r="C2" s="1" t="s">
        <v>5</v>
      </c>
      <c r="D2" t="s">
        <v>44</v>
      </c>
      <c r="E2" t="s">
        <v>45</v>
      </c>
      <c r="F2" t="s">
        <v>46</v>
      </c>
      <c r="G2">
        <v>12.4688082016162</v>
      </c>
      <c r="H2">
        <v>0.98863337298314102</v>
      </c>
      <c r="I2">
        <v>1.7105831842883401</v>
      </c>
      <c r="J2" t="s">
        <v>47</v>
      </c>
      <c r="K2" t="b">
        <v>0</v>
      </c>
      <c r="L2" s="5">
        <v>12.766009713933967</v>
      </c>
      <c r="M2" s="5">
        <v>0.26327605746153027</v>
      </c>
      <c r="N2" s="5">
        <v>2.0623206731087409</v>
      </c>
      <c r="O2" s="6">
        <v>0.88514492696340175</v>
      </c>
    </row>
    <row r="3" spans="1:15" x14ac:dyDescent="0.2">
      <c r="A3" t="s">
        <v>48</v>
      </c>
      <c r="B3" t="b">
        <v>0</v>
      </c>
      <c r="C3" s="1" t="s">
        <v>5</v>
      </c>
      <c r="D3" t="s">
        <v>44</v>
      </c>
      <c r="E3" t="s">
        <v>45</v>
      </c>
      <c r="F3" t="s">
        <v>46</v>
      </c>
      <c r="G3">
        <v>12.9699975465594</v>
      </c>
      <c r="H3">
        <v>0.98997665106108901</v>
      </c>
      <c r="I3">
        <v>1.7080764626624501</v>
      </c>
      <c r="J3" t="s">
        <v>47</v>
      </c>
      <c r="K3" t="b">
        <v>0</v>
      </c>
    </row>
    <row r="4" spans="1:15" x14ac:dyDescent="0.2">
      <c r="A4" t="s">
        <v>49</v>
      </c>
      <c r="B4" t="b">
        <v>0</v>
      </c>
      <c r="C4" s="1" t="s">
        <v>5</v>
      </c>
      <c r="D4" t="s">
        <v>44</v>
      </c>
      <c r="E4" t="s">
        <v>45</v>
      </c>
      <c r="F4" t="s">
        <v>46</v>
      </c>
      <c r="G4">
        <v>12.8592233936263</v>
      </c>
      <c r="H4">
        <v>0.98802840226870603</v>
      </c>
      <c r="I4">
        <v>1.70658070131563</v>
      </c>
      <c r="J4" t="s">
        <v>47</v>
      </c>
      <c r="K4" t="b">
        <v>0</v>
      </c>
    </row>
    <row r="5" spans="1:15" x14ac:dyDescent="0.2">
      <c r="A5" t="s">
        <v>50</v>
      </c>
      <c r="B5" t="b">
        <v>0</v>
      </c>
      <c r="C5" s="1" t="s">
        <v>6</v>
      </c>
      <c r="D5" t="s">
        <v>44</v>
      </c>
      <c r="E5" t="s">
        <v>45</v>
      </c>
      <c r="F5" t="s">
        <v>46</v>
      </c>
      <c r="G5">
        <v>13.6076947686855</v>
      </c>
      <c r="H5">
        <v>0.98749473912114905</v>
      </c>
      <c r="I5">
        <v>1.71007341437646</v>
      </c>
      <c r="J5" t="s">
        <v>47</v>
      </c>
      <c r="K5" t="b">
        <v>0</v>
      </c>
      <c r="L5" s="5">
        <v>13.501617794036832</v>
      </c>
      <c r="M5" s="5">
        <v>0.23223321967130031</v>
      </c>
      <c r="N5" s="5">
        <v>1.7200399479080883</v>
      </c>
      <c r="O5" s="6">
        <v>0.93614909936549917</v>
      </c>
    </row>
    <row r="6" spans="1:15" x14ac:dyDescent="0.2">
      <c r="A6" t="s">
        <v>51</v>
      </c>
      <c r="B6" t="b">
        <v>0</v>
      </c>
      <c r="C6" s="1" t="s">
        <v>6</v>
      </c>
      <c r="D6" t="s">
        <v>44</v>
      </c>
      <c r="E6" t="s">
        <v>45</v>
      </c>
      <c r="F6" t="s">
        <v>46</v>
      </c>
      <c r="G6">
        <v>13.661870246290199</v>
      </c>
      <c r="H6">
        <v>0.98130586929237595</v>
      </c>
      <c r="I6">
        <v>1.69860465323069</v>
      </c>
      <c r="J6" t="s">
        <v>47</v>
      </c>
      <c r="K6" t="b">
        <v>0</v>
      </c>
    </row>
    <row r="7" spans="1:15" x14ac:dyDescent="0.2">
      <c r="A7" t="s">
        <v>52</v>
      </c>
      <c r="B7" t="b">
        <v>0</v>
      </c>
      <c r="C7" s="1" t="s">
        <v>6</v>
      </c>
      <c r="D7" t="s">
        <v>44</v>
      </c>
      <c r="E7" t="s">
        <v>45</v>
      </c>
      <c r="F7" t="s">
        <v>46</v>
      </c>
      <c r="G7">
        <v>13.2352883671348</v>
      </c>
      <c r="H7">
        <v>0.98669188799323504</v>
      </c>
      <c r="I7">
        <v>1.7236737247154399</v>
      </c>
      <c r="J7" t="s">
        <v>47</v>
      </c>
      <c r="K7" t="b">
        <v>0</v>
      </c>
    </row>
    <row r="8" spans="1:15" x14ac:dyDescent="0.2">
      <c r="A8" t="s">
        <v>53</v>
      </c>
      <c r="B8" t="b">
        <v>0</v>
      </c>
      <c r="C8" s="1" t="s">
        <v>7</v>
      </c>
      <c r="D8" t="s">
        <v>44</v>
      </c>
      <c r="E8" t="s">
        <v>45</v>
      </c>
      <c r="F8" t="s">
        <v>46</v>
      </c>
      <c r="G8">
        <v>14.3551836293693</v>
      </c>
      <c r="H8">
        <v>0.98787629545311695</v>
      </c>
      <c r="I8">
        <v>1.7171684218114101</v>
      </c>
      <c r="J8" t="s">
        <v>47</v>
      </c>
      <c r="K8" t="b">
        <v>0</v>
      </c>
      <c r="L8" s="5">
        <v>14.438211711855899</v>
      </c>
      <c r="M8" s="5">
        <v>0.34886441063177159</v>
      </c>
      <c r="N8" s="5">
        <v>2.4162577581910818</v>
      </c>
      <c r="O8" s="6">
        <v>1.0010888396257198</v>
      </c>
    </row>
    <row r="9" spans="1:15" x14ac:dyDescent="0.2">
      <c r="A9" t="s">
        <v>54</v>
      </c>
      <c r="B9" t="b">
        <v>0</v>
      </c>
      <c r="C9" s="1" t="s">
        <v>7</v>
      </c>
      <c r="D9" t="s">
        <v>44</v>
      </c>
      <c r="E9" t="s">
        <v>45</v>
      </c>
      <c r="F9" t="s">
        <v>46</v>
      </c>
      <c r="G9">
        <v>14.1383518669503</v>
      </c>
      <c r="H9">
        <v>0.98631337786581397</v>
      </c>
      <c r="I9">
        <v>1.7182222393064399</v>
      </c>
      <c r="J9" t="s">
        <v>47</v>
      </c>
      <c r="K9" t="b">
        <v>0</v>
      </c>
    </row>
    <row r="10" spans="1:15" x14ac:dyDescent="0.2">
      <c r="A10" t="s">
        <v>55</v>
      </c>
      <c r="B10" t="b">
        <v>0</v>
      </c>
      <c r="C10" s="1" t="s">
        <v>7</v>
      </c>
      <c r="D10" t="s">
        <v>44</v>
      </c>
      <c r="E10" t="s">
        <v>45</v>
      </c>
      <c r="F10" t="s">
        <v>46</v>
      </c>
      <c r="G10">
        <v>14.8210996392481</v>
      </c>
      <c r="H10">
        <v>0.98947328821023695</v>
      </c>
      <c r="I10">
        <v>1.714795296066</v>
      </c>
      <c r="J10" t="s">
        <v>47</v>
      </c>
      <c r="K10" t="b">
        <v>0</v>
      </c>
    </row>
    <row r="11" spans="1:15" x14ac:dyDescent="0.2">
      <c r="A11" t="s">
        <v>56</v>
      </c>
      <c r="B11" t="b">
        <v>0</v>
      </c>
      <c r="C11" s="1" t="s">
        <v>8</v>
      </c>
      <c r="D11" t="s">
        <v>44</v>
      </c>
      <c r="E11" t="s">
        <v>45</v>
      </c>
      <c r="F11" t="s">
        <v>46</v>
      </c>
      <c r="G11">
        <v>15.7906006520736</v>
      </c>
      <c r="H11">
        <v>0.97768162767139299</v>
      </c>
      <c r="I11">
        <v>1.6680536830874699</v>
      </c>
      <c r="J11" t="s">
        <v>47</v>
      </c>
      <c r="K11" t="b">
        <v>0</v>
      </c>
      <c r="L11" s="5">
        <v>15.535871022756899</v>
      </c>
      <c r="M11" s="5">
        <v>0.26015077170403306</v>
      </c>
      <c r="N11" s="5">
        <v>1.67451680902194</v>
      </c>
      <c r="O11" s="6">
        <v>1.077196221051075</v>
      </c>
    </row>
    <row r="12" spans="1:15" x14ac:dyDescent="0.2">
      <c r="A12" t="s">
        <v>57</v>
      </c>
      <c r="B12" t="b">
        <v>0</v>
      </c>
      <c r="C12" s="1" t="s">
        <v>8</v>
      </c>
      <c r="D12" t="s">
        <v>44</v>
      </c>
      <c r="E12" t="s">
        <v>45</v>
      </c>
      <c r="F12" t="s">
        <v>46</v>
      </c>
      <c r="G12">
        <v>15.2706184422187</v>
      </c>
      <c r="H12">
        <v>0.98699862591140397</v>
      </c>
      <c r="I12">
        <v>1.7190756264693201</v>
      </c>
      <c r="J12" t="s">
        <v>47</v>
      </c>
      <c r="K12" t="b">
        <v>0</v>
      </c>
    </row>
    <row r="13" spans="1:15" x14ac:dyDescent="0.2">
      <c r="A13" t="s">
        <v>58</v>
      </c>
      <c r="B13" t="b">
        <v>0</v>
      </c>
      <c r="C13" s="1" t="s">
        <v>8</v>
      </c>
      <c r="D13" t="s">
        <v>44</v>
      </c>
      <c r="E13" t="s">
        <v>45</v>
      </c>
      <c r="F13" t="s">
        <v>46</v>
      </c>
      <c r="G13">
        <v>15.5463939739784</v>
      </c>
      <c r="H13">
        <v>0.98788073444193203</v>
      </c>
      <c r="I13">
        <v>1.7158926679311901</v>
      </c>
      <c r="J13" t="s">
        <v>47</v>
      </c>
      <c r="K13" t="b">
        <v>0</v>
      </c>
    </row>
    <row r="14" spans="1:15" x14ac:dyDescent="0.2">
      <c r="A14" t="s">
        <v>59</v>
      </c>
      <c r="B14" t="b">
        <v>0</v>
      </c>
      <c r="C14" s="1" t="s">
        <v>9</v>
      </c>
      <c r="D14" t="s">
        <v>44</v>
      </c>
      <c r="E14" t="s">
        <v>45</v>
      </c>
      <c r="F14" t="s">
        <v>46</v>
      </c>
      <c r="G14">
        <v>17.828248043083001</v>
      </c>
      <c r="H14">
        <v>0.98711632473766697</v>
      </c>
      <c r="I14">
        <v>1.6576799095068</v>
      </c>
      <c r="J14" t="s">
        <v>47</v>
      </c>
      <c r="K14" t="b">
        <v>0</v>
      </c>
      <c r="L14" s="5">
        <v>17.872257153596902</v>
      </c>
      <c r="M14" s="5">
        <v>0.512866206541855</v>
      </c>
      <c r="N14" s="5">
        <v>2.8696219069264988</v>
      </c>
      <c r="O14" s="6">
        <v>1.2391920504043485</v>
      </c>
    </row>
    <row r="15" spans="1:15" x14ac:dyDescent="0.2">
      <c r="A15" t="s">
        <v>60</v>
      </c>
      <c r="B15" t="b">
        <v>0</v>
      </c>
      <c r="C15" s="1" t="s">
        <v>9</v>
      </c>
      <c r="D15" t="s">
        <v>44</v>
      </c>
      <c r="E15" t="s">
        <v>45</v>
      </c>
      <c r="F15" t="s">
        <v>46</v>
      </c>
      <c r="G15">
        <v>18.4057097946421</v>
      </c>
      <c r="H15">
        <v>0.98710348232513201</v>
      </c>
      <c r="I15">
        <v>1.6860992843114799</v>
      </c>
      <c r="J15" t="s">
        <v>47</v>
      </c>
      <c r="K15" t="b">
        <v>0</v>
      </c>
    </row>
    <row r="16" spans="1:15" x14ac:dyDescent="0.2">
      <c r="A16" t="s">
        <v>61</v>
      </c>
      <c r="B16" t="b">
        <v>0</v>
      </c>
      <c r="C16" s="1" t="s">
        <v>9</v>
      </c>
      <c r="D16" t="s">
        <v>44</v>
      </c>
      <c r="E16" t="s">
        <v>45</v>
      </c>
      <c r="F16" t="s">
        <v>46</v>
      </c>
      <c r="G16">
        <v>17.382813623065601</v>
      </c>
      <c r="H16">
        <v>0.98091345555036502</v>
      </c>
      <c r="I16">
        <v>1.7012457666610401</v>
      </c>
      <c r="J16" t="s">
        <v>47</v>
      </c>
      <c r="K16" t="b">
        <v>0</v>
      </c>
    </row>
    <row r="17" spans="1:15" x14ac:dyDescent="0.2">
      <c r="A17" t="s">
        <v>62</v>
      </c>
      <c r="B17" t="b">
        <v>0</v>
      </c>
      <c r="C17" s="2" t="s">
        <v>10</v>
      </c>
      <c r="D17" t="s">
        <v>44</v>
      </c>
      <c r="E17" t="s">
        <v>45</v>
      </c>
      <c r="F17" t="s">
        <v>46</v>
      </c>
      <c r="G17">
        <v>14.0016540743446</v>
      </c>
      <c r="H17">
        <v>0.98285313095117799</v>
      </c>
      <c r="I17">
        <v>1.7346740651514501</v>
      </c>
      <c r="J17" t="s">
        <v>47</v>
      </c>
      <c r="K17" t="b">
        <v>0</v>
      </c>
      <c r="L17" s="5">
        <v>14.324954286270701</v>
      </c>
      <c r="M17" s="5">
        <v>0.28039856971091071</v>
      </c>
      <c r="N17" s="5">
        <v>1.9574133648695118</v>
      </c>
      <c r="O17" s="6">
        <v>0.99323601498089342</v>
      </c>
    </row>
    <row r="18" spans="1:15" x14ac:dyDescent="0.2">
      <c r="A18" t="s">
        <v>63</v>
      </c>
      <c r="B18" t="b">
        <v>0</v>
      </c>
      <c r="C18" s="2" t="s">
        <v>10</v>
      </c>
      <c r="D18" t="s">
        <v>44</v>
      </c>
      <c r="E18" t="s">
        <v>45</v>
      </c>
      <c r="F18" t="s">
        <v>46</v>
      </c>
      <c r="G18">
        <v>14.501805958677</v>
      </c>
      <c r="H18">
        <v>0.98824532124011999</v>
      </c>
      <c r="I18">
        <v>1.7327462194054</v>
      </c>
      <c r="J18" t="s">
        <v>47</v>
      </c>
      <c r="K18" t="b">
        <v>0</v>
      </c>
    </row>
    <row r="19" spans="1:15" x14ac:dyDescent="0.2">
      <c r="A19" t="s">
        <v>64</v>
      </c>
      <c r="B19" t="b">
        <v>0</v>
      </c>
      <c r="C19" s="2" t="s">
        <v>10</v>
      </c>
      <c r="D19" t="s">
        <v>44</v>
      </c>
      <c r="E19" t="s">
        <v>45</v>
      </c>
      <c r="F19" t="s">
        <v>46</v>
      </c>
      <c r="G19">
        <v>14.4714028257905</v>
      </c>
      <c r="H19">
        <v>0.98700428080637803</v>
      </c>
      <c r="I19">
        <v>1.7212789234176999</v>
      </c>
      <c r="J19" t="s">
        <v>47</v>
      </c>
      <c r="K19" t="b">
        <v>0</v>
      </c>
    </row>
    <row r="20" spans="1:15" x14ac:dyDescent="0.2">
      <c r="A20" t="s">
        <v>65</v>
      </c>
      <c r="B20" t="b">
        <v>0</v>
      </c>
      <c r="C20" s="2" t="s">
        <v>11</v>
      </c>
      <c r="D20" t="s">
        <v>44</v>
      </c>
      <c r="E20" t="s">
        <v>45</v>
      </c>
      <c r="F20" t="s">
        <v>46</v>
      </c>
      <c r="G20">
        <v>13.7257492122102</v>
      </c>
      <c r="H20">
        <v>0.98889624508094398</v>
      </c>
      <c r="I20">
        <v>1.71863038946238</v>
      </c>
      <c r="J20" t="s">
        <v>47</v>
      </c>
      <c r="K20" t="b">
        <v>0</v>
      </c>
      <c r="L20" s="5">
        <v>13.4359786028632</v>
      </c>
      <c r="M20" s="5">
        <v>0.2588232160473688</v>
      </c>
      <c r="N20" s="5">
        <v>1.926344360151137</v>
      </c>
      <c r="O20" s="6">
        <v>0.93159793589474715</v>
      </c>
    </row>
    <row r="21" spans="1:15" x14ac:dyDescent="0.2">
      <c r="A21" t="s">
        <v>66</v>
      </c>
      <c r="B21" t="b">
        <v>0</v>
      </c>
      <c r="C21" s="2" t="s">
        <v>11</v>
      </c>
      <c r="D21" t="s">
        <v>44</v>
      </c>
      <c r="E21" t="s">
        <v>45</v>
      </c>
      <c r="F21" t="s">
        <v>46</v>
      </c>
      <c r="G21">
        <v>13.2277355627969</v>
      </c>
      <c r="H21">
        <v>0.98483829901472897</v>
      </c>
      <c r="I21">
        <v>1.7337535849002901</v>
      </c>
      <c r="J21" t="s">
        <v>47</v>
      </c>
      <c r="K21" t="b">
        <v>0</v>
      </c>
    </row>
    <row r="22" spans="1:15" x14ac:dyDescent="0.2">
      <c r="A22" t="s">
        <v>67</v>
      </c>
      <c r="B22" t="b">
        <v>0</v>
      </c>
      <c r="C22" s="2" t="s">
        <v>11</v>
      </c>
      <c r="D22" t="s">
        <v>44</v>
      </c>
      <c r="E22" t="s">
        <v>45</v>
      </c>
      <c r="F22" t="s">
        <v>46</v>
      </c>
      <c r="G22">
        <v>13.3544510335825</v>
      </c>
      <c r="H22">
        <v>0.98382349033068095</v>
      </c>
      <c r="I22">
        <v>1.7346356823462401</v>
      </c>
      <c r="J22" t="s">
        <v>47</v>
      </c>
      <c r="K22" t="b">
        <v>0</v>
      </c>
    </row>
    <row r="23" spans="1:15" x14ac:dyDescent="0.2">
      <c r="A23" t="s">
        <v>68</v>
      </c>
      <c r="B23" t="b">
        <v>0</v>
      </c>
      <c r="C23" s="2" t="s">
        <v>12</v>
      </c>
      <c r="D23" t="s">
        <v>44</v>
      </c>
      <c r="E23" t="s">
        <v>45</v>
      </c>
      <c r="F23" t="s">
        <v>46</v>
      </c>
      <c r="G23">
        <v>14.185278730677499</v>
      </c>
      <c r="H23">
        <v>0.98660264886998705</v>
      </c>
      <c r="I23">
        <v>1.71751459369955</v>
      </c>
      <c r="J23" t="s">
        <v>47</v>
      </c>
      <c r="K23" t="b">
        <v>0</v>
      </c>
      <c r="L23" s="5">
        <v>14.477045093244664</v>
      </c>
      <c r="M23" s="5">
        <v>0.64252040837134083</v>
      </c>
      <c r="N23" s="5">
        <v>4.4382013334417003</v>
      </c>
      <c r="O23" s="6">
        <v>1.0037813936268014</v>
      </c>
    </row>
    <row r="24" spans="1:15" x14ac:dyDescent="0.2">
      <c r="A24" t="s">
        <v>69</v>
      </c>
      <c r="B24" t="b">
        <v>0</v>
      </c>
      <c r="C24" s="2" t="s">
        <v>12</v>
      </c>
      <c r="D24" t="s">
        <v>44</v>
      </c>
      <c r="E24" t="s">
        <v>45</v>
      </c>
      <c r="F24" t="s">
        <v>46</v>
      </c>
      <c r="G24">
        <v>14.032177254698899</v>
      </c>
      <c r="H24">
        <v>0.98507504601971496</v>
      </c>
      <c r="I24">
        <v>1.7180490078418</v>
      </c>
      <c r="J24" t="s">
        <v>47</v>
      </c>
      <c r="K24" t="b">
        <v>0</v>
      </c>
    </row>
    <row r="25" spans="1:15" x14ac:dyDescent="0.2">
      <c r="A25" t="s">
        <v>70</v>
      </c>
      <c r="B25" t="b">
        <v>0</v>
      </c>
      <c r="C25" s="2" t="s">
        <v>12</v>
      </c>
      <c r="D25" t="s">
        <v>44</v>
      </c>
      <c r="E25" t="s">
        <v>45</v>
      </c>
      <c r="F25" t="s">
        <v>46</v>
      </c>
      <c r="G25">
        <v>15.2136792943576</v>
      </c>
      <c r="H25">
        <v>0.98191158871630402</v>
      </c>
      <c r="I25">
        <v>1.6442223398336899</v>
      </c>
      <c r="J25" t="s">
        <v>47</v>
      </c>
      <c r="K25" t="b">
        <v>0</v>
      </c>
    </row>
    <row r="26" spans="1:15" x14ac:dyDescent="0.2">
      <c r="A26" t="s">
        <v>71</v>
      </c>
      <c r="B26" t="b">
        <v>0</v>
      </c>
      <c r="C26" s="2" t="s">
        <v>13</v>
      </c>
      <c r="D26" t="s">
        <v>44</v>
      </c>
      <c r="E26" t="s">
        <v>45</v>
      </c>
      <c r="F26" t="s">
        <v>46</v>
      </c>
      <c r="G26">
        <v>15.196467743490899</v>
      </c>
      <c r="H26">
        <v>0.98752949765958797</v>
      </c>
      <c r="I26">
        <v>1.73077590308789</v>
      </c>
      <c r="J26" t="s">
        <v>47</v>
      </c>
      <c r="K26" t="b">
        <v>0</v>
      </c>
      <c r="L26" s="5">
        <v>15.302316380875601</v>
      </c>
      <c r="M26" s="5">
        <v>9.9608656775021717E-2</v>
      </c>
      <c r="N26" s="5">
        <v>0.65093842197322349</v>
      </c>
      <c r="O26" s="6">
        <v>1.0610024603488297</v>
      </c>
    </row>
    <row r="27" spans="1:15" x14ac:dyDescent="0.2">
      <c r="A27" t="s">
        <v>72</v>
      </c>
      <c r="B27" t="b">
        <v>0</v>
      </c>
      <c r="C27" s="2" t="s">
        <v>13</v>
      </c>
      <c r="D27" t="s">
        <v>44</v>
      </c>
      <c r="E27" t="s">
        <v>45</v>
      </c>
      <c r="F27" t="s">
        <v>46</v>
      </c>
      <c r="G27">
        <v>15.3162671960383</v>
      </c>
      <c r="H27">
        <v>0.987586472407467</v>
      </c>
      <c r="I27">
        <v>1.7261967253482999</v>
      </c>
      <c r="J27" t="s">
        <v>47</v>
      </c>
      <c r="K27" t="b">
        <v>0</v>
      </c>
    </row>
    <row r="28" spans="1:15" x14ac:dyDescent="0.2">
      <c r="A28" t="s">
        <v>73</v>
      </c>
      <c r="B28" t="b">
        <v>0</v>
      </c>
      <c r="C28" s="2" t="s">
        <v>13</v>
      </c>
      <c r="D28" t="s">
        <v>44</v>
      </c>
      <c r="E28" t="s">
        <v>45</v>
      </c>
      <c r="F28" t="s">
        <v>46</v>
      </c>
      <c r="G28">
        <v>15.394214203097601</v>
      </c>
      <c r="H28">
        <v>0.99010593007016101</v>
      </c>
      <c r="I28">
        <v>1.7344054979963099</v>
      </c>
      <c r="J28" t="s">
        <v>47</v>
      </c>
      <c r="K28" t="b">
        <v>0</v>
      </c>
    </row>
    <row r="29" spans="1:15" x14ac:dyDescent="0.2">
      <c r="A29" t="s">
        <v>74</v>
      </c>
      <c r="B29" t="b">
        <v>0</v>
      </c>
      <c r="C29" s="2" t="s">
        <v>14</v>
      </c>
      <c r="D29" t="s">
        <v>44</v>
      </c>
      <c r="E29" t="s">
        <v>45</v>
      </c>
      <c r="F29" t="s">
        <v>46</v>
      </c>
      <c r="G29">
        <v>16.161665681169101</v>
      </c>
      <c r="H29">
        <v>0.98531869282514895</v>
      </c>
      <c r="I29">
        <v>1.72027121652448</v>
      </c>
      <c r="J29" t="s">
        <v>47</v>
      </c>
      <c r="K29" t="b">
        <v>0</v>
      </c>
      <c r="L29" s="5">
        <v>16.176378822185569</v>
      </c>
      <c r="M29" s="5">
        <v>0.71984895401194815</v>
      </c>
      <c r="N29" s="5">
        <v>4.4500005960832851</v>
      </c>
      <c r="O29" s="6">
        <v>1.1216065138558791</v>
      </c>
    </row>
    <row r="30" spans="1:15" x14ac:dyDescent="0.2">
      <c r="A30" t="s">
        <v>75</v>
      </c>
      <c r="B30" t="b">
        <v>0</v>
      </c>
      <c r="C30" s="2" t="s">
        <v>14</v>
      </c>
      <c r="D30" t="s">
        <v>44</v>
      </c>
      <c r="E30" t="s">
        <v>45</v>
      </c>
      <c r="F30" t="s">
        <v>46</v>
      </c>
      <c r="G30">
        <v>15.4639992193614</v>
      </c>
      <c r="H30">
        <v>0.98890330898373002</v>
      </c>
      <c r="I30">
        <v>1.73228418794914</v>
      </c>
      <c r="J30" t="s">
        <v>47</v>
      </c>
      <c r="K30" t="b">
        <v>0</v>
      </c>
    </row>
    <row r="31" spans="1:15" x14ac:dyDescent="0.2">
      <c r="A31" t="s">
        <v>76</v>
      </c>
      <c r="B31" t="b">
        <v>0</v>
      </c>
      <c r="C31" s="2" t="s">
        <v>14</v>
      </c>
      <c r="D31" t="s">
        <v>44</v>
      </c>
      <c r="E31" t="s">
        <v>45</v>
      </c>
      <c r="F31" t="s">
        <v>46</v>
      </c>
      <c r="G31">
        <v>16.903471566026202</v>
      </c>
      <c r="H31">
        <v>0.99008881922853598</v>
      </c>
      <c r="I31">
        <v>1.7174359675797699</v>
      </c>
      <c r="J31" t="s">
        <v>47</v>
      </c>
      <c r="K31" t="b">
        <v>0</v>
      </c>
    </row>
    <row r="32" spans="1:15" x14ac:dyDescent="0.2">
      <c r="A32" t="s">
        <v>77</v>
      </c>
      <c r="B32" t="b">
        <v>0</v>
      </c>
      <c r="C32" s="2" t="s">
        <v>15</v>
      </c>
      <c r="D32" t="s">
        <v>44</v>
      </c>
      <c r="E32" t="s">
        <v>45</v>
      </c>
      <c r="F32" t="s">
        <v>46</v>
      </c>
      <c r="G32">
        <v>14.2471443588715</v>
      </c>
      <c r="H32">
        <v>0.98372058879064805</v>
      </c>
      <c r="I32">
        <v>1.6922447158965801</v>
      </c>
      <c r="J32" t="s">
        <v>47</v>
      </c>
      <c r="K32" t="b">
        <v>0</v>
      </c>
      <c r="L32" s="5">
        <v>14.235568591642533</v>
      </c>
      <c r="M32" s="5">
        <v>1.0064403994238967E-2</v>
      </c>
      <c r="N32" s="5">
        <v>7.0698995473546536E-2</v>
      </c>
      <c r="O32" s="6">
        <v>0.98703836231446429</v>
      </c>
    </row>
    <row r="33" spans="1:15" x14ac:dyDescent="0.2">
      <c r="A33" t="s">
        <v>78</v>
      </c>
      <c r="B33" t="b">
        <v>0</v>
      </c>
      <c r="C33" s="2" t="s">
        <v>15</v>
      </c>
      <c r="D33" t="s">
        <v>44</v>
      </c>
      <c r="E33" t="s">
        <v>45</v>
      </c>
      <c r="F33" t="s">
        <v>46</v>
      </c>
      <c r="G33">
        <v>14.2288899569097</v>
      </c>
      <c r="H33">
        <v>0.98619638076180205</v>
      </c>
      <c r="I33">
        <v>1.7267286889697</v>
      </c>
      <c r="J33" t="s">
        <v>47</v>
      </c>
      <c r="K33" t="b">
        <v>0</v>
      </c>
    </row>
    <row r="34" spans="1:15" x14ac:dyDescent="0.2">
      <c r="A34" t="s">
        <v>79</v>
      </c>
      <c r="B34" t="b">
        <v>0</v>
      </c>
      <c r="C34" s="2" t="s">
        <v>15</v>
      </c>
      <c r="D34" t="s">
        <v>44</v>
      </c>
      <c r="E34" t="s">
        <v>45</v>
      </c>
      <c r="F34" t="s">
        <v>46</v>
      </c>
      <c r="G34">
        <v>14.2306714591464</v>
      </c>
      <c r="H34">
        <v>0.98563091248437096</v>
      </c>
      <c r="I34">
        <v>1.7303748236335099</v>
      </c>
      <c r="J34" t="s">
        <v>47</v>
      </c>
      <c r="K34" t="b">
        <v>0</v>
      </c>
    </row>
    <row r="35" spans="1:15" x14ac:dyDescent="0.2">
      <c r="A35" t="s">
        <v>80</v>
      </c>
      <c r="B35" t="b">
        <v>0</v>
      </c>
      <c r="C35" s="2" t="s">
        <v>16</v>
      </c>
      <c r="D35" t="s">
        <v>44</v>
      </c>
      <c r="E35" t="s">
        <v>45</v>
      </c>
      <c r="F35" t="s">
        <v>46</v>
      </c>
      <c r="G35">
        <v>16.167687144469301</v>
      </c>
      <c r="H35">
        <v>0.98780110287638501</v>
      </c>
      <c r="I35">
        <v>1.72594709925984</v>
      </c>
      <c r="J35" t="s">
        <v>47</v>
      </c>
      <c r="K35" t="b">
        <v>0</v>
      </c>
      <c r="L35" s="5">
        <v>16.342692058653501</v>
      </c>
      <c r="M35" s="5">
        <v>0.15674907944517205</v>
      </c>
      <c r="N35" s="5">
        <v>0.95913867117243379</v>
      </c>
      <c r="O35" s="6">
        <v>1.1331380198507222</v>
      </c>
    </row>
    <row r="36" spans="1:15" x14ac:dyDescent="0.2">
      <c r="A36" t="s">
        <v>81</v>
      </c>
      <c r="B36" t="b">
        <v>0</v>
      </c>
      <c r="C36" s="2" t="s">
        <v>16</v>
      </c>
      <c r="D36" t="s">
        <v>44</v>
      </c>
      <c r="E36" t="s">
        <v>45</v>
      </c>
      <c r="F36" t="s">
        <v>46</v>
      </c>
      <c r="G36">
        <v>16.470197439581799</v>
      </c>
      <c r="H36">
        <v>0.98840984355917305</v>
      </c>
      <c r="I36">
        <v>1.7197691040120999</v>
      </c>
      <c r="J36" t="s">
        <v>47</v>
      </c>
      <c r="K36" t="b">
        <v>0</v>
      </c>
    </row>
    <row r="37" spans="1:15" x14ac:dyDescent="0.2">
      <c r="A37" t="s">
        <v>82</v>
      </c>
      <c r="B37" t="b">
        <v>0</v>
      </c>
      <c r="C37" s="2" t="s">
        <v>16</v>
      </c>
      <c r="D37" t="s">
        <v>44</v>
      </c>
      <c r="E37" t="s">
        <v>45</v>
      </c>
      <c r="F37" t="s">
        <v>46</v>
      </c>
      <c r="G37">
        <v>16.390191591909399</v>
      </c>
      <c r="H37">
        <v>0.98837785521826305</v>
      </c>
      <c r="I37">
        <v>1.7300000831197799</v>
      </c>
      <c r="J37" t="s">
        <v>47</v>
      </c>
      <c r="K37" t="b">
        <v>0</v>
      </c>
    </row>
    <row r="38" spans="1:15" x14ac:dyDescent="0.2">
      <c r="A38" t="s">
        <v>83</v>
      </c>
      <c r="B38" t="b">
        <v>0</v>
      </c>
      <c r="C38" s="2" t="s">
        <v>17</v>
      </c>
      <c r="D38" t="s">
        <v>44</v>
      </c>
      <c r="E38" t="s">
        <v>45</v>
      </c>
      <c r="F38" t="s">
        <v>46</v>
      </c>
      <c r="G38">
        <v>14.6516737872606</v>
      </c>
      <c r="H38">
        <v>0.95062708935955498</v>
      </c>
      <c r="I38">
        <v>1.7215587471048299</v>
      </c>
      <c r="J38" t="s">
        <v>47</v>
      </c>
      <c r="K38" t="b">
        <v>0</v>
      </c>
      <c r="L38" s="5">
        <v>14.528930622459166</v>
      </c>
      <c r="M38" s="5">
        <v>0.10992043657161116</v>
      </c>
      <c r="N38" s="5">
        <v>0.75656247130599918</v>
      </c>
      <c r="O38" s="5">
        <v>1.0073789322466333</v>
      </c>
    </row>
    <row r="39" spans="1:15" x14ac:dyDescent="0.2">
      <c r="A39" t="s">
        <v>84</v>
      </c>
      <c r="B39" t="b">
        <v>0</v>
      </c>
      <c r="C39" s="2" t="s">
        <v>17</v>
      </c>
      <c r="D39" t="s">
        <v>44</v>
      </c>
      <c r="E39" t="s">
        <v>45</v>
      </c>
      <c r="F39" t="s">
        <v>46</v>
      </c>
      <c r="G39">
        <v>14.439575312697899</v>
      </c>
      <c r="H39">
        <v>0.988654754087818</v>
      </c>
      <c r="I39">
        <v>1.7158971791664399</v>
      </c>
      <c r="J39" t="s">
        <v>47</v>
      </c>
      <c r="K39" t="b">
        <v>0</v>
      </c>
    </row>
    <row r="40" spans="1:15" x14ac:dyDescent="0.2">
      <c r="A40" t="s">
        <v>85</v>
      </c>
      <c r="B40" t="b">
        <v>0</v>
      </c>
      <c r="C40" s="2" t="s">
        <v>17</v>
      </c>
      <c r="D40" t="s">
        <v>44</v>
      </c>
      <c r="E40" t="s">
        <v>45</v>
      </c>
      <c r="F40" t="s">
        <v>46</v>
      </c>
      <c r="G40">
        <v>14.495542767419</v>
      </c>
      <c r="H40">
        <v>0.98370167092211402</v>
      </c>
      <c r="I40">
        <v>1.7249281491180299</v>
      </c>
      <c r="J40" t="s">
        <v>47</v>
      </c>
      <c r="K40" t="b">
        <v>0</v>
      </c>
    </row>
    <row r="41" spans="1:15" x14ac:dyDescent="0.2">
      <c r="A41" t="s">
        <v>86</v>
      </c>
      <c r="B41" t="b">
        <v>0</v>
      </c>
      <c r="C41" s="2" t="s">
        <v>18</v>
      </c>
      <c r="D41" t="s">
        <v>44</v>
      </c>
      <c r="E41" t="s">
        <v>45</v>
      </c>
      <c r="F41" t="s">
        <v>46</v>
      </c>
      <c r="G41">
        <v>13.8531475802593</v>
      </c>
      <c r="H41">
        <v>0.98993408549644002</v>
      </c>
      <c r="I41">
        <v>1.71714414891067</v>
      </c>
      <c r="J41" t="s">
        <v>47</v>
      </c>
      <c r="K41" t="b">
        <v>0</v>
      </c>
      <c r="L41" s="5">
        <v>14.013904129538467</v>
      </c>
      <c r="M41" s="5">
        <v>0.17948251048541655</v>
      </c>
      <c r="N41" s="5">
        <v>1.2807459564897681</v>
      </c>
      <c r="O41" s="5">
        <v>0.97166901993449339</v>
      </c>
    </row>
    <row r="42" spans="1:15" x14ac:dyDescent="0.2">
      <c r="A42" t="s">
        <v>87</v>
      </c>
      <c r="B42" t="b">
        <v>0</v>
      </c>
      <c r="C42" s="2" t="s">
        <v>18</v>
      </c>
      <c r="D42" t="s">
        <v>44</v>
      </c>
      <c r="E42" t="s">
        <v>45</v>
      </c>
      <c r="F42" t="s">
        <v>46</v>
      </c>
      <c r="G42">
        <v>14.2075606918948</v>
      </c>
      <c r="H42">
        <v>0.98692561398872403</v>
      </c>
      <c r="I42">
        <v>1.72318895784763</v>
      </c>
      <c r="J42" t="s">
        <v>47</v>
      </c>
      <c r="K42" t="b">
        <v>0</v>
      </c>
    </row>
    <row r="43" spans="1:15" x14ac:dyDescent="0.2">
      <c r="A43" t="s">
        <v>88</v>
      </c>
      <c r="B43" t="b">
        <v>0</v>
      </c>
      <c r="C43" s="2" t="s">
        <v>18</v>
      </c>
      <c r="D43" t="s">
        <v>44</v>
      </c>
      <c r="E43" t="s">
        <v>45</v>
      </c>
      <c r="F43" t="s">
        <v>46</v>
      </c>
      <c r="G43">
        <v>13.9810041164613</v>
      </c>
      <c r="H43">
        <v>0.99146259807820103</v>
      </c>
      <c r="I43">
        <v>1.7198236201561501</v>
      </c>
      <c r="J43" t="s">
        <v>47</v>
      </c>
      <c r="K43" t="b">
        <v>0</v>
      </c>
    </row>
    <row r="44" spans="1:15" x14ac:dyDescent="0.2">
      <c r="A44" t="s">
        <v>89</v>
      </c>
      <c r="B44" t="b">
        <v>0</v>
      </c>
      <c r="C44" t="s">
        <v>19</v>
      </c>
      <c r="D44" t="s">
        <v>44</v>
      </c>
      <c r="E44" t="s">
        <v>45</v>
      </c>
      <c r="F44" t="s">
        <v>46</v>
      </c>
      <c r="G44">
        <v>14.8315792287296</v>
      </c>
      <c r="H44">
        <v>0.989114604221079</v>
      </c>
      <c r="I44">
        <v>1.7034938387864</v>
      </c>
      <c r="J44" t="s">
        <v>47</v>
      </c>
      <c r="K44" t="b">
        <v>0</v>
      </c>
      <c r="L44" s="5">
        <v>14.422507913737165</v>
      </c>
      <c r="M44" s="5">
        <v>0.44133550075471983</v>
      </c>
      <c r="N44" s="5">
        <v>3.0600468614363256</v>
      </c>
      <c r="O44" s="5">
        <v>1</v>
      </c>
    </row>
    <row r="45" spans="1:15" x14ac:dyDescent="0.2">
      <c r="A45" t="s">
        <v>90</v>
      </c>
      <c r="B45" t="b">
        <v>0</v>
      </c>
      <c r="C45" t="s">
        <v>19</v>
      </c>
      <c r="D45" t="s">
        <v>44</v>
      </c>
      <c r="E45" t="s">
        <v>45</v>
      </c>
      <c r="F45" t="s">
        <v>46</v>
      </c>
      <c r="G45">
        <v>14.4811689862058</v>
      </c>
      <c r="H45">
        <v>0.988449471243251</v>
      </c>
      <c r="I45">
        <v>1.73272884758144</v>
      </c>
      <c r="J45" t="s">
        <v>47</v>
      </c>
      <c r="K45" t="b">
        <v>0</v>
      </c>
    </row>
    <row r="46" spans="1:15" x14ac:dyDescent="0.2">
      <c r="A46" t="s">
        <v>91</v>
      </c>
      <c r="B46" t="b">
        <v>0</v>
      </c>
      <c r="C46" t="s">
        <v>19</v>
      </c>
      <c r="D46" t="s">
        <v>44</v>
      </c>
      <c r="E46" t="s">
        <v>45</v>
      </c>
      <c r="F46" t="s">
        <v>46</v>
      </c>
      <c r="G46">
        <v>13.9547755262761</v>
      </c>
      <c r="H46">
        <v>0.99248236289310299</v>
      </c>
      <c r="I46">
        <v>1.76090191591657</v>
      </c>
      <c r="J46" t="s">
        <v>47</v>
      </c>
      <c r="K46" t="b">
        <v>0</v>
      </c>
    </row>
    <row r="47" spans="1:15" x14ac:dyDescent="0.2">
      <c r="A47" t="s">
        <v>92</v>
      </c>
      <c r="B47" t="b">
        <v>0</v>
      </c>
      <c r="C47" t="s">
        <v>20</v>
      </c>
      <c r="D47" t="s">
        <v>44</v>
      </c>
      <c r="E47" t="s">
        <v>45</v>
      </c>
      <c r="F47" t="s">
        <v>46</v>
      </c>
      <c r="G47" t="s">
        <v>93</v>
      </c>
      <c r="H47">
        <v>0</v>
      </c>
      <c r="I47">
        <v>0.72851273184165599</v>
      </c>
      <c r="J47" t="s">
        <v>94</v>
      </c>
      <c r="K47" t="b">
        <v>0</v>
      </c>
      <c r="L47" s="5" t="e">
        <v>#DIV/0!</v>
      </c>
      <c r="M47" s="5" t="e">
        <v>#DIV/0!</v>
      </c>
      <c r="N47" s="5" t="e">
        <v>#DIV/0!</v>
      </c>
      <c r="O47" s="5" t="e">
        <v>#DIV/0!</v>
      </c>
    </row>
    <row r="48" spans="1:15" x14ac:dyDescent="0.2">
      <c r="A48" t="s">
        <v>95</v>
      </c>
      <c r="B48" t="b">
        <v>0</v>
      </c>
      <c r="C48" t="s">
        <v>20</v>
      </c>
      <c r="D48" t="s">
        <v>44</v>
      </c>
      <c r="E48" t="s">
        <v>45</v>
      </c>
      <c r="F48" t="s">
        <v>46</v>
      </c>
      <c r="G48" t="s">
        <v>93</v>
      </c>
      <c r="H48">
        <v>0</v>
      </c>
      <c r="I48">
        <v>0.67625665915693101</v>
      </c>
      <c r="J48" t="s">
        <v>94</v>
      </c>
      <c r="K48" t="b">
        <v>0</v>
      </c>
    </row>
    <row r="49" spans="1:15" x14ac:dyDescent="0.2">
      <c r="A49" t="s">
        <v>96</v>
      </c>
      <c r="B49" t="b">
        <v>0</v>
      </c>
      <c r="C49" t="s">
        <v>20</v>
      </c>
      <c r="D49" t="s">
        <v>44</v>
      </c>
      <c r="E49" t="s">
        <v>45</v>
      </c>
      <c r="F49" t="s">
        <v>46</v>
      </c>
      <c r="G49" t="s">
        <v>93</v>
      </c>
      <c r="H49">
        <v>0</v>
      </c>
      <c r="I49">
        <v>0.69304968643576603</v>
      </c>
      <c r="J49" t="s">
        <v>94</v>
      </c>
      <c r="K49" t="b">
        <v>0</v>
      </c>
    </row>
    <row r="50" spans="1:15" x14ac:dyDescent="0.2">
      <c r="A50" t="s">
        <v>97</v>
      </c>
      <c r="B50" t="b">
        <v>0</v>
      </c>
      <c r="C50" t="s">
        <v>26</v>
      </c>
      <c r="D50" t="s">
        <v>44</v>
      </c>
      <c r="E50" t="s">
        <v>45</v>
      </c>
      <c r="F50" t="s">
        <v>46</v>
      </c>
      <c r="G50">
        <v>12.7467719027069</v>
      </c>
      <c r="H50">
        <v>0.987576109962647</v>
      </c>
      <c r="I50">
        <v>1.71822570745389</v>
      </c>
      <c r="J50" t="s">
        <v>47</v>
      </c>
      <c r="K50" t="b">
        <v>0</v>
      </c>
      <c r="L50" s="5">
        <v>12.741783955483868</v>
      </c>
      <c r="M50" s="5">
        <v>7.9306146715416775E-2</v>
      </c>
      <c r="N50" s="5">
        <v>0.62241007218839739</v>
      </c>
      <c r="O50" s="5">
        <v>0.88346520811041196</v>
      </c>
    </row>
    <row r="51" spans="1:15" x14ac:dyDescent="0.2">
      <c r="A51" t="s">
        <v>98</v>
      </c>
      <c r="B51" t="b">
        <v>0</v>
      </c>
      <c r="C51" t="s">
        <v>26</v>
      </c>
      <c r="D51" t="s">
        <v>44</v>
      </c>
      <c r="E51" t="s">
        <v>45</v>
      </c>
      <c r="F51" t="s">
        <v>46</v>
      </c>
      <c r="G51">
        <v>12.8184783976522</v>
      </c>
      <c r="H51">
        <v>0.96000559779115902</v>
      </c>
      <c r="I51">
        <v>1.7119932475385</v>
      </c>
      <c r="J51" t="s">
        <v>47</v>
      </c>
      <c r="K51" t="b">
        <v>0</v>
      </c>
    </row>
    <row r="52" spans="1:15" x14ac:dyDescent="0.2">
      <c r="A52" t="s">
        <v>99</v>
      </c>
      <c r="B52" t="b">
        <v>0</v>
      </c>
      <c r="C52" t="s">
        <v>26</v>
      </c>
      <c r="D52" t="s">
        <v>44</v>
      </c>
      <c r="E52" t="s">
        <v>45</v>
      </c>
      <c r="F52" t="s">
        <v>46</v>
      </c>
      <c r="G52">
        <v>12.6601015660925</v>
      </c>
      <c r="H52">
        <v>0.984756759772621</v>
      </c>
      <c r="I52">
        <v>1.71001705360157</v>
      </c>
      <c r="J52" t="s">
        <v>47</v>
      </c>
      <c r="K52" t="b">
        <v>0</v>
      </c>
    </row>
    <row r="53" spans="1:15" x14ac:dyDescent="0.2">
      <c r="A53" t="s">
        <v>100</v>
      </c>
      <c r="B53" t="b">
        <v>0</v>
      </c>
      <c r="C53" t="s">
        <v>27</v>
      </c>
      <c r="D53" t="s">
        <v>44</v>
      </c>
      <c r="E53" t="s">
        <v>45</v>
      </c>
      <c r="F53" t="s">
        <v>46</v>
      </c>
      <c r="G53">
        <v>13.643643689093899</v>
      </c>
      <c r="H53">
        <v>0.98973590241254195</v>
      </c>
      <c r="I53">
        <v>1.7141823230909301</v>
      </c>
      <c r="J53" t="s">
        <v>47</v>
      </c>
      <c r="K53" t="b">
        <v>0</v>
      </c>
      <c r="L53" s="5">
        <v>13.627674999729033</v>
      </c>
      <c r="M53" s="5">
        <v>0.31319446164523579</v>
      </c>
      <c r="N53" s="5">
        <v>2.2982237370018233</v>
      </c>
      <c r="O53" s="5">
        <v>0.94488941044358388</v>
      </c>
    </row>
    <row r="54" spans="1:15" x14ac:dyDescent="0.2">
      <c r="A54" t="s">
        <v>101</v>
      </c>
      <c r="B54" t="b">
        <v>0</v>
      </c>
      <c r="C54" t="s">
        <v>27</v>
      </c>
      <c r="D54" t="s">
        <v>44</v>
      </c>
      <c r="E54" t="s">
        <v>45</v>
      </c>
      <c r="F54" t="s">
        <v>46</v>
      </c>
      <c r="G54">
        <v>13.306801662710299</v>
      </c>
      <c r="H54">
        <v>0.98801854313562498</v>
      </c>
      <c r="I54">
        <v>1.7226489091930099</v>
      </c>
      <c r="J54" t="s">
        <v>47</v>
      </c>
      <c r="K54" t="b">
        <v>0</v>
      </c>
    </row>
    <row r="55" spans="1:15" x14ac:dyDescent="0.2">
      <c r="A55" t="s">
        <v>102</v>
      </c>
      <c r="B55" t="b">
        <v>0</v>
      </c>
      <c r="C55" t="s">
        <v>27</v>
      </c>
      <c r="D55" t="s">
        <v>44</v>
      </c>
      <c r="E55" t="s">
        <v>45</v>
      </c>
      <c r="F55" t="s">
        <v>46</v>
      </c>
      <c r="G55">
        <v>13.9325796473829</v>
      </c>
      <c r="H55">
        <v>0.99113694026517396</v>
      </c>
      <c r="I55">
        <v>1.71981534248584</v>
      </c>
      <c r="J55" t="s">
        <v>47</v>
      </c>
      <c r="K55" t="b">
        <v>0</v>
      </c>
    </row>
    <row r="56" spans="1:15" x14ac:dyDescent="0.2">
      <c r="A56" t="s">
        <v>103</v>
      </c>
      <c r="B56" t="b">
        <v>0</v>
      </c>
      <c r="C56" t="s">
        <v>28</v>
      </c>
      <c r="D56" t="s">
        <v>44</v>
      </c>
      <c r="E56" t="s">
        <v>45</v>
      </c>
      <c r="F56" t="s">
        <v>46</v>
      </c>
      <c r="G56">
        <v>14.4989106739642</v>
      </c>
      <c r="H56">
        <v>0.98812613238354596</v>
      </c>
      <c r="I56">
        <v>1.7232310292670201</v>
      </c>
      <c r="J56" t="s">
        <v>47</v>
      </c>
      <c r="K56" t="b">
        <v>0</v>
      </c>
      <c r="L56" s="5">
        <v>14.796318762213701</v>
      </c>
      <c r="M56" s="5">
        <v>0.44195026804595272</v>
      </c>
      <c r="N56" s="5">
        <v>2.9868933965831364</v>
      </c>
      <c r="O56" s="5">
        <v>1.0259185746828738</v>
      </c>
    </row>
    <row r="57" spans="1:15" x14ac:dyDescent="0.2">
      <c r="A57" t="s">
        <v>104</v>
      </c>
      <c r="B57" t="b">
        <v>0</v>
      </c>
      <c r="C57" t="s">
        <v>28</v>
      </c>
      <c r="D57" t="s">
        <v>44</v>
      </c>
      <c r="E57" t="s">
        <v>45</v>
      </c>
      <c r="F57" t="s">
        <v>46</v>
      </c>
      <c r="G57">
        <v>14.585883054697501</v>
      </c>
      <c r="H57">
        <v>0.989098090359669</v>
      </c>
      <c r="I57">
        <v>1.72612522011931</v>
      </c>
      <c r="J57" t="s">
        <v>47</v>
      </c>
      <c r="K57" t="b">
        <v>0</v>
      </c>
    </row>
    <row r="58" spans="1:15" x14ac:dyDescent="0.2">
      <c r="A58" t="s">
        <v>105</v>
      </c>
      <c r="B58" t="b">
        <v>0</v>
      </c>
      <c r="C58" t="s">
        <v>28</v>
      </c>
      <c r="D58" t="s">
        <v>44</v>
      </c>
      <c r="E58" t="s">
        <v>45</v>
      </c>
      <c r="F58" t="s">
        <v>46</v>
      </c>
      <c r="G58">
        <v>15.304162557979399</v>
      </c>
      <c r="H58">
        <v>0.98780726878857295</v>
      </c>
      <c r="I58">
        <v>1.7191582467545401</v>
      </c>
      <c r="J58" t="s">
        <v>47</v>
      </c>
      <c r="K58" t="b">
        <v>0</v>
      </c>
    </row>
    <row r="59" spans="1:15" x14ac:dyDescent="0.2">
      <c r="A59" t="s">
        <v>106</v>
      </c>
      <c r="B59" t="b">
        <v>0</v>
      </c>
      <c r="C59" t="s">
        <v>29</v>
      </c>
      <c r="D59" t="s">
        <v>44</v>
      </c>
      <c r="E59" t="s">
        <v>45</v>
      </c>
      <c r="F59" t="s">
        <v>46</v>
      </c>
      <c r="G59">
        <v>15.666889384051601</v>
      </c>
      <c r="H59">
        <v>0.98892379133740604</v>
      </c>
      <c r="I59">
        <v>1.7177018448103201</v>
      </c>
      <c r="J59" t="s">
        <v>47</v>
      </c>
      <c r="K59" t="b">
        <v>0</v>
      </c>
      <c r="L59" s="5">
        <v>15.719239674208632</v>
      </c>
      <c r="M59" s="5">
        <v>0.27767199998794939</v>
      </c>
      <c r="N59" s="5">
        <v>1.7664467604214991</v>
      </c>
      <c r="O59" s="5">
        <v>1.0899102824714941</v>
      </c>
    </row>
    <row r="60" spans="1:15" x14ac:dyDescent="0.2">
      <c r="A60" t="s">
        <v>107</v>
      </c>
      <c r="B60" t="b">
        <v>0</v>
      </c>
      <c r="C60" t="s">
        <v>29</v>
      </c>
      <c r="D60" t="s">
        <v>44</v>
      </c>
      <c r="E60" t="s">
        <v>45</v>
      </c>
      <c r="F60" t="s">
        <v>46</v>
      </c>
      <c r="G60">
        <v>15.471468976249399</v>
      </c>
      <c r="H60">
        <v>0.98999514866821503</v>
      </c>
      <c r="I60">
        <v>1.73334206400186</v>
      </c>
      <c r="J60" t="s">
        <v>47</v>
      </c>
      <c r="K60" t="b">
        <v>0</v>
      </c>
    </row>
    <row r="61" spans="1:15" x14ac:dyDescent="0.2">
      <c r="A61" t="s">
        <v>108</v>
      </c>
      <c r="B61" t="b">
        <v>0</v>
      </c>
      <c r="C61" t="s">
        <v>29</v>
      </c>
      <c r="D61" t="s">
        <v>44</v>
      </c>
      <c r="E61" t="s">
        <v>45</v>
      </c>
      <c r="F61" t="s">
        <v>46</v>
      </c>
      <c r="G61">
        <v>16.0193606623249</v>
      </c>
      <c r="H61">
        <v>0.98616149397557196</v>
      </c>
      <c r="I61">
        <v>1.7152735009307301</v>
      </c>
      <c r="J61" t="s">
        <v>47</v>
      </c>
      <c r="K61" t="b">
        <v>0</v>
      </c>
    </row>
    <row r="62" spans="1:15" x14ac:dyDescent="0.2">
      <c r="A62" t="s">
        <v>109</v>
      </c>
      <c r="B62" t="b">
        <v>0</v>
      </c>
      <c r="C62" t="s">
        <v>30</v>
      </c>
      <c r="D62" t="s">
        <v>44</v>
      </c>
      <c r="E62" t="s">
        <v>45</v>
      </c>
      <c r="F62" t="s">
        <v>46</v>
      </c>
      <c r="G62">
        <v>16.8642289314515</v>
      </c>
      <c r="H62">
        <v>0.99100616953637799</v>
      </c>
      <c r="I62">
        <v>1.72197580529452</v>
      </c>
      <c r="J62" t="s">
        <v>47</v>
      </c>
      <c r="K62" t="b">
        <v>0</v>
      </c>
      <c r="L62" s="5">
        <v>17.034768246401764</v>
      </c>
      <c r="M62" s="5">
        <v>0.4056066140651442</v>
      </c>
      <c r="N62" s="5">
        <v>2.3810515540815769</v>
      </c>
      <c r="O62" s="5">
        <v>1.1811238619724709</v>
      </c>
    </row>
    <row r="63" spans="1:15" x14ac:dyDescent="0.2">
      <c r="A63" t="s">
        <v>110</v>
      </c>
      <c r="B63" t="b">
        <v>0</v>
      </c>
      <c r="C63" t="s">
        <v>30</v>
      </c>
      <c r="D63" t="s">
        <v>44</v>
      </c>
      <c r="E63" t="s">
        <v>45</v>
      </c>
      <c r="F63" t="s">
        <v>46</v>
      </c>
      <c r="G63">
        <v>16.7422760980844</v>
      </c>
      <c r="H63">
        <v>0.99079987417790605</v>
      </c>
      <c r="I63">
        <v>1.73134268814698</v>
      </c>
      <c r="J63" t="s">
        <v>47</v>
      </c>
      <c r="K63" t="b">
        <v>0</v>
      </c>
    </row>
    <row r="64" spans="1:15" x14ac:dyDescent="0.2">
      <c r="A64" t="s">
        <v>111</v>
      </c>
      <c r="B64" t="b">
        <v>0</v>
      </c>
      <c r="C64" t="s">
        <v>30</v>
      </c>
      <c r="D64" t="s">
        <v>44</v>
      </c>
      <c r="E64" t="s">
        <v>45</v>
      </c>
      <c r="F64" t="s">
        <v>46</v>
      </c>
      <c r="G64">
        <v>17.497799709669401</v>
      </c>
      <c r="H64">
        <v>0.98906054664342002</v>
      </c>
      <c r="I64">
        <v>1.7322375717907099</v>
      </c>
      <c r="J64" t="s">
        <v>47</v>
      </c>
      <c r="K64" t="b">
        <v>0</v>
      </c>
    </row>
    <row r="71" spans="1:5" x14ac:dyDescent="0.2">
      <c r="A71" s="7" t="s">
        <v>112</v>
      </c>
    </row>
    <row r="72" spans="1:5" x14ac:dyDescent="0.2">
      <c r="A72" t="s">
        <v>0</v>
      </c>
      <c r="B72" t="s">
        <v>1</v>
      </c>
      <c r="C72" t="s">
        <v>113</v>
      </c>
      <c r="D72" t="s">
        <v>115</v>
      </c>
      <c r="E72" t="s">
        <v>114</v>
      </c>
    </row>
    <row r="73" spans="1:5" x14ac:dyDescent="0.2">
      <c r="A73" t="s">
        <v>21</v>
      </c>
      <c r="B73">
        <v>12.741783955483868</v>
      </c>
      <c r="C73">
        <v>9.27</v>
      </c>
      <c r="D73">
        <f>C73*3</f>
        <v>27.81</v>
      </c>
      <c r="E73">
        <f>LOG(D73,10)</f>
        <v>1.4442009888641594</v>
      </c>
    </row>
    <row r="74" spans="1:5" x14ac:dyDescent="0.2">
      <c r="A74" t="s">
        <v>22</v>
      </c>
      <c r="B74">
        <v>13.627674999729033</v>
      </c>
      <c r="C74">
        <v>4.78</v>
      </c>
      <c r="D74">
        <f t="shared" ref="D74:D82" si="0">C74*3</f>
        <v>14.34</v>
      </c>
      <c r="E74">
        <f t="shared" ref="E74:E82" si="1">LOG(D74,10)</f>
        <v>1.1565491513317812</v>
      </c>
    </row>
    <row r="75" spans="1:5" x14ac:dyDescent="0.2">
      <c r="A75" t="s">
        <v>23</v>
      </c>
      <c r="B75">
        <v>14.796318762213701</v>
      </c>
      <c r="C75">
        <v>2.42</v>
      </c>
      <c r="D75">
        <f t="shared" si="0"/>
        <v>7.26</v>
      </c>
      <c r="E75">
        <f t="shared" si="1"/>
        <v>0.86093662070009358</v>
      </c>
    </row>
    <row r="76" spans="1:5" x14ac:dyDescent="0.2">
      <c r="A76" t="s">
        <v>24</v>
      </c>
      <c r="B76">
        <v>15.719239674208632</v>
      </c>
      <c r="C76">
        <v>0.99299999999999999</v>
      </c>
      <c r="D76">
        <f t="shared" si="0"/>
        <v>2.9790000000000001</v>
      </c>
      <c r="E76">
        <f t="shared" si="1"/>
        <v>0.47407050321504357</v>
      </c>
    </row>
    <row r="77" spans="1:5" x14ac:dyDescent="0.2">
      <c r="A77" t="s">
        <v>25</v>
      </c>
      <c r="B77">
        <v>17.034768246401764</v>
      </c>
      <c r="C77">
        <v>0.44</v>
      </c>
      <c r="D77">
        <f t="shared" si="0"/>
        <v>1.32</v>
      </c>
      <c r="E77">
        <f t="shared" si="1"/>
        <v>0.12057393120584989</v>
      </c>
    </row>
    <row r="78" spans="1:5" x14ac:dyDescent="0.2">
      <c r="A78" s="1" t="s">
        <v>5</v>
      </c>
      <c r="B78">
        <v>12.766009713933967</v>
      </c>
      <c r="C78">
        <v>10.3</v>
      </c>
      <c r="D78">
        <f t="shared" si="0"/>
        <v>30.900000000000002</v>
      </c>
      <c r="E78">
        <f t="shared" si="1"/>
        <v>1.4899584794248346</v>
      </c>
    </row>
    <row r="79" spans="1:5" x14ac:dyDescent="0.2">
      <c r="A79" s="1" t="s">
        <v>6</v>
      </c>
      <c r="B79">
        <v>13.501617794036832</v>
      </c>
      <c r="C79">
        <v>4.7300000000000004</v>
      </c>
      <c r="D79">
        <f t="shared" si="0"/>
        <v>14.190000000000001</v>
      </c>
      <c r="E79">
        <f t="shared" si="1"/>
        <v>1.1519823954574739</v>
      </c>
    </row>
    <row r="80" spans="1:5" x14ac:dyDescent="0.2">
      <c r="A80" s="1" t="s">
        <v>7</v>
      </c>
      <c r="B80">
        <v>14.438211711855899</v>
      </c>
      <c r="C80">
        <v>1.79</v>
      </c>
      <c r="D80">
        <f t="shared" si="0"/>
        <v>5.37</v>
      </c>
      <c r="E80">
        <f t="shared" si="1"/>
        <v>0.72997428569955558</v>
      </c>
    </row>
    <row r="81" spans="1:5" x14ac:dyDescent="0.2">
      <c r="A81" s="1" t="s">
        <v>8</v>
      </c>
      <c r="B81">
        <v>15.535871022756899</v>
      </c>
      <c r="C81">
        <v>0.76</v>
      </c>
      <c r="D81">
        <f t="shared" si="0"/>
        <v>2.2800000000000002</v>
      </c>
      <c r="E81">
        <f t="shared" si="1"/>
        <v>0.3579348470004538</v>
      </c>
    </row>
    <row r="82" spans="1:5" x14ac:dyDescent="0.2">
      <c r="A82" s="1" t="s">
        <v>9</v>
      </c>
      <c r="B82">
        <v>17.872257153596902</v>
      </c>
      <c r="C82">
        <v>0.3</v>
      </c>
      <c r="D82">
        <f t="shared" si="0"/>
        <v>0.89999999999999991</v>
      </c>
      <c r="E82">
        <f t="shared" si="1"/>
        <v>-4.5757490560675164E-2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A6454-2F5B-AE4D-AD22-9FB3B2A56140}">
  <dimension ref="A2:AN22"/>
  <sheetViews>
    <sheetView workbookViewId="0">
      <selection activeCell="L6" sqref="L6"/>
    </sheetView>
  </sheetViews>
  <sheetFormatPr baseColWidth="10" defaultRowHeight="16" x14ac:dyDescent="0.2"/>
  <cols>
    <col min="1" max="1" width="7.6640625" bestFit="1" customWidth="1"/>
    <col min="2" max="2" width="4.6640625" bestFit="1" customWidth="1"/>
    <col min="3" max="3" width="5" bestFit="1" customWidth="1"/>
    <col min="4" max="8" width="4.83203125" bestFit="1" customWidth="1"/>
    <col min="9" max="13" width="4.5" bestFit="1" customWidth="1"/>
    <col min="14" max="14" width="10.5" bestFit="1" customWidth="1"/>
    <col min="15" max="15" width="10.5" customWidth="1"/>
    <col min="16" max="16" width="2.83203125" bestFit="1" customWidth="1"/>
    <col min="17" max="17" width="4.33203125" bestFit="1" customWidth="1"/>
    <col min="18" max="18" width="4.1640625" bestFit="1" customWidth="1"/>
    <col min="19" max="19" width="5" bestFit="1" customWidth="1"/>
    <col min="20" max="20" width="4.1640625" bestFit="1" customWidth="1"/>
    <col min="21" max="21" width="4.83203125" bestFit="1" customWidth="1"/>
    <col min="22" max="22" width="4.1640625" bestFit="1" customWidth="1"/>
    <col min="23" max="23" width="4.83203125" bestFit="1" customWidth="1"/>
    <col min="24" max="24" width="4.1640625" bestFit="1" customWidth="1"/>
    <col min="25" max="25" width="4.83203125" bestFit="1" customWidth="1"/>
    <col min="26" max="26" width="4.1640625" bestFit="1" customWidth="1"/>
    <col min="27" max="27" width="4.83203125" bestFit="1" customWidth="1"/>
    <col min="28" max="28" width="4.1640625" bestFit="1" customWidth="1"/>
    <col min="29" max="29" width="4.83203125" bestFit="1" customWidth="1"/>
    <col min="30" max="40" width="4.1640625" bestFit="1" customWidth="1"/>
  </cols>
  <sheetData>
    <row r="2" spans="1:40" x14ac:dyDescent="0.2">
      <c r="A2" t="s">
        <v>119</v>
      </c>
    </row>
    <row r="3" spans="1:40" x14ac:dyDescent="0.2">
      <c r="A3" s="8"/>
      <c r="B3" s="9">
        <v>1</v>
      </c>
      <c r="C3" s="9">
        <v>2</v>
      </c>
      <c r="D3" s="9">
        <v>3</v>
      </c>
      <c r="E3" s="9">
        <v>4</v>
      </c>
      <c r="F3" s="9">
        <v>5</v>
      </c>
      <c r="G3" s="9">
        <v>6</v>
      </c>
      <c r="H3" s="9">
        <v>7</v>
      </c>
      <c r="I3" s="9">
        <v>8</v>
      </c>
      <c r="J3" s="9">
        <v>9</v>
      </c>
      <c r="K3" s="9">
        <v>10</v>
      </c>
      <c r="L3" s="9">
        <v>11</v>
      </c>
      <c r="M3" s="9">
        <v>12</v>
      </c>
      <c r="N3" t="s">
        <v>32</v>
      </c>
    </row>
    <row r="4" spans="1:40" x14ac:dyDescent="0.2">
      <c r="A4" s="10" t="s">
        <v>120</v>
      </c>
      <c r="B4" s="11" t="s">
        <v>121</v>
      </c>
      <c r="C4" s="11" t="s">
        <v>19</v>
      </c>
      <c r="D4" s="11" t="s">
        <v>26</v>
      </c>
      <c r="E4" s="11" t="s">
        <v>27</v>
      </c>
      <c r="F4" s="11" t="s">
        <v>28</v>
      </c>
      <c r="G4" s="11" t="s">
        <v>29</v>
      </c>
      <c r="H4" s="11" t="s">
        <v>30</v>
      </c>
      <c r="I4" s="11">
        <v>1</v>
      </c>
      <c r="J4" s="11">
        <v>2</v>
      </c>
      <c r="K4" s="11">
        <v>3</v>
      </c>
      <c r="L4" s="11">
        <v>4</v>
      </c>
      <c r="M4" s="11">
        <v>5</v>
      </c>
      <c r="N4" t="s">
        <v>140</v>
      </c>
      <c r="P4" s="12"/>
      <c r="Q4" s="12">
        <v>1</v>
      </c>
      <c r="R4" s="12">
        <v>2</v>
      </c>
      <c r="S4" s="12">
        <v>3</v>
      </c>
      <c r="T4" s="12">
        <v>4</v>
      </c>
      <c r="U4" s="12">
        <v>5</v>
      </c>
      <c r="V4" s="12">
        <v>6</v>
      </c>
      <c r="W4" s="12">
        <v>7</v>
      </c>
      <c r="X4" s="12">
        <v>8</v>
      </c>
      <c r="Y4" s="12">
        <v>9</v>
      </c>
      <c r="Z4" s="12">
        <v>10</v>
      </c>
      <c r="AA4" s="12">
        <v>11</v>
      </c>
      <c r="AB4" s="12">
        <v>12</v>
      </c>
      <c r="AC4" s="12">
        <v>13</v>
      </c>
      <c r="AD4" s="12">
        <v>14</v>
      </c>
      <c r="AE4" s="12">
        <v>15</v>
      </c>
      <c r="AF4" s="12">
        <v>16</v>
      </c>
      <c r="AG4" s="12">
        <v>17</v>
      </c>
      <c r="AH4" s="12">
        <v>18</v>
      </c>
      <c r="AI4" s="12">
        <v>19</v>
      </c>
      <c r="AJ4" s="12">
        <v>20</v>
      </c>
      <c r="AK4" s="12">
        <v>21</v>
      </c>
      <c r="AL4" s="12">
        <v>22</v>
      </c>
      <c r="AM4" s="12">
        <v>23</v>
      </c>
      <c r="AN4" s="12">
        <v>24</v>
      </c>
    </row>
    <row r="5" spans="1:40" x14ac:dyDescent="0.2">
      <c r="A5" s="10" t="s">
        <v>122</v>
      </c>
      <c r="B5" s="13">
        <v>6</v>
      </c>
      <c r="C5" s="13">
        <v>7</v>
      </c>
      <c r="D5" s="13">
        <v>8</v>
      </c>
      <c r="E5" s="13">
        <v>9</v>
      </c>
      <c r="F5" s="13">
        <v>10</v>
      </c>
      <c r="G5" s="13">
        <v>11</v>
      </c>
      <c r="H5" s="13">
        <v>12</v>
      </c>
      <c r="I5" s="13">
        <v>13</v>
      </c>
      <c r="J5" s="13">
        <v>14</v>
      </c>
      <c r="K5" s="13">
        <v>15</v>
      </c>
      <c r="L5" s="13">
        <v>16</v>
      </c>
      <c r="M5" s="13">
        <v>17</v>
      </c>
      <c r="N5" t="s">
        <v>141</v>
      </c>
      <c r="P5" s="12" t="s">
        <v>120</v>
      </c>
      <c r="Q5" s="14" t="s">
        <v>20</v>
      </c>
      <c r="R5" s="15">
        <v>6</v>
      </c>
      <c r="S5" s="14" t="s">
        <v>19</v>
      </c>
      <c r="T5" s="15">
        <v>7</v>
      </c>
      <c r="U5" s="14" t="s">
        <v>26</v>
      </c>
      <c r="V5" s="15">
        <v>8</v>
      </c>
      <c r="W5" s="14" t="s">
        <v>27</v>
      </c>
      <c r="X5" s="15">
        <v>9</v>
      </c>
      <c r="Y5" s="14" t="s">
        <v>28</v>
      </c>
      <c r="Z5" s="15">
        <v>10</v>
      </c>
      <c r="AA5" s="14" t="s">
        <v>29</v>
      </c>
      <c r="AB5" s="15">
        <v>11</v>
      </c>
      <c r="AC5" s="14" t="s">
        <v>30</v>
      </c>
      <c r="AD5" s="15">
        <v>12</v>
      </c>
      <c r="AE5" s="14">
        <v>1</v>
      </c>
      <c r="AF5" s="15">
        <v>13</v>
      </c>
      <c r="AG5" s="14">
        <v>2</v>
      </c>
      <c r="AH5" s="15">
        <v>14</v>
      </c>
      <c r="AI5" s="14">
        <v>3</v>
      </c>
      <c r="AJ5" s="15">
        <v>15</v>
      </c>
      <c r="AK5" s="14">
        <v>4</v>
      </c>
      <c r="AL5" s="15">
        <v>16</v>
      </c>
      <c r="AM5" s="14">
        <v>5</v>
      </c>
      <c r="AN5" s="15">
        <v>17</v>
      </c>
    </row>
    <row r="6" spans="1:40" x14ac:dyDescent="0.2">
      <c r="A6" s="10" t="s">
        <v>123</v>
      </c>
      <c r="B6" s="16">
        <v>18</v>
      </c>
      <c r="C6" s="16">
        <v>19</v>
      </c>
      <c r="D6" s="16">
        <v>20</v>
      </c>
      <c r="E6" s="16">
        <v>21</v>
      </c>
      <c r="F6" s="16">
        <v>22</v>
      </c>
      <c r="G6" s="16">
        <v>23</v>
      </c>
      <c r="H6" s="16">
        <v>24</v>
      </c>
      <c r="I6" s="16">
        <v>25</v>
      </c>
      <c r="J6" s="16">
        <v>26</v>
      </c>
      <c r="K6" s="16">
        <v>27</v>
      </c>
      <c r="L6" s="16">
        <v>28</v>
      </c>
      <c r="M6" s="16">
        <v>29</v>
      </c>
      <c r="N6" t="s">
        <v>142</v>
      </c>
      <c r="P6" s="12" t="s">
        <v>122</v>
      </c>
      <c r="Q6" s="14" t="s">
        <v>20</v>
      </c>
      <c r="R6" s="15">
        <v>6</v>
      </c>
      <c r="S6" s="14" t="s">
        <v>19</v>
      </c>
      <c r="T6" s="15">
        <v>7</v>
      </c>
      <c r="U6" s="14" t="s">
        <v>26</v>
      </c>
      <c r="V6" s="15">
        <v>8</v>
      </c>
      <c r="W6" s="14" t="s">
        <v>27</v>
      </c>
      <c r="X6" s="15">
        <v>9</v>
      </c>
      <c r="Y6" s="14" t="s">
        <v>28</v>
      </c>
      <c r="Z6" s="15">
        <v>10</v>
      </c>
      <c r="AA6" s="14" t="s">
        <v>29</v>
      </c>
      <c r="AB6" s="15">
        <v>11</v>
      </c>
      <c r="AC6" s="14" t="s">
        <v>30</v>
      </c>
      <c r="AD6" s="15">
        <v>12</v>
      </c>
      <c r="AE6" s="14">
        <v>1</v>
      </c>
      <c r="AF6" s="15">
        <v>13</v>
      </c>
      <c r="AG6" s="14">
        <v>2</v>
      </c>
      <c r="AH6" s="15">
        <v>14</v>
      </c>
      <c r="AI6" s="14">
        <v>3</v>
      </c>
      <c r="AJ6" s="15">
        <v>15</v>
      </c>
      <c r="AK6" s="14">
        <v>4</v>
      </c>
      <c r="AL6" s="15">
        <v>16</v>
      </c>
      <c r="AM6" s="14">
        <v>5</v>
      </c>
      <c r="AN6" s="15">
        <v>17</v>
      </c>
    </row>
    <row r="7" spans="1:40" x14ac:dyDescent="0.2">
      <c r="A7" s="10" t="s">
        <v>124</v>
      </c>
      <c r="B7" s="17">
        <v>30</v>
      </c>
      <c r="C7" s="17">
        <v>31</v>
      </c>
      <c r="D7" s="17">
        <v>32</v>
      </c>
      <c r="E7" s="17">
        <v>33</v>
      </c>
      <c r="F7" s="17">
        <v>34</v>
      </c>
      <c r="G7" s="17">
        <v>35</v>
      </c>
      <c r="H7" s="17">
        <v>36</v>
      </c>
      <c r="I7" s="17">
        <v>37</v>
      </c>
      <c r="J7" s="17">
        <v>38</v>
      </c>
      <c r="K7" s="17">
        <v>39</v>
      </c>
      <c r="L7" s="17">
        <v>40</v>
      </c>
      <c r="M7" s="17">
        <v>41</v>
      </c>
      <c r="N7" t="s">
        <v>143</v>
      </c>
      <c r="P7" s="12" t="s">
        <v>123</v>
      </c>
      <c r="Q7" s="14" t="s">
        <v>20</v>
      </c>
      <c r="R7" s="15">
        <v>6</v>
      </c>
      <c r="S7" s="14" t="s">
        <v>19</v>
      </c>
      <c r="T7" s="15">
        <v>7</v>
      </c>
      <c r="U7" s="14" t="s">
        <v>26</v>
      </c>
      <c r="V7" s="15">
        <v>8</v>
      </c>
      <c r="W7" s="14" t="s">
        <v>27</v>
      </c>
      <c r="X7" s="15">
        <v>9</v>
      </c>
      <c r="Y7" s="14" t="s">
        <v>28</v>
      </c>
      <c r="Z7" s="15">
        <v>10</v>
      </c>
      <c r="AA7" s="14" t="s">
        <v>29</v>
      </c>
      <c r="AB7" s="15">
        <v>11</v>
      </c>
      <c r="AC7" s="14" t="s">
        <v>30</v>
      </c>
      <c r="AD7" s="15">
        <v>12</v>
      </c>
      <c r="AE7" s="14">
        <v>1</v>
      </c>
      <c r="AF7" s="15">
        <v>13</v>
      </c>
      <c r="AG7" s="14">
        <v>2</v>
      </c>
      <c r="AH7" s="15">
        <v>14</v>
      </c>
      <c r="AI7" s="14">
        <v>3</v>
      </c>
      <c r="AJ7" s="15">
        <v>15</v>
      </c>
      <c r="AK7" s="14">
        <v>4</v>
      </c>
      <c r="AL7" s="15">
        <v>16</v>
      </c>
      <c r="AM7" s="14">
        <v>5</v>
      </c>
      <c r="AN7" s="15">
        <v>17</v>
      </c>
    </row>
    <row r="8" spans="1:40" x14ac:dyDescent="0.2">
      <c r="A8" s="10" t="s">
        <v>125</v>
      </c>
      <c r="B8" s="18">
        <v>42</v>
      </c>
      <c r="C8" s="18">
        <v>43</v>
      </c>
      <c r="D8" s="18">
        <v>44</v>
      </c>
      <c r="E8" s="18">
        <v>45</v>
      </c>
      <c r="F8" s="18">
        <v>46</v>
      </c>
      <c r="G8" s="18">
        <v>47</v>
      </c>
      <c r="H8" s="18">
        <v>48</v>
      </c>
      <c r="I8" s="18">
        <v>49</v>
      </c>
      <c r="J8" s="18">
        <v>50</v>
      </c>
      <c r="K8" s="18">
        <v>51</v>
      </c>
      <c r="L8" s="18">
        <v>52</v>
      </c>
      <c r="M8" s="18">
        <v>53</v>
      </c>
      <c r="P8" s="12" t="s">
        <v>124</v>
      </c>
      <c r="Q8" s="19">
        <v>18</v>
      </c>
      <c r="R8" s="20">
        <v>30</v>
      </c>
      <c r="S8" s="19">
        <v>19</v>
      </c>
      <c r="T8" s="20">
        <v>31</v>
      </c>
      <c r="U8" s="19">
        <v>20</v>
      </c>
      <c r="V8" s="20">
        <v>32</v>
      </c>
      <c r="W8" s="19">
        <v>21</v>
      </c>
      <c r="X8" s="20">
        <v>33</v>
      </c>
      <c r="Y8" s="19">
        <v>22</v>
      </c>
      <c r="Z8" s="20">
        <v>34</v>
      </c>
      <c r="AA8" s="19">
        <v>23</v>
      </c>
      <c r="AB8" s="20">
        <v>35</v>
      </c>
      <c r="AC8" s="19">
        <v>24</v>
      </c>
      <c r="AD8" s="20">
        <v>36</v>
      </c>
      <c r="AE8" s="19">
        <v>25</v>
      </c>
      <c r="AF8" s="20">
        <v>37</v>
      </c>
      <c r="AG8" s="19">
        <v>26</v>
      </c>
      <c r="AH8" s="20">
        <v>38</v>
      </c>
      <c r="AI8" s="19">
        <v>27</v>
      </c>
      <c r="AJ8" s="20">
        <v>39</v>
      </c>
      <c r="AK8" s="19">
        <v>28</v>
      </c>
      <c r="AL8" s="20">
        <v>40</v>
      </c>
      <c r="AM8" s="19">
        <v>29</v>
      </c>
      <c r="AN8" s="20">
        <v>41</v>
      </c>
    </row>
    <row r="9" spans="1:40" x14ac:dyDescent="0.2">
      <c r="A9" s="10" t="s">
        <v>126</v>
      </c>
      <c r="B9" s="18">
        <v>54</v>
      </c>
      <c r="C9" s="18">
        <v>55</v>
      </c>
      <c r="D9" s="18">
        <v>56</v>
      </c>
      <c r="E9" s="18">
        <v>57</v>
      </c>
      <c r="F9" s="18">
        <v>58</v>
      </c>
      <c r="G9" s="18">
        <v>59</v>
      </c>
      <c r="H9" s="18">
        <v>60</v>
      </c>
      <c r="I9" s="18">
        <v>61</v>
      </c>
      <c r="J9" s="18">
        <v>62</v>
      </c>
      <c r="K9" s="18">
        <v>63</v>
      </c>
      <c r="L9" s="18">
        <v>64</v>
      </c>
      <c r="M9" s="18">
        <v>65</v>
      </c>
      <c r="P9" s="12" t="s">
        <v>125</v>
      </c>
      <c r="Q9" s="19">
        <v>18</v>
      </c>
      <c r="R9" s="20">
        <v>30</v>
      </c>
      <c r="S9" s="19">
        <v>19</v>
      </c>
      <c r="T9" s="20">
        <v>31</v>
      </c>
      <c r="U9" s="19">
        <v>20</v>
      </c>
      <c r="V9" s="20">
        <v>32</v>
      </c>
      <c r="W9" s="19">
        <v>21</v>
      </c>
      <c r="X9" s="20">
        <v>33</v>
      </c>
      <c r="Y9" s="19">
        <v>22</v>
      </c>
      <c r="Z9" s="20">
        <v>34</v>
      </c>
      <c r="AA9" s="19">
        <v>23</v>
      </c>
      <c r="AB9" s="20">
        <v>35</v>
      </c>
      <c r="AC9" s="19">
        <v>24</v>
      </c>
      <c r="AD9" s="20">
        <v>36</v>
      </c>
      <c r="AE9" s="19">
        <v>25</v>
      </c>
      <c r="AF9" s="20">
        <v>37</v>
      </c>
      <c r="AG9" s="19">
        <v>26</v>
      </c>
      <c r="AH9" s="20">
        <v>38</v>
      </c>
      <c r="AI9" s="19">
        <v>27</v>
      </c>
      <c r="AJ9" s="20">
        <v>39</v>
      </c>
      <c r="AK9" s="19">
        <v>28</v>
      </c>
      <c r="AL9" s="20">
        <v>40</v>
      </c>
      <c r="AM9" s="19">
        <v>29</v>
      </c>
      <c r="AN9" s="20">
        <v>41</v>
      </c>
    </row>
    <row r="10" spans="1:40" x14ac:dyDescent="0.2">
      <c r="A10" s="10" t="s">
        <v>127</v>
      </c>
      <c r="B10" s="18">
        <v>66</v>
      </c>
      <c r="C10" s="18">
        <v>67</v>
      </c>
      <c r="D10" s="18">
        <v>68</v>
      </c>
      <c r="E10" s="18">
        <v>69</v>
      </c>
      <c r="F10" s="18">
        <v>70</v>
      </c>
      <c r="G10" s="18">
        <v>71</v>
      </c>
      <c r="H10" s="18">
        <v>72</v>
      </c>
      <c r="I10" s="18">
        <v>73</v>
      </c>
      <c r="J10" s="18">
        <v>74</v>
      </c>
      <c r="K10" s="18">
        <v>75</v>
      </c>
      <c r="L10" s="18">
        <v>76</v>
      </c>
      <c r="M10" s="18">
        <v>77</v>
      </c>
      <c r="N10" t="s">
        <v>128</v>
      </c>
      <c r="P10" s="12" t="s">
        <v>126</v>
      </c>
      <c r="Q10" s="19">
        <v>18</v>
      </c>
      <c r="R10" s="20">
        <v>30</v>
      </c>
      <c r="S10" s="19">
        <v>19</v>
      </c>
      <c r="T10" s="20">
        <v>31</v>
      </c>
      <c r="U10" s="19">
        <v>20</v>
      </c>
      <c r="V10" s="20">
        <v>32</v>
      </c>
      <c r="W10" s="19">
        <v>21</v>
      </c>
      <c r="X10" s="20">
        <v>33</v>
      </c>
      <c r="Y10" s="19">
        <v>22</v>
      </c>
      <c r="Z10" s="20">
        <v>34</v>
      </c>
      <c r="AA10" s="19">
        <v>23</v>
      </c>
      <c r="AB10" s="20">
        <v>35</v>
      </c>
      <c r="AC10" s="19">
        <v>24</v>
      </c>
      <c r="AD10" s="20">
        <v>36</v>
      </c>
      <c r="AE10" s="19">
        <v>25</v>
      </c>
      <c r="AF10" s="20">
        <v>37</v>
      </c>
      <c r="AG10" s="19">
        <v>26</v>
      </c>
      <c r="AH10" s="20">
        <v>38</v>
      </c>
      <c r="AI10" s="19">
        <v>27</v>
      </c>
      <c r="AJ10" s="20">
        <v>39</v>
      </c>
      <c r="AK10" s="19">
        <v>28</v>
      </c>
      <c r="AL10" s="20">
        <v>40</v>
      </c>
      <c r="AM10" s="19">
        <v>29</v>
      </c>
      <c r="AN10" s="20">
        <v>41</v>
      </c>
    </row>
    <row r="11" spans="1:40" x14ac:dyDescent="0.2">
      <c r="A11" s="10" t="s">
        <v>129</v>
      </c>
      <c r="B11" s="18">
        <v>78</v>
      </c>
      <c r="C11" s="18">
        <v>79</v>
      </c>
      <c r="D11" s="18">
        <v>80</v>
      </c>
      <c r="E11" s="18">
        <v>81</v>
      </c>
      <c r="F11" s="18">
        <v>82</v>
      </c>
      <c r="G11" s="18">
        <v>83</v>
      </c>
      <c r="H11" s="18">
        <v>84</v>
      </c>
      <c r="I11" s="18">
        <v>85</v>
      </c>
      <c r="J11" s="18">
        <v>86</v>
      </c>
      <c r="K11" s="18">
        <v>87</v>
      </c>
      <c r="L11" s="18">
        <v>88</v>
      </c>
      <c r="M11" s="18">
        <v>89</v>
      </c>
      <c r="P11" s="12" t="s">
        <v>127</v>
      </c>
      <c r="Q11" s="21">
        <v>42</v>
      </c>
      <c r="R11" s="21">
        <v>54</v>
      </c>
      <c r="S11" s="21">
        <v>43</v>
      </c>
      <c r="T11" s="21">
        <v>55</v>
      </c>
      <c r="U11" s="21">
        <v>44</v>
      </c>
      <c r="V11" s="21">
        <v>56</v>
      </c>
      <c r="W11" s="21">
        <v>45</v>
      </c>
      <c r="X11" s="21">
        <v>57</v>
      </c>
      <c r="Y11" s="21">
        <v>46</v>
      </c>
      <c r="Z11" s="21">
        <v>58</v>
      </c>
      <c r="AA11" s="21">
        <v>47</v>
      </c>
      <c r="AB11" s="21">
        <v>59</v>
      </c>
      <c r="AC11" s="21">
        <v>48</v>
      </c>
      <c r="AD11" s="21">
        <v>60</v>
      </c>
      <c r="AE11" s="21">
        <v>49</v>
      </c>
      <c r="AF11" s="21">
        <v>61</v>
      </c>
      <c r="AG11" s="21">
        <v>50</v>
      </c>
      <c r="AH11" s="21">
        <v>62</v>
      </c>
      <c r="AI11" s="21">
        <v>51</v>
      </c>
      <c r="AJ11" s="21">
        <v>63</v>
      </c>
      <c r="AK11" s="21">
        <v>52</v>
      </c>
      <c r="AL11" s="21">
        <v>64</v>
      </c>
      <c r="AM11" s="21">
        <v>53</v>
      </c>
      <c r="AN11" s="21">
        <v>65</v>
      </c>
    </row>
    <row r="12" spans="1:40" x14ac:dyDescent="0.2">
      <c r="P12" s="12" t="s">
        <v>129</v>
      </c>
      <c r="Q12" s="21">
        <v>42</v>
      </c>
      <c r="R12" s="21">
        <v>54</v>
      </c>
      <c r="S12" s="21">
        <v>43</v>
      </c>
      <c r="T12" s="21">
        <v>55</v>
      </c>
      <c r="U12" s="21">
        <v>44</v>
      </c>
      <c r="V12" s="21">
        <v>56</v>
      </c>
      <c r="W12" s="21">
        <v>45</v>
      </c>
      <c r="X12" s="21">
        <v>57</v>
      </c>
      <c r="Y12" s="21">
        <v>46</v>
      </c>
      <c r="Z12" s="21">
        <v>58</v>
      </c>
      <c r="AA12" s="21">
        <v>47</v>
      </c>
      <c r="AB12" s="21">
        <v>59</v>
      </c>
      <c r="AC12" s="21">
        <v>48</v>
      </c>
      <c r="AD12" s="21">
        <v>60</v>
      </c>
      <c r="AE12" s="21">
        <v>49</v>
      </c>
      <c r="AF12" s="21">
        <v>61</v>
      </c>
      <c r="AG12" s="21">
        <v>50</v>
      </c>
      <c r="AH12" s="21">
        <v>62</v>
      </c>
      <c r="AI12" s="21">
        <v>51</v>
      </c>
      <c r="AJ12" s="21">
        <v>63</v>
      </c>
      <c r="AK12" s="21">
        <v>52</v>
      </c>
      <c r="AL12" s="21">
        <v>64</v>
      </c>
      <c r="AM12" s="21">
        <v>53</v>
      </c>
      <c r="AN12" s="21">
        <v>65</v>
      </c>
    </row>
    <row r="13" spans="1:40" x14ac:dyDescent="0.2">
      <c r="A13" s="22" t="s">
        <v>130</v>
      </c>
      <c r="P13" s="12" t="s">
        <v>131</v>
      </c>
      <c r="Q13" s="21">
        <v>42</v>
      </c>
      <c r="R13" s="21">
        <v>54</v>
      </c>
      <c r="S13" s="21">
        <v>43</v>
      </c>
      <c r="T13" s="21">
        <v>55</v>
      </c>
      <c r="U13" s="21">
        <v>44</v>
      </c>
      <c r="V13" s="21">
        <v>56</v>
      </c>
      <c r="W13" s="21">
        <v>45</v>
      </c>
      <c r="X13" s="21">
        <v>57</v>
      </c>
      <c r="Y13" s="21">
        <v>46</v>
      </c>
      <c r="Z13" s="21">
        <v>58</v>
      </c>
      <c r="AA13" s="21">
        <v>47</v>
      </c>
      <c r="AB13" s="21">
        <v>59</v>
      </c>
      <c r="AC13" s="21">
        <v>48</v>
      </c>
      <c r="AD13" s="21">
        <v>60</v>
      </c>
      <c r="AE13" s="21">
        <v>49</v>
      </c>
      <c r="AF13" s="21">
        <v>61</v>
      </c>
      <c r="AG13" s="21">
        <v>50</v>
      </c>
      <c r="AH13" s="21">
        <v>62</v>
      </c>
      <c r="AI13" s="21">
        <v>51</v>
      </c>
      <c r="AJ13" s="21">
        <v>63</v>
      </c>
      <c r="AK13" s="21">
        <v>52</v>
      </c>
      <c r="AL13" s="21">
        <v>64</v>
      </c>
      <c r="AM13" s="21">
        <v>53</v>
      </c>
      <c r="AN13" s="21">
        <v>65</v>
      </c>
    </row>
    <row r="14" spans="1:40" x14ac:dyDescent="0.2">
      <c r="A14" s="8"/>
      <c r="B14" s="9">
        <v>1</v>
      </c>
      <c r="C14" s="9">
        <v>2</v>
      </c>
      <c r="D14" s="9">
        <v>3</v>
      </c>
      <c r="E14" s="9">
        <v>4</v>
      </c>
      <c r="F14" s="9">
        <v>5</v>
      </c>
      <c r="G14" s="9">
        <v>6</v>
      </c>
      <c r="H14" s="9">
        <v>7</v>
      </c>
      <c r="I14" s="9">
        <v>8</v>
      </c>
      <c r="J14" s="9">
        <v>9</v>
      </c>
      <c r="K14" s="9">
        <v>10</v>
      </c>
      <c r="L14" s="9">
        <v>11</v>
      </c>
      <c r="M14" s="9">
        <v>12</v>
      </c>
      <c r="P14" s="12" t="s">
        <v>132</v>
      </c>
      <c r="Q14" s="21">
        <v>66</v>
      </c>
      <c r="R14" s="21">
        <v>78</v>
      </c>
      <c r="S14" s="21">
        <v>67</v>
      </c>
      <c r="T14" s="21">
        <v>79</v>
      </c>
      <c r="U14" s="21">
        <v>68</v>
      </c>
      <c r="V14" s="21">
        <v>80</v>
      </c>
      <c r="W14" s="21">
        <v>69</v>
      </c>
      <c r="X14" s="21">
        <v>81</v>
      </c>
      <c r="Y14" s="21">
        <v>70</v>
      </c>
      <c r="Z14" s="21">
        <v>82</v>
      </c>
      <c r="AA14" s="21">
        <v>71</v>
      </c>
      <c r="AB14" s="21">
        <v>83</v>
      </c>
      <c r="AC14" s="21">
        <v>72</v>
      </c>
      <c r="AD14" s="21">
        <v>84</v>
      </c>
      <c r="AE14" s="21">
        <v>73</v>
      </c>
      <c r="AF14" s="21">
        <v>85</v>
      </c>
      <c r="AG14" s="21">
        <v>74</v>
      </c>
      <c r="AH14" s="21">
        <v>86</v>
      </c>
      <c r="AI14" s="21">
        <v>75</v>
      </c>
      <c r="AJ14" s="21">
        <v>87</v>
      </c>
      <c r="AK14" s="21">
        <v>76</v>
      </c>
      <c r="AL14" s="21">
        <v>88</v>
      </c>
      <c r="AM14" s="21">
        <v>77</v>
      </c>
      <c r="AN14" s="21">
        <v>89</v>
      </c>
    </row>
    <row r="15" spans="1:40" x14ac:dyDescent="0.2">
      <c r="A15" s="10" t="s">
        <v>120</v>
      </c>
      <c r="B15" s="18">
        <v>90</v>
      </c>
      <c r="C15" s="18">
        <v>91</v>
      </c>
      <c r="D15" s="18">
        <v>92</v>
      </c>
      <c r="E15" s="18">
        <v>93</v>
      </c>
      <c r="F15" s="18">
        <v>94</v>
      </c>
      <c r="G15" s="18">
        <v>95</v>
      </c>
      <c r="H15" s="18">
        <v>96</v>
      </c>
      <c r="I15" s="18">
        <v>97</v>
      </c>
      <c r="J15" s="18">
        <v>98</v>
      </c>
      <c r="K15" s="18">
        <v>99</v>
      </c>
      <c r="L15" s="18">
        <v>100</v>
      </c>
      <c r="M15" s="18">
        <v>101</v>
      </c>
      <c r="P15" s="12" t="s">
        <v>133</v>
      </c>
      <c r="Q15" s="21">
        <v>66</v>
      </c>
      <c r="R15" s="21">
        <v>78</v>
      </c>
      <c r="S15" s="21">
        <v>67</v>
      </c>
      <c r="T15" s="21">
        <v>79</v>
      </c>
      <c r="U15" s="21">
        <v>68</v>
      </c>
      <c r="V15" s="21">
        <v>80</v>
      </c>
      <c r="W15" s="21">
        <v>69</v>
      </c>
      <c r="X15" s="21">
        <v>81</v>
      </c>
      <c r="Y15" s="21">
        <v>70</v>
      </c>
      <c r="Z15" s="21">
        <v>82</v>
      </c>
      <c r="AA15" s="21">
        <v>71</v>
      </c>
      <c r="AB15" s="21">
        <v>83</v>
      </c>
      <c r="AC15" s="21">
        <v>72</v>
      </c>
      <c r="AD15" s="21">
        <v>84</v>
      </c>
      <c r="AE15" s="21">
        <v>73</v>
      </c>
      <c r="AF15" s="21">
        <v>85</v>
      </c>
      <c r="AG15" s="21">
        <v>74</v>
      </c>
      <c r="AH15" s="21">
        <v>86</v>
      </c>
      <c r="AI15" s="21">
        <v>75</v>
      </c>
      <c r="AJ15" s="21">
        <v>87</v>
      </c>
      <c r="AK15" s="21">
        <v>76</v>
      </c>
      <c r="AL15" s="21">
        <v>88</v>
      </c>
      <c r="AM15" s="21">
        <v>77</v>
      </c>
      <c r="AN15" s="21">
        <v>89</v>
      </c>
    </row>
    <row r="16" spans="1:40" x14ac:dyDescent="0.2">
      <c r="A16" s="10" t="s">
        <v>122</v>
      </c>
      <c r="B16" s="18">
        <v>102</v>
      </c>
      <c r="C16" s="18">
        <v>103</v>
      </c>
      <c r="D16" s="18">
        <v>104</v>
      </c>
      <c r="E16" s="18">
        <v>105</v>
      </c>
      <c r="F16" s="18">
        <v>106</v>
      </c>
      <c r="G16" s="18">
        <v>107</v>
      </c>
      <c r="H16" s="18">
        <v>108</v>
      </c>
      <c r="I16" s="18">
        <v>109</v>
      </c>
      <c r="J16" s="18">
        <v>110</v>
      </c>
      <c r="K16" s="18">
        <v>111</v>
      </c>
      <c r="L16" s="18">
        <v>112</v>
      </c>
      <c r="M16" s="18">
        <v>113</v>
      </c>
      <c r="N16" t="s">
        <v>128</v>
      </c>
      <c r="P16" s="12" t="s">
        <v>134</v>
      </c>
      <c r="Q16" s="21">
        <v>66</v>
      </c>
      <c r="R16" s="21">
        <v>78</v>
      </c>
      <c r="S16" s="21">
        <v>67</v>
      </c>
      <c r="T16" s="21">
        <v>79</v>
      </c>
      <c r="U16" s="21">
        <v>68</v>
      </c>
      <c r="V16" s="21">
        <v>80</v>
      </c>
      <c r="W16" s="21">
        <v>69</v>
      </c>
      <c r="X16" s="21">
        <v>81</v>
      </c>
      <c r="Y16" s="21">
        <v>70</v>
      </c>
      <c r="Z16" s="21">
        <v>82</v>
      </c>
      <c r="AA16" s="21">
        <v>71</v>
      </c>
      <c r="AB16" s="21">
        <v>83</v>
      </c>
      <c r="AC16" s="21">
        <v>72</v>
      </c>
      <c r="AD16" s="21">
        <v>84</v>
      </c>
      <c r="AE16" s="21">
        <v>73</v>
      </c>
      <c r="AF16" s="21">
        <v>85</v>
      </c>
      <c r="AG16" s="21">
        <v>74</v>
      </c>
      <c r="AH16" s="21">
        <v>86</v>
      </c>
      <c r="AI16" s="21">
        <v>75</v>
      </c>
      <c r="AJ16" s="21">
        <v>87</v>
      </c>
      <c r="AK16" s="21">
        <v>76</v>
      </c>
      <c r="AL16" s="21">
        <v>88</v>
      </c>
      <c r="AM16" s="21">
        <v>77</v>
      </c>
      <c r="AN16" s="21">
        <v>89</v>
      </c>
    </row>
    <row r="17" spans="1:40" x14ac:dyDescent="0.2">
      <c r="A17" s="10" t="s">
        <v>123</v>
      </c>
      <c r="B17" s="18">
        <v>114</v>
      </c>
      <c r="C17" s="18">
        <v>114</v>
      </c>
      <c r="D17" s="18">
        <v>114</v>
      </c>
      <c r="E17" s="18">
        <v>115</v>
      </c>
      <c r="F17" s="18">
        <v>115</v>
      </c>
      <c r="G17" s="18">
        <v>115</v>
      </c>
      <c r="H17" s="18">
        <v>116</v>
      </c>
      <c r="I17" s="18">
        <v>116</v>
      </c>
      <c r="J17" s="18">
        <v>116</v>
      </c>
      <c r="K17" s="18">
        <v>117</v>
      </c>
      <c r="L17" s="18">
        <v>117</v>
      </c>
      <c r="M17" s="18">
        <v>117</v>
      </c>
      <c r="P17" s="12" t="s">
        <v>135</v>
      </c>
      <c r="Q17" s="21">
        <v>90</v>
      </c>
      <c r="R17" s="21">
        <v>102</v>
      </c>
      <c r="S17" s="21">
        <v>91</v>
      </c>
      <c r="T17" s="21">
        <v>103</v>
      </c>
      <c r="U17" s="21">
        <v>92</v>
      </c>
      <c r="V17" s="21">
        <v>104</v>
      </c>
      <c r="W17" s="21">
        <v>93</v>
      </c>
      <c r="X17" s="21">
        <v>105</v>
      </c>
      <c r="Y17" s="21">
        <v>94</v>
      </c>
      <c r="Z17" s="21">
        <v>106</v>
      </c>
      <c r="AA17" s="21">
        <v>95</v>
      </c>
      <c r="AB17" s="21">
        <v>107</v>
      </c>
      <c r="AC17" s="21">
        <v>96</v>
      </c>
      <c r="AD17" s="21">
        <v>108</v>
      </c>
      <c r="AE17" s="21">
        <v>97</v>
      </c>
      <c r="AF17" s="21">
        <v>109</v>
      </c>
      <c r="AG17" s="21">
        <v>98</v>
      </c>
      <c r="AH17" s="21">
        <v>110</v>
      </c>
      <c r="AI17" s="21">
        <v>99</v>
      </c>
      <c r="AJ17" s="21">
        <v>111</v>
      </c>
      <c r="AK17" s="21">
        <v>100</v>
      </c>
      <c r="AL17" s="21">
        <v>112</v>
      </c>
      <c r="AM17" s="21">
        <v>101</v>
      </c>
      <c r="AN17" s="21">
        <v>113</v>
      </c>
    </row>
    <row r="18" spans="1:40" x14ac:dyDescent="0.2">
      <c r="A18" s="10" t="s">
        <v>124</v>
      </c>
      <c r="B18" s="18">
        <v>118</v>
      </c>
      <c r="C18" s="18">
        <v>118</v>
      </c>
      <c r="D18" s="18">
        <v>118</v>
      </c>
      <c r="E18" s="18">
        <v>119</v>
      </c>
      <c r="F18" s="18">
        <v>119</v>
      </c>
      <c r="G18" s="18">
        <v>119</v>
      </c>
      <c r="H18" s="18">
        <v>120</v>
      </c>
      <c r="I18" s="18">
        <v>120</v>
      </c>
      <c r="J18" s="18">
        <v>120</v>
      </c>
      <c r="K18" s="18">
        <v>121</v>
      </c>
      <c r="L18" s="18">
        <v>121</v>
      </c>
      <c r="M18" s="18">
        <v>121</v>
      </c>
      <c r="P18" s="12" t="s">
        <v>136</v>
      </c>
      <c r="Q18" s="21">
        <v>90</v>
      </c>
      <c r="R18" s="21">
        <v>102</v>
      </c>
      <c r="S18" s="21">
        <v>91</v>
      </c>
      <c r="T18" s="21">
        <v>103</v>
      </c>
      <c r="U18" s="21">
        <v>92</v>
      </c>
      <c r="V18" s="21">
        <v>104</v>
      </c>
      <c r="W18" s="21">
        <v>93</v>
      </c>
      <c r="X18" s="21">
        <v>105</v>
      </c>
      <c r="Y18" s="21">
        <v>94</v>
      </c>
      <c r="Z18" s="21">
        <v>106</v>
      </c>
      <c r="AA18" s="21">
        <v>95</v>
      </c>
      <c r="AB18" s="21">
        <v>107</v>
      </c>
      <c r="AC18" s="21">
        <v>96</v>
      </c>
      <c r="AD18" s="21">
        <v>108</v>
      </c>
      <c r="AE18" s="21">
        <v>97</v>
      </c>
      <c r="AF18" s="21">
        <v>199</v>
      </c>
      <c r="AG18" s="21">
        <v>98</v>
      </c>
      <c r="AH18" s="21">
        <v>110</v>
      </c>
      <c r="AI18" s="21">
        <v>99</v>
      </c>
      <c r="AJ18" s="21">
        <v>111</v>
      </c>
      <c r="AK18" s="21">
        <v>100</v>
      </c>
      <c r="AL18" s="21">
        <v>112</v>
      </c>
      <c r="AM18" s="21">
        <v>101</v>
      </c>
      <c r="AN18" s="21">
        <v>113</v>
      </c>
    </row>
    <row r="19" spans="1:40" x14ac:dyDescent="0.2">
      <c r="A19" s="10" t="s">
        <v>125</v>
      </c>
      <c r="B19" s="23" t="s">
        <v>137</v>
      </c>
      <c r="C19" s="23" t="s">
        <v>137</v>
      </c>
      <c r="D19" s="23" t="s">
        <v>137</v>
      </c>
      <c r="E19" s="23" t="s">
        <v>137</v>
      </c>
      <c r="F19" s="23" t="s">
        <v>137</v>
      </c>
      <c r="G19" s="23" t="s">
        <v>137</v>
      </c>
      <c r="H19" s="23" t="s">
        <v>137</v>
      </c>
      <c r="I19" s="23" t="s">
        <v>137</v>
      </c>
      <c r="J19" s="23" t="s">
        <v>137</v>
      </c>
      <c r="K19" s="23" t="s">
        <v>137</v>
      </c>
      <c r="L19" s="23" t="s">
        <v>137</v>
      </c>
      <c r="M19" s="23" t="s">
        <v>137</v>
      </c>
      <c r="P19" s="12" t="s">
        <v>138</v>
      </c>
      <c r="Q19" s="21">
        <v>90</v>
      </c>
      <c r="R19" s="21">
        <v>102</v>
      </c>
      <c r="S19" s="21">
        <v>91</v>
      </c>
      <c r="T19" s="21">
        <v>103</v>
      </c>
      <c r="U19" s="21">
        <v>92</v>
      </c>
      <c r="V19" s="21">
        <v>104</v>
      </c>
      <c r="W19" s="21">
        <v>93</v>
      </c>
      <c r="X19" s="21">
        <v>105</v>
      </c>
      <c r="Y19" s="21">
        <v>94</v>
      </c>
      <c r="Z19" s="21">
        <v>106</v>
      </c>
      <c r="AA19" s="21">
        <v>95</v>
      </c>
      <c r="AB19" s="21">
        <v>107</v>
      </c>
      <c r="AC19" s="21">
        <v>96</v>
      </c>
      <c r="AD19" s="21">
        <v>108</v>
      </c>
      <c r="AE19" s="21">
        <v>97</v>
      </c>
      <c r="AF19" s="21">
        <v>109</v>
      </c>
      <c r="AG19" s="21">
        <v>98</v>
      </c>
      <c r="AH19" s="21">
        <v>110</v>
      </c>
      <c r="AI19" s="21">
        <v>99</v>
      </c>
      <c r="AJ19" s="21">
        <v>111</v>
      </c>
      <c r="AK19" s="21">
        <v>100</v>
      </c>
      <c r="AL19" s="21">
        <v>112</v>
      </c>
      <c r="AM19" s="21">
        <v>101</v>
      </c>
      <c r="AN19" s="21">
        <v>113</v>
      </c>
    </row>
    <row r="20" spans="1:40" x14ac:dyDescent="0.2">
      <c r="A20" s="10" t="s">
        <v>126</v>
      </c>
      <c r="B20" s="23" t="s">
        <v>137</v>
      </c>
      <c r="C20" s="23" t="s">
        <v>137</v>
      </c>
      <c r="D20" s="23" t="s">
        <v>137</v>
      </c>
      <c r="E20" s="23" t="s">
        <v>137</v>
      </c>
      <c r="F20" s="23" t="s">
        <v>137</v>
      </c>
      <c r="G20" s="23" t="s">
        <v>137</v>
      </c>
      <c r="H20" s="23" t="s">
        <v>137</v>
      </c>
      <c r="I20" s="23" t="s">
        <v>137</v>
      </c>
      <c r="J20" s="23" t="s">
        <v>137</v>
      </c>
      <c r="K20" s="23" t="s">
        <v>137</v>
      </c>
      <c r="L20" s="23" t="s">
        <v>137</v>
      </c>
      <c r="M20" s="23" t="s">
        <v>137</v>
      </c>
      <c r="P20" s="12" t="s">
        <v>139</v>
      </c>
      <c r="Q20" s="21">
        <v>114</v>
      </c>
      <c r="R20" s="21">
        <v>118</v>
      </c>
      <c r="S20" s="21">
        <v>114</v>
      </c>
      <c r="T20" s="21">
        <v>118</v>
      </c>
      <c r="U20" s="21">
        <v>114</v>
      </c>
      <c r="V20" s="21">
        <v>118</v>
      </c>
      <c r="W20" s="21">
        <v>115</v>
      </c>
      <c r="X20" s="21">
        <v>119</v>
      </c>
      <c r="Y20" s="21">
        <v>115</v>
      </c>
      <c r="Z20" s="21">
        <v>119</v>
      </c>
      <c r="AA20" s="21">
        <v>115</v>
      </c>
      <c r="AB20" s="21">
        <v>119</v>
      </c>
      <c r="AC20" s="21">
        <v>116</v>
      </c>
      <c r="AD20" s="21">
        <v>120</v>
      </c>
      <c r="AE20" s="21">
        <v>116</v>
      </c>
      <c r="AF20" s="21">
        <v>120</v>
      </c>
      <c r="AG20" s="21">
        <v>116</v>
      </c>
      <c r="AH20" s="21">
        <v>120</v>
      </c>
      <c r="AI20" s="21">
        <v>117</v>
      </c>
      <c r="AJ20" s="21">
        <v>121</v>
      </c>
      <c r="AK20" s="21">
        <v>117</v>
      </c>
      <c r="AL20" s="21">
        <v>121</v>
      </c>
      <c r="AM20" s="21">
        <v>117</v>
      </c>
      <c r="AN20" s="21">
        <v>121</v>
      </c>
    </row>
    <row r="21" spans="1:40" x14ac:dyDescent="0.2">
      <c r="A21" s="10" t="s">
        <v>127</v>
      </c>
      <c r="B21" s="23" t="s">
        <v>137</v>
      </c>
      <c r="C21" s="23" t="s">
        <v>137</v>
      </c>
      <c r="D21" s="23" t="s">
        <v>137</v>
      </c>
      <c r="E21" s="23" t="s">
        <v>137</v>
      </c>
      <c r="F21" s="23" t="s">
        <v>137</v>
      </c>
      <c r="G21" s="23" t="s">
        <v>137</v>
      </c>
      <c r="H21" s="23" t="s">
        <v>137</v>
      </c>
      <c r="I21" s="23" t="s">
        <v>137</v>
      </c>
      <c r="J21" s="23" t="s">
        <v>137</v>
      </c>
      <c r="K21" s="23" t="s">
        <v>137</v>
      </c>
      <c r="L21" s="23" t="s">
        <v>137</v>
      </c>
      <c r="M21" s="23" t="s">
        <v>137</v>
      </c>
    </row>
    <row r="22" spans="1:40" x14ac:dyDescent="0.2">
      <c r="A22" s="10" t="s">
        <v>129</v>
      </c>
      <c r="B22" s="23" t="s">
        <v>137</v>
      </c>
      <c r="C22" s="23" t="s">
        <v>137</v>
      </c>
      <c r="D22" s="23" t="s">
        <v>137</v>
      </c>
      <c r="E22" s="23" t="s">
        <v>137</v>
      </c>
      <c r="F22" s="23" t="s">
        <v>137</v>
      </c>
      <c r="G22" s="23" t="s">
        <v>137</v>
      </c>
      <c r="H22" s="23" t="s">
        <v>137</v>
      </c>
      <c r="I22" s="23" t="s">
        <v>137</v>
      </c>
      <c r="J22" s="23" t="s">
        <v>137</v>
      </c>
      <c r="K22" s="23" t="s">
        <v>137</v>
      </c>
      <c r="L22" s="23" t="s">
        <v>137</v>
      </c>
      <c r="M22" s="23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Collated results</vt:lpstr>
      <vt:lpstr>Raw_Oct12</vt:lpstr>
      <vt:lpstr>Raw_Oct7</vt:lpstr>
      <vt:lpstr>384_plate_template</vt:lpstr>
      <vt:lpstr>gold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Sabrina McNew</dc:creator>
  <cp:lastModifiedBy>Sabrina McNew</cp:lastModifiedBy>
  <dcterms:created xsi:type="dcterms:W3CDTF">2020-10-13T15:07:30Z</dcterms:created>
  <dcterms:modified xsi:type="dcterms:W3CDTF">2020-10-13T16:21:25Z</dcterms:modified>
</cp:coreProperties>
</file>