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699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4" i="1"/>
  <c r="J94"/>
  <c r="K93"/>
  <c r="J93"/>
  <c r="K92"/>
  <c r="J92"/>
  <c r="K91"/>
  <c r="J91"/>
  <c r="K90"/>
  <c r="J90"/>
  <c r="K89"/>
  <c r="J89"/>
  <c r="K88"/>
  <c r="J88"/>
  <c r="K87"/>
  <c r="J87"/>
  <c r="J86"/>
  <c r="K86" s="1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J72"/>
  <c r="K72" s="1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2"/>
  <c r="K42" s="1"/>
  <c r="J41"/>
  <c r="K41" s="1"/>
  <c r="J40"/>
  <c r="K40" s="1"/>
  <c r="J39"/>
  <c r="K39" s="1"/>
  <c r="J38"/>
  <c r="K38" s="1"/>
  <c r="K37"/>
  <c r="J37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K28"/>
  <c r="J28"/>
  <c r="J27"/>
  <c r="K27" s="1"/>
  <c r="J26"/>
  <c r="K26" s="1"/>
  <c r="I26"/>
  <c r="I42"/>
  <c r="I41"/>
  <c r="I40"/>
  <c r="I39"/>
  <c r="I38"/>
  <c r="I37"/>
  <c r="I36"/>
  <c r="I35"/>
  <c r="I34"/>
  <c r="I33"/>
  <c r="I32"/>
  <c r="I31"/>
  <c r="I30"/>
  <c r="I29"/>
  <c r="I28"/>
  <c r="I27"/>
  <c r="I24"/>
  <c r="J24"/>
  <c r="K24" s="1"/>
  <c r="J19"/>
  <c r="K19" s="1"/>
  <c r="K22"/>
  <c r="K23"/>
  <c r="J22"/>
  <c r="J23"/>
  <c r="K21"/>
  <c r="J21"/>
  <c r="I22"/>
  <c r="I23"/>
  <c r="I21"/>
  <c r="I19"/>
  <c r="J16"/>
  <c r="K16" s="1"/>
  <c r="J17"/>
  <c r="K17" s="1"/>
  <c r="J15"/>
  <c r="K15" s="1"/>
  <c r="I16"/>
  <c r="I17"/>
  <c r="I15"/>
  <c r="K8"/>
  <c r="K9"/>
  <c r="K7"/>
  <c r="J8"/>
  <c r="J9"/>
  <c r="J10"/>
  <c r="K10" s="1"/>
  <c r="J7"/>
  <c r="I8"/>
  <c r="I9"/>
  <c r="I10"/>
  <c r="I7"/>
  <c r="J95" l="1"/>
  <c r="G2" s="1"/>
  <c r="K95"/>
  <c r="K2" s="1"/>
</calcChain>
</file>

<file path=xl/comments1.xml><?xml version="1.0" encoding="utf-8"?>
<comments xmlns="http://schemas.openxmlformats.org/spreadsheetml/2006/main">
  <authors>
    <author>Seth Dawson</author>
  </authors>
  <commentList>
    <comment ref="G15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G17" authorId="0">
      <text>
        <r>
          <rPr>
            <sz val="9"/>
            <color indexed="81"/>
            <rFont val="Tahoma"/>
            <family val="2"/>
          </rPr>
          <t>400mm</t>
        </r>
      </text>
    </comment>
    <comment ref="A19" authorId="0">
      <text>
        <r>
          <rPr>
            <sz val="9"/>
            <color indexed="81"/>
            <rFont val="Tahoma"/>
            <family val="2"/>
          </rPr>
          <t>4-Start 2mm pitch 300mm length</t>
        </r>
      </text>
    </comment>
    <comment ref="F19" authorId="0">
      <text>
        <r>
          <rPr>
            <sz val="9"/>
            <color indexed="81"/>
            <rFont val="Tahoma"/>
            <family val="2"/>
          </rPr>
          <t>http://www.ebay.com/itm/3D-Printer-8mm-Lead-Screw-Rod-100-to-600mm-4-Start-Z-Axis-Linear-Rail-Bar-Shaft-/231542078422?var=&amp;hash=item35e8fbbbd6:m:mHy39Jnufnd7mCuy2oDygBg</t>
        </r>
      </text>
    </comment>
    <comment ref="F24" authorId="0">
      <text>
        <r>
          <rPr>
            <sz val="9"/>
            <color indexed="81"/>
            <rFont val="Tahoma"/>
            <family val="2"/>
          </rPr>
          <t>http://www.ebay.com/itm/2-x-Aluminum-GT2-20T-Pulley-and-2M-Belt-for-RepRap-3D-printer-Prusa-i3-Mendel-/301656602311?hash=item463c2276c7:g:MIIAAOSwm8VUyc3D</t>
        </r>
      </text>
    </comment>
    <comment ref="A26" authorId="0">
      <text>
        <r>
          <rPr>
            <sz val="9"/>
            <color indexed="81"/>
            <rFont val="Tahoma"/>
            <family val="2"/>
          </rPr>
          <t>55 needed, sold 100/bx</t>
        </r>
      </text>
    </comment>
    <comment ref="A27" authorId="0">
      <text>
        <r>
          <rPr>
            <sz val="9"/>
            <color indexed="81"/>
            <rFont val="Tahoma"/>
            <family val="2"/>
          </rPr>
          <t>55 needed sold 100/bx</t>
        </r>
      </text>
    </comment>
    <comment ref="A28" authorId="0">
      <text>
        <r>
          <rPr>
            <sz val="9"/>
            <color indexed="81"/>
            <rFont val="Tahoma"/>
            <family val="2"/>
          </rPr>
          <t>Used for the PSU Mounting Bracket</t>
        </r>
      </text>
    </comment>
    <comment ref="A29" authorId="0">
      <text>
        <r>
          <rPr>
            <sz val="9"/>
            <color indexed="81"/>
            <rFont val="Tahoma"/>
            <family val="2"/>
          </rPr>
          <t>Used for belt idlers and tensioners</t>
        </r>
      </text>
    </comment>
    <comment ref="A30" authorId="0">
      <text>
        <r>
          <rPr>
            <sz val="9"/>
            <color indexed="81"/>
            <rFont val="Tahoma"/>
            <family val="2"/>
          </rPr>
          <t>To mount extruder to X carriage</t>
        </r>
      </text>
    </comment>
    <comment ref="A32" authorId="0">
      <text>
        <r>
          <rPr>
            <sz val="9"/>
            <color indexed="81"/>
            <rFont val="Tahoma"/>
            <family val="2"/>
          </rPr>
          <t>Use for idler bearing assemblies</t>
        </r>
      </text>
    </comment>
    <comment ref="A33" authorId="0">
      <text>
        <r>
          <rPr>
            <sz val="9"/>
            <color indexed="81"/>
            <rFont val="Tahoma"/>
            <family val="2"/>
          </rPr>
          <t>Z and Y axis motor mounts</t>
        </r>
      </text>
    </comment>
    <comment ref="A34" authorId="0">
      <text>
        <r>
          <rPr>
            <sz val="9"/>
            <color indexed="81"/>
            <rFont val="Tahoma"/>
            <family val="2"/>
          </rPr>
          <t>3 for X motor
4 for extruder fan
2 for lcd mount
4 for lead screw mounts
2 for ramps cooling fan
4 for Y table</t>
        </r>
      </text>
    </comment>
    <comment ref="A35" authorId="0">
      <text>
        <r>
          <rPr>
            <sz val="9"/>
            <color indexed="81"/>
            <rFont val="Tahoma"/>
            <family val="2"/>
          </rPr>
          <t>3 for extruder stepper motor
1 for fan duct to extruder
2 for tensioners</t>
        </r>
      </text>
    </comment>
    <comment ref="A36" authorId="0">
      <text>
        <r>
          <rPr>
            <sz val="9"/>
            <color indexed="81"/>
            <rFont val="Tahoma"/>
            <family val="2"/>
          </rPr>
          <t>4 for print bed
2 for hot end clamp/servo mount</t>
        </r>
      </text>
    </comment>
    <comment ref="A37" authorId="0">
      <text>
        <r>
          <rPr>
            <sz val="9"/>
            <color indexed="81"/>
            <rFont val="Tahoma"/>
            <family val="2"/>
          </rPr>
          <t>These are used for the extruder</t>
        </r>
      </text>
    </comment>
    <comment ref="A39" authorId="0">
      <text>
        <r>
          <rPr>
            <sz val="9"/>
            <color indexed="81"/>
            <rFont val="Tahoma"/>
            <family val="2"/>
          </rPr>
          <t>Use locknuts for print bed mount and fan duct</t>
        </r>
      </text>
    </comment>
    <comment ref="A40" authorId="0">
      <text>
        <r>
          <rPr>
            <sz val="9"/>
            <color indexed="81"/>
            <rFont val="Tahoma"/>
            <family val="2"/>
          </rPr>
          <t>Need 4 for extruder springs, but have some handy if needed elsewhere</t>
        </r>
      </text>
    </comment>
    <comment ref="A41" authorId="0">
      <text>
        <r>
          <rPr>
            <sz val="9"/>
            <color indexed="81"/>
            <rFont val="Tahoma"/>
            <family val="2"/>
          </rPr>
          <t>For mounting end stops
1 for servo mount
2 for LM2596 mount</t>
        </r>
      </text>
    </comment>
    <comment ref="F44" authorId="0">
      <text>
        <r>
          <rPr>
            <sz val="9"/>
            <color indexed="81"/>
            <rFont val="Tahoma"/>
            <family val="2"/>
          </rPr>
          <t>https://www.tindie.com/products/mjrice/reprap-wilson-ii-plastic-parts-kit/</t>
        </r>
      </text>
    </comment>
    <comment ref="A72" authorId="0">
      <text>
        <r>
          <rPr>
            <sz val="9"/>
            <color indexed="81"/>
            <rFont val="Tahoma"/>
            <family val="2"/>
          </rPr>
          <t>4-wire bipolar, high torque preferrable</t>
        </r>
      </text>
    </comment>
    <comment ref="A73" authorId="0">
      <text>
        <r>
          <rPr>
            <sz val="9"/>
            <color indexed="81"/>
            <rFont val="Tahoma"/>
            <family val="2"/>
          </rPr>
          <t>See drawing for board in doc/</t>
        </r>
      </text>
    </comment>
    <comment ref="A74" authorId="0">
      <text>
        <r>
          <rPr>
            <sz val="9"/>
            <color indexed="81"/>
            <rFont val="Tahoma"/>
            <family val="2"/>
          </rPr>
          <t>200x300mm MK1</t>
        </r>
      </text>
    </comment>
    <comment ref="C74" authorId="0">
      <text>
        <r>
          <rPr>
            <sz val="9"/>
            <color indexed="81"/>
            <rFont val="Tahoma"/>
            <family val="2"/>
          </rPr>
          <t>Includes Glass bed and thermistor and mounting screws</t>
        </r>
      </text>
    </comment>
    <comment ref="F74" authorId="0">
      <text>
        <r>
          <rPr>
            <sz val="9"/>
            <color indexed="81"/>
            <rFont val="Tahoma"/>
            <family val="2"/>
          </rPr>
          <t>http://www.ebay.com/itm/3D-Printer-MK2A-300x200-Heated-Bed-Boro-Glass-Hardware-Wiring-Thermistor-Kit-/111862611081?hash=item1a0b87fc89:g:kbsAAOSwK7FWhHh3</t>
        </r>
      </text>
    </comment>
    <comment ref="A76" authorId="0">
      <text>
        <r>
          <rPr>
            <sz val="9"/>
            <color indexed="81"/>
            <rFont val="Tahoma"/>
            <family val="2"/>
          </rPr>
          <t>Glass Bed</t>
        </r>
      </text>
    </comment>
    <comment ref="A77" authorId="0">
      <text>
        <r>
          <rPr>
            <sz val="9"/>
            <color indexed="81"/>
            <rFont val="Tahoma"/>
            <family val="2"/>
          </rPr>
          <t>Arduino Mega 2560 + RAMPS + A4988 drivers * 4</t>
        </r>
      </text>
    </comment>
    <comment ref="F77" authorId="0">
      <text>
        <r>
          <rPr>
            <sz val="9"/>
            <color indexed="81"/>
            <rFont val="Tahoma"/>
            <family val="2"/>
          </rPr>
          <t>http://www.ebay.com/itm/RAMPS-1-4-REPRAP-3D-PRINTER-CONTROLLER-Mega-2560-R3-4-A4988-Drivers-/331060312249?hash=item4d14bb78b9:g:xaQAAOSwbqpTv-I4</t>
        </r>
      </text>
    </comment>
    <comment ref="F78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G79" authorId="0">
      <text>
        <r>
          <rPr>
            <sz val="9"/>
            <color indexed="81"/>
            <rFont val="Tahoma"/>
            <family val="2"/>
          </rPr>
          <t>Omron SS-5GLT</t>
        </r>
      </text>
    </comment>
    <comment ref="A80" authorId="0">
      <text>
        <r>
          <rPr>
            <sz val="9"/>
            <color indexed="81"/>
            <rFont val="Tahoma"/>
            <family val="2"/>
          </rPr>
          <t>add wire to make ~ 70cm</t>
        </r>
      </text>
    </comment>
    <comment ref="F80" authorId="0">
      <text>
        <r>
          <rPr>
            <sz val="9"/>
            <color indexed="81"/>
            <rFont val="Tahoma"/>
            <family val="2"/>
          </rPr>
          <t>http://www.ebay.com/itm/Micro-Servo-Motor-SG90-9G-Remote-Helicopter-for-RC-Robot-Airplane-controls-/281909852596?hash=item41a322f9b4:g:Q3kAAOSwKtlWmIud</t>
        </r>
      </text>
    </comment>
    <comment ref="F81" authorId="0">
      <text>
        <r>
          <rPr>
            <sz val="9"/>
            <color indexed="81"/>
            <rFont val="Tahoma"/>
            <family val="2"/>
          </rPr>
          <t>Purchased Lot of 12 from China</t>
        </r>
      </text>
    </comment>
    <comment ref="A82" authorId="0">
      <text>
        <r>
          <rPr>
            <sz val="9"/>
            <color indexed="81"/>
            <rFont val="Tahoma"/>
            <family val="2"/>
          </rPr>
          <t>For the Z Tops, to go on top of the Lead Screws</t>
        </r>
      </text>
    </comment>
    <comment ref="A83" authorId="0">
      <text>
        <r>
          <rPr>
            <sz val="9"/>
            <color indexed="81"/>
            <rFont val="Tahoma"/>
            <family val="2"/>
          </rPr>
          <t>For the 2 idlers and 1 extruder</t>
        </r>
      </text>
    </comment>
    <comment ref="A84" authorId="0">
      <text>
        <r>
          <rPr>
            <sz val="9"/>
            <color indexed="81"/>
            <rFont val="Tahoma"/>
            <family val="2"/>
          </rPr>
          <t>MK8 Gear</t>
        </r>
      </text>
    </comment>
    <comment ref="F84" authorId="0">
      <text>
        <r>
          <rPr>
            <sz val="9"/>
            <color indexed="81"/>
            <rFont val="Tahoma"/>
            <family val="2"/>
          </rPr>
          <t>http://www.ebay.com/itm/MK8-Drive-Gear-for-1-7-3mm-plastic-filament-35-more-power-than-MK7-Best-in-test-/281302443633?hash=item417eeea671:g:8gYAAOxyaTxTSNdW</t>
        </r>
      </text>
    </comment>
    <comment ref="A85" authorId="0">
      <text>
        <r>
          <rPr>
            <sz val="9"/>
            <color indexed="81"/>
            <rFont val="Tahoma"/>
            <family val="2"/>
          </rPr>
          <t>Included with Lead Screws</t>
        </r>
      </text>
    </comment>
    <comment ref="A86" authorId="0">
      <text>
        <r>
          <rPr>
            <sz val="9"/>
            <color indexed="81"/>
            <rFont val="Tahoma"/>
            <family val="2"/>
          </rPr>
          <t>Aluminum</t>
        </r>
      </text>
    </comment>
    <comment ref="F86" authorId="0">
      <text>
        <r>
          <rPr>
            <sz val="9"/>
            <color indexed="81"/>
            <rFont val="Tahoma"/>
            <family val="2"/>
          </rPr>
          <t>http://www.ebay.com/itm/Nema-17-Flexible-Shaft-Coupling-5mm-to-8mm-for-CNC-or-Reprap-3D-Printer-Prusa-i3-/121870405997?hash=item1c600ad16d:g:G8EAAOSw~bFWMXr8</t>
        </r>
      </text>
    </comment>
    <comment ref="F87" authorId="0">
      <text>
        <r>
          <rPr>
            <sz val="9"/>
            <color indexed="81"/>
            <rFont val="Tahoma"/>
            <family val="2"/>
          </rPr>
          <t>http://www.ebay.com/itm/12V-Cooling-Computer-Fan-Small-40mm-x-10mm-DC-Brushless-2-pin-RepRap-US-SHIPPING-/121838826962?hash=item1c5e28f5d2:g:yYUAAOSw~bFWK-Sz</t>
        </r>
      </text>
    </comment>
    <comment ref="A88" authorId="0">
      <text>
        <r>
          <rPr>
            <sz val="9"/>
            <color indexed="81"/>
            <rFont val="Tahoma"/>
            <family val="2"/>
          </rPr>
          <t>Use with the RAMPS frame mount</t>
        </r>
      </text>
    </comment>
    <comment ref="F88" authorId="0">
      <text>
        <r>
          <rPr>
            <sz val="9"/>
            <color indexed="81"/>
            <rFont val="Tahoma"/>
            <family val="2"/>
          </rPr>
          <t>http://www.ebay.com/itm/OKGear-D80SM-124UB-80mm-UV-Blue-PC-Case-Cooling-Fan-4-LED-3-4-Pin-/391349198618?hash=item5b1e3adf1a:g:jxoAAOSwUdlWfL5C</t>
        </r>
      </text>
    </comment>
    <comment ref="A89" authorId="0">
      <text>
        <r>
          <rPr>
            <sz val="9"/>
            <color indexed="81"/>
            <rFont val="Tahoma"/>
            <family val="2"/>
          </rPr>
          <t>Approximate Qty.</t>
        </r>
      </text>
    </comment>
    <comment ref="F92" authorId="0">
      <text>
        <r>
          <rPr>
            <sz val="9"/>
            <color indexed="81"/>
            <rFont val="Tahoma"/>
            <family val="2"/>
          </rPr>
          <t>http://www.ebay.com/itm/12V-DC-30A-360W-Power-Supply-RepRap-3D-Printer-LED-Strip-Light-CNC-Robtoics-/121767607898</t>
        </r>
      </text>
    </comment>
    <comment ref="F93" authorId="0">
      <text>
        <r>
          <rPr>
            <sz val="9"/>
            <color indexed="81"/>
            <rFont val="Tahoma"/>
            <family val="2"/>
          </rPr>
          <t>http://www.filastruder.com/products/all-metal-e3d-v6-hotend</t>
        </r>
      </text>
    </comment>
    <comment ref="F94" authorId="0">
      <text>
        <r>
          <rPr>
            <sz val="9"/>
            <color indexed="81"/>
            <rFont val="Tahoma"/>
            <family val="2"/>
          </rPr>
          <t>http://www.ebay.com/itm/2pcs-Red-light-DPST-ON-OFF-KCD1-104N-4pin-Rocker-Switch-6A-250V-10A-125V-US-Ship-/231786440470?_trksid=p2141725.m3641.l6368</t>
        </r>
      </text>
    </comment>
  </commentList>
</comments>
</file>

<file path=xl/sharedStrings.xml><?xml version="1.0" encoding="utf-8"?>
<sst xmlns="http://schemas.openxmlformats.org/spreadsheetml/2006/main" count="206" uniqueCount="139">
  <si>
    <t>Vertical frame piece (sides)</t>
  </si>
  <si>
    <t>Horizontal frame piece (top and bottom)</t>
  </si>
  <si>
    <t>Y axis frame piece</t>
  </si>
  <si>
    <t>20mm Single Profile Extrusion</t>
  </si>
  <si>
    <t>2 - 72" sticks will make all needed:</t>
  </si>
  <si>
    <t>1 for 2 Y axis frames and 2 vertical frame pieces</t>
  </si>
  <si>
    <t>1 for 3 horizontal frames and 2 vertical frame pieces</t>
  </si>
  <si>
    <t>X-Axis</t>
  </si>
  <si>
    <t>Y-Axis</t>
  </si>
  <si>
    <t>Z-Axis</t>
  </si>
  <si>
    <t>mm</t>
  </si>
  <si>
    <t>in</t>
  </si>
  <si>
    <t>Item</t>
  </si>
  <si>
    <t>Quantity</t>
  </si>
  <si>
    <t>Length / Notes</t>
  </si>
  <si>
    <t>Cost</t>
  </si>
  <si>
    <t>Source</t>
  </si>
  <si>
    <t>Part Number</t>
  </si>
  <si>
    <t>Purchased</t>
  </si>
  <si>
    <t>Total Cost</t>
  </si>
  <si>
    <t>Remaining Cost</t>
  </si>
  <si>
    <t>2020 Extrusions</t>
  </si>
  <si>
    <t>M10 Smooth Rods</t>
  </si>
  <si>
    <t>Still Need</t>
  </si>
  <si>
    <t>McMaster Carr</t>
  </si>
  <si>
    <t>5537T101</t>
  </si>
  <si>
    <t>6112K102</t>
  </si>
  <si>
    <t>6112K47</t>
  </si>
  <si>
    <t>Threaded Rods</t>
  </si>
  <si>
    <t>8mm lead screw</t>
  </si>
  <si>
    <t>Belts &amp; Pulleys</t>
  </si>
  <si>
    <t>Y axis GT2 timing belt (w=6mm)</t>
  </si>
  <si>
    <t>X axis GT2 timing belt (w=6mm)</t>
  </si>
  <si>
    <t>GT2 pulley</t>
  </si>
  <si>
    <t>16 to 20</t>
  </si>
  <si>
    <t>Ebay</t>
  </si>
  <si>
    <t>Pulley &amp; Belt Kit (Includes all above)</t>
  </si>
  <si>
    <t>Nuts &amp; Bolts</t>
  </si>
  <si>
    <t>M5 x 10mm machine screw</t>
  </si>
  <si>
    <t>100/bx need 55</t>
  </si>
  <si>
    <t>M5 t slot nut</t>
  </si>
  <si>
    <t>M4 x 10mm machine screw</t>
  </si>
  <si>
    <t>M4 x 20mm machine screw</t>
  </si>
  <si>
    <t>M4 x 25mm machine screw</t>
  </si>
  <si>
    <t>M4 hex nut</t>
  </si>
  <si>
    <t>M4 lock nut</t>
  </si>
  <si>
    <t>M3 x 10mm machine screw</t>
  </si>
  <si>
    <t>M3 x 14mm machine screw</t>
  </si>
  <si>
    <t>M3 x 25mm machine screw</t>
  </si>
  <si>
    <t>M3 x 30mm machine screw</t>
  </si>
  <si>
    <t>M3 x 60mm machine screw</t>
  </si>
  <si>
    <t>M3 hex nut</t>
  </si>
  <si>
    <t>M3 lock nut</t>
  </si>
  <si>
    <t>M3 washer</t>
  </si>
  <si>
    <t>M2 x 16mm machine screw</t>
  </si>
  <si>
    <t>M2 hex nut</t>
  </si>
  <si>
    <t>92005A320</t>
  </si>
  <si>
    <t>96887A331</t>
  </si>
  <si>
    <t>JDC</t>
  </si>
  <si>
    <t>99-79610879</t>
  </si>
  <si>
    <t>Printed Parts – Required</t>
  </si>
  <si>
    <t>X end idler</t>
  </si>
  <si>
    <t>X end motor</t>
  </si>
  <si>
    <t>X carriage</t>
  </si>
  <si>
    <t>X belt tensioner</t>
  </si>
  <si>
    <t>Y end idler</t>
  </si>
  <si>
    <t>Y belt tensioner</t>
  </si>
  <si>
    <t>Y end motor</t>
  </si>
  <si>
    <t>Y table mount</t>
  </si>
  <si>
    <t>Z motor holder, left</t>
  </si>
  <si>
    <t>Z motor holder, right</t>
  </si>
  <si>
    <t>Z top frame, left</t>
  </si>
  <si>
    <t>Z top frame, right</t>
  </si>
  <si>
    <t>Z lower corner brace, front/right, back/left</t>
  </si>
  <si>
    <t>Z lower corner brace, front/left, back/right</t>
  </si>
  <si>
    <t>Y frame brace</t>
  </si>
  <si>
    <t>Idler bearing guide (two parts makes one guide)</t>
  </si>
  <si>
    <t>Extruder body / idler / hot end clamp set</t>
  </si>
  <si>
    <t>Servo mount</t>
  </si>
  <si>
    <t>Servo endstop mount</t>
  </si>
  <si>
    <t>Extruder fan duct</t>
  </si>
  <si>
    <t>Printed Parts – Recommended</t>
  </si>
  <si>
    <t>Electronics frame mount (for RAMPS)</t>
  </si>
  <si>
    <t>Filament spool support (two pieces)</t>
  </si>
  <si>
    <t>SMART display frame mount (one piece)</t>
  </si>
  <si>
    <t>12V PSU frame mounting bracket</t>
  </si>
  <si>
    <t>Power switch mount</t>
  </si>
  <si>
    <t>x</t>
  </si>
  <si>
    <t>Printed Parts Kit (Includes Required &amp; Recommended)</t>
  </si>
  <si>
    <t>Tindie</t>
  </si>
  <si>
    <t>Everything Else</t>
  </si>
  <si>
    <t>NEMA17 Stepper motor</t>
  </si>
  <si>
    <t>MDF board (heated bed mount)</t>
  </si>
  <si>
    <t>1/4" -2'X2'</t>
  </si>
  <si>
    <t>Home Depot</t>
  </si>
  <si>
    <t>Heat bed PCB</t>
  </si>
  <si>
    <t>Heat bed thermistor</t>
  </si>
  <si>
    <t>3mm borosilicate or picture frame glass</t>
  </si>
  <si>
    <t>Controller (Mega/RAMPS, Rambo, etc)</t>
  </si>
  <si>
    <t>SMART lcd controller / SD reader</t>
  </si>
  <si>
    <t>Endstop (limit) switch</t>
  </si>
  <si>
    <t>Newark</t>
  </si>
  <si>
    <t>36K7637</t>
  </si>
  <si>
    <t>Micro servo (9g type)</t>
  </si>
  <si>
    <t>LM10UU linear bearing</t>
  </si>
  <si>
    <t>LM10UU</t>
  </si>
  <si>
    <t>608ZZ roller bearing</t>
  </si>
  <si>
    <t>96-608-ZZ-EMQ</t>
  </si>
  <si>
    <t>624RS roller bearing</t>
  </si>
  <si>
    <t>MK7 Drive gear (or similar)</t>
  </si>
  <si>
    <t>Brass or delrin lead screw nut</t>
  </si>
  <si>
    <t>5mm to 8mm flexible shaft couplers</t>
  </si>
  <si>
    <t>80mm x 80mm x 10mm fan</t>
  </si>
  <si>
    <t>Miniature zip ties</t>
  </si>
  <si>
    <t>Extruder idler springs</t>
  </si>
  <si>
    <t>High tension, 1” unsprung length, &gt;3mm ID</t>
  </si>
  <si>
    <t>Bed leveling springs</t>
  </si>
  <si>
    <t>Lower tension is OK, 1” unsprung, ID &gt; 3mm</t>
  </si>
  <si>
    <t>Power Supply</t>
  </si>
  <si>
    <t>Filastruder</t>
  </si>
  <si>
    <t>E2d v6 Hot end</t>
  </si>
  <si>
    <t>Power switch KCD1-104N (12mm x 19mm body)</t>
  </si>
  <si>
    <t>Total Remaining Cost:</t>
  </si>
  <si>
    <t xml:space="preserve">Total Cost: </t>
  </si>
  <si>
    <t>40mm x 40mm x 10mm fan - 12V</t>
  </si>
  <si>
    <t xml:space="preserve"> </t>
  </si>
  <si>
    <t>Salvaged</t>
  </si>
  <si>
    <t>Already Own</t>
  </si>
  <si>
    <t>Mr Metric</t>
  </si>
  <si>
    <t>M31072</t>
  </si>
  <si>
    <t>M31047</t>
  </si>
  <si>
    <t>M31050</t>
  </si>
  <si>
    <t>M31056</t>
  </si>
  <si>
    <t>M31057</t>
  </si>
  <si>
    <t>M50303</t>
  </si>
  <si>
    <t>M60010</t>
  </si>
  <si>
    <t>M31011</t>
  </si>
  <si>
    <t>M50006</t>
  </si>
  <si>
    <t>M50013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</si>
</sst>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4" fillId="0" borderId="0" xfId="0" applyFont="1" applyBorder="1"/>
    <xf numFmtId="0" fontId="5" fillId="0" borderId="0" xfId="0" applyFont="1" applyBorder="1"/>
    <xf numFmtId="0" fontId="0" fillId="2" borderId="6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4" xfId="0" applyBorder="1"/>
    <xf numFmtId="0" fontId="1" fillId="0" borderId="2" xfId="0" applyFont="1" applyFill="1" applyBorder="1"/>
    <xf numFmtId="0" fontId="0" fillId="0" borderId="3" xfId="0" applyBorder="1"/>
    <xf numFmtId="0" fontId="4" fillId="0" borderId="3" xfId="0" applyFont="1" applyBorder="1"/>
    <xf numFmtId="0" fontId="4" fillId="0" borderId="3" xfId="0" applyFont="1" applyFill="1" applyBorder="1"/>
    <xf numFmtId="4" fontId="0" fillId="0" borderId="0" xfId="0" applyNumberFormat="1" applyBorder="1"/>
    <xf numFmtId="164" fontId="0" fillId="0" borderId="0" xfId="0" applyNumberFormat="1" applyBorder="1"/>
    <xf numFmtId="0" fontId="0" fillId="0" borderId="10" xfId="0" applyBorder="1"/>
    <xf numFmtId="4" fontId="0" fillId="0" borderId="3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1" borderId="0" xfId="0" applyNumberFormat="1" applyFill="1" applyBorder="1"/>
    <xf numFmtId="0" fontId="0" fillId="1" borderId="4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164" fontId="0" fillId="0" borderId="0" xfId="0" applyNumberFormat="1"/>
    <xf numFmtId="0" fontId="0" fillId="0" borderId="0" xfId="0" applyFill="1" applyBorder="1"/>
    <xf numFmtId="164" fontId="0" fillId="1" borderId="4" xfId="0" applyNumberFormat="1" applyFill="1" applyBorder="1"/>
    <xf numFmtId="0" fontId="2" fillId="0" borderId="2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7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4" fontId="0" fillId="0" borderId="10" xfId="0" applyNumberFormat="1" applyBorder="1"/>
    <xf numFmtId="164" fontId="0" fillId="0" borderId="13" xfId="0" applyNumberFormat="1" applyBorder="1"/>
    <xf numFmtId="164" fontId="0" fillId="0" borderId="10" xfId="0" applyNumberFormat="1" applyBorder="1"/>
    <xf numFmtId="164" fontId="0" fillId="0" borderId="15" xfId="0" applyNumberFormat="1" applyBorder="1"/>
    <xf numFmtId="164" fontId="0" fillId="1" borderId="13" xfId="0" applyNumberFormat="1" applyFill="1" applyBorder="1"/>
    <xf numFmtId="164" fontId="0" fillId="1" borderId="10" xfId="0" applyNumberFormat="1" applyFill="1" applyBorder="1"/>
    <xf numFmtId="164" fontId="0" fillId="1" borderId="15" xfId="0" applyNumberFormat="1" applyFill="1" applyBorder="1"/>
    <xf numFmtId="0" fontId="0" fillId="1" borderId="0" xfId="0" applyFill="1" applyBorder="1"/>
    <xf numFmtId="0" fontId="0" fillId="1" borderId="13" xfId="0" applyFill="1" applyBorder="1"/>
    <xf numFmtId="0" fontId="0" fillId="0" borderId="10" xfId="0" applyFill="1" applyBorder="1"/>
    <xf numFmtId="0" fontId="0" fillId="1" borderId="10" xfId="0" applyFill="1" applyBorder="1"/>
    <xf numFmtId="0" fontId="0" fillId="1" borderId="15" xfId="0" applyFill="1" applyBorder="1"/>
    <xf numFmtId="0" fontId="0" fillId="0" borderId="0" xfId="0" applyBorder="1" applyAlignment="1">
      <alignment horizontal="left" vertical="center"/>
    </xf>
    <xf numFmtId="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64" fontId="0" fillId="0" borderId="13" xfId="0" applyNumberFormat="1" applyFill="1" applyBorder="1"/>
    <xf numFmtId="0" fontId="0" fillId="0" borderId="0" xfId="0" applyBorder="1" applyAlignment="1">
      <alignment horizontal="left" vertical="center"/>
    </xf>
    <xf numFmtId="164" fontId="2" fillId="4" borderId="18" xfId="0" applyNumberFormat="1" applyFont="1" applyFill="1" applyBorder="1"/>
    <xf numFmtId="164" fontId="2" fillId="5" borderId="18" xfId="0" applyNumberFormat="1" applyFont="1" applyFill="1" applyBorder="1"/>
    <xf numFmtId="0" fontId="2" fillId="0" borderId="13" xfId="0" applyFont="1" applyFill="1" applyBorder="1" applyAlignment="1">
      <alignment horizontal="right"/>
    </xf>
    <xf numFmtId="0" fontId="2" fillId="0" borderId="21" xfId="0" applyFont="1" applyFill="1" applyBorder="1" applyAlignment="1">
      <alignment horizontal="right"/>
    </xf>
    <xf numFmtId="0" fontId="0" fillId="1" borderId="3" xfId="0" applyFill="1" applyBorder="1"/>
    <xf numFmtId="0" fontId="0" fillId="1" borderId="5" xfId="0" applyFill="1" applyBorder="1"/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2" fillId="4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2" fillId="5" borderId="19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  <xf numFmtId="0" fontId="0" fillId="2" borderId="6" xfId="0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</cellXfs>
  <cellStyles count="1">
    <cellStyle name="Normal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5"/>
  <sheetViews>
    <sheetView tabSelected="1" workbookViewId="0">
      <selection activeCell="H28" sqref="H28"/>
    </sheetView>
  </sheetViews>
  <sheetFormatPr defaultRowHeight="15"/>
  <cols>
    <col min="1" max="1" width="48.5703125" customWidth="1"/>
    <col min="4" max="4" width="5.42578125" customWidth="1"/>
    <col min="6" max="6" width="13.85546875" bestFit="1" customWidth="1"/>
    <col min="7" max="7" width="15.42578125" customWidth="1"/>
    <col min="8" max="8" width="10.140625" bestFit="1" customWidth="1"/>
    <col min="9" max="9" width="10.140625" customWidth="1"/>
    <col min="10" max="10" width="9.7109375" bestFit="1" customWidth="1"/>
    <col min="11" max="11" width="14.85546875" bestFit="1" customWidth="1"/>
    <col min="13" max="13" width="12.5703125" bestFit="1" customWidth="1"/>
  </cols>
  <sheetData>
    <row r="2" spans="1:11">
      <c r="D2" s="61"/>
      <c r="E2" s="67" t="s">
        <v>123</v>
      </c>
      <c r="F2" s="68"/>
      <c r="G2" s="59">
        <f>J95</f>
        <v>511.57000000000016</v>
      </c>
      <c r="H2" s="62"/>
      <c r="I2" s="69" t="s">
        <v>122</v>
      </c>
      <c r="J2" s="68"/>
      <c r="K2" s="60">
        <f>K95</f>
        <v>377.18000000000006</v>
      </c>
    </row>
    <row r="5" spans="1:11">
      <c r="A5" s="11" t="s">
        <v>12</v>
      </c>
      <c r="B5" s="11" t="s">
        <v>13</v>
      </c>
      <c r="C5" s="74" t="s">
        <v>14</v>
      </c>
      <c r="D5" s="74"/>
      <c r="E5" s="11" t="s">
        <v>15</v>
      </c>
      <c r="F5" s="11" t="s">
        <v>16</v>
      </c>
      <c r="G5" s="11" t="s">
        <v>17</v>
      </c>
      <c r="H5" s="11" t="s">
        <v>18</v>
      </c>
      <c r="I5" s="11" t="s">
        <v>23</v>
      </c>
      <c r="J5" s="11" t="s">
        <v>19</v>
      </c>
      <c r="K5" s="11" t="s">
        <v>20</v>
      </c>
    </row>
    <row r="6" spans="1:11">
      <c r="A6" s="75" t="s">
        <v>21</v>
      </c>
      <c r="B6" s="76"/>
      <c r="C6" s="76"/>
      <c r="D6" s="76"/>
      <c r="E6" s="72"/>
      <c r="F6" s="72"/>
      <c r="G6" s="72"/>
      <c r="H6" s="72"/>
      <c r="I6" s="72"/>
      <c r="J6" s="72"/>
      <c r="K6" s="73"/>
    </row>
    <row r="7" spans="1:11">
      <c r="A7" s="1" t="s">
        <v>0</v>
      </c>
      <c r="B7" s="2">
        <v>4</v>
      </c>
      <c r="C7" s="9">
        <v>400</v>
      </c>
      <c r="D7" s="12" t="s">
        <v>10</v>
      </c>
      <c r="E7" s="19"/>
      <c r="F7" s="6"/>
      <c r="G7" s="6"/>
      <c r="H7" s="6">
        <v>2</v>
      </c>
      <c r="I7" s="6">
        <f>SUM(B7-H7)</f>
        <v>2</v>
      </c>
      <c r="J7" s="26" t="str">
        <f>IF(E7&gt;0,SUM(B7*E7),"")</f>
        <v/>
      </c>
      <c r="K7" s="27" t="str">
        <f>IF(E7&gt;0,IF(H7&gt;0,SUM(J7-(H7*E7)),J7),"")</f>
        <v/>
      </c>
    </row>
    <row r="8" spans="1:11">
      <c r="A8" s="1" t="s">
        <v>1</v>
      </c>
      <c r="B8" s="2">
        <v>3</v>
      </c>
      <c r="C8" s="9">
        <v>330</v>
      </c>
      <c r="D8" s="12" t="s">
        <v>10</v>
      </c>
      <c r="E8" s="19"/>
      <c r="F8" s="6"/>
      <c r="G8" s="6"/>
      <c r="H8" s="6"/>
      <c r="I8" s="6">
        <f>SUM(B8-H8)</f>
        <v>3</v>
      </c>
      <c r="J8" s="26" t="str">
        <f>IF(E8&gt;0,SUM(B8*E8),"")</f>
        <v/>
      </c>
      <c r="K8" s="27" t="str">
        <f>IF(E8&gt;0,IF(H8&gt;0,SUM(J8-(H8*E8)),J8),"")</f>
        <v/>
      </c>
    </row>
    <row r="9" spans="1:11">
      <c r="A9" s="1" t="s">
        <v>2</v>
      </c>
      <c r="B9" s="2">
        <v>2</v>
      </c>
      <c r="C9" s="9">
        <v>500</v>
      </c>
      <c r="D9" s="12" t="s">
        <v>10</v>
      </c>
      <c r="E9" s="19"/>
      <c r="F9" s="6"/>
      <c r="G9" s="6"/>
      <c r="H9" s="6">
        <v>2</v>
      </c>
      <c r="I9" s="6">
        <f>SUM(B9-H9)</f>
        <v>0</v>
      </c>
      <c r="J9" s="26" t="str">
        <f>IF(E9&gt;0,SUM(B9*E9),"")</f>
        <v/>
      </c>
      <c r="K9" s="27" t="str">
        <f>IF(E9&gt;0,IF(H9&gt;0,SUM(J9-(H9*E9)),J9),"")</f>
        <v/>
      </c>
    </row>
    <row r="10" spans="1:11">
      <c r="A10" s="3" t="s">
        <v>3</v>
      </c>
      <c r="B10" s="4">
        <v>2</v>
      </c>
      <c r="C10" s="10">
        <v>72</v>
      </c>
      <c r="D10" s="13" t="s">
        <v>11</v>
      </c>
      <c r="E10" s="19">
        <v>17.190000000000001</v>
      </c>
      <c r="F10" s="6" t="s">
        <v>24</v>
      </c>
      <c r="G10" t="s">
        <v>25</v>
      </c>
      <c r="H10" s="6">
        <v>1</v>
      </c>
      <c r="I10" s="6">
        <f>SUM(B10-H10)</f>
        <v>1</v>
      </c>
      <c r="J10" s="20">
        <f>IF(E10&gt;0,SUM(B10*E10),"")</f>
        <v>34.380000000000003</v>
      </c>
      <c r="K10" s="14">
        <f>IF(E10&gt;0,IF(H10&gt;0,SUM(J10-(H10*E10)),J10),"")</f>
        <v>17.190000000000001</v>
      </c>
    </row>
    <row r="11" spans="1:11">
      <c r="A11" s="5" t="s">
        <v>4</v>
      </c>
      <c r="B11" s="2"/>
      <c r="C11" s="6"/>
      <c r="D11" s="6"/>
      <c r="E11" s="6"/>
      <c r="F11" s="6"/>
      <c r="G11" s="6"/>
      <c r="H11" s="6"/>
      <c r="I11" s="6"/>
      <c r="J11" s="49"/>
      <c r="K11" s="27"/>
    </row>
    <row r="12" spans="1:11">
      <c r="A12" s="5" t="s">
        <v>5</v>
      </c>
      <c r="B12" s="2"/>
      <c r="C12" s="6"/>
      <c r="D12" s="6"/>
      <c r="E12" s="6"/>
      <c r="F12" s="6"/>
      <c r="G12" s="6"/>
      <c r="H12" s="6"/>
      <c r="I12" s="6"/>
      <c r="J12" s="49"/>
      <c r="K12" s="27"/>
    </row>
    <row r="13" spans="1:11">
      <c r="A13" s="15" t="s">
        <v>6</v>
      </c>
      <c r="B13" s="16"/>
      <c r="C13" s="16"/>
      <c r="D13" s="16"/>
      <c r="E13" s="16"/>
      <c r="F13" s="16"/>
      <c r="G13" s="16"/>
      <c r="H13" s="16"/>
      <c r="I13" s="16"/>
      <c r="J13" s="63"/>
      <c r="K13" s="64"/>
    </row>
    <row r="14" spans="1:11">
      <c r="A14" s="70" t="s">
        <v>22</v>
      </c>
      <c r="B14" s="71"/>
      <c r="C14" s="71"/>
      <c r="D14" s="71"/>
      <c r="E14" s="72"/>
      <c r="F14" s="72"/>
      <c r="G14" s="72"/>
      <c r="H14" s="72"/>
      <c r="I14" s="72"/>
      <c r="J14" s="72"/>
      <c r="K14" s="73"/>
    </row>
    <row r="15" spans="1:11">
      <c r="A15" s="1" t="s">
        <v>7</v>
      </c>
      <c r="B15" s="2">
        <v>2</v>
      </c>
      <c r="C15" s="9">
        <v>370</v>
      </c>
      <c r="D15" s="12" t="s">
        <v>10</v>
      </c>
      <c r="E15" s="19">
        <v>12.6</v>
      </c>
      <c r="F15" s="6" t="s">
        <v>24</v>
      </c>
      <c r="G15" t="s">
        <v>26</v>
      </c>
      <c r="H15" s="6"/>
      <c r="I15" s="6">
        <f>SUM(B15-H15)</f>
        <v>2</v>
      </c>
      <c r="J15" s="20">
        <f>IF(E15&gt;0,SUM(B15*E15),"")</f>
        <v>25.2</v>
      </c>
      <c r="K15" s="23">
        <f>IF(E15&gt;0,IF(H15&gt;0,SUM(J15-(H15*E15)),J15),"")</f>
        <v>25.2</v>
      </c>
    </row>
    <row r="16" spans="1:11">
      <c r="A16" s="1" t="s">
        <v>8</v>
      </c>
      <c r="B16" s="2">
        <v>2</v>
      </c>
      <c r="C16" s="9">
        <v>500</v>
      </c>
      <c r="D16" s="12" t="s">
        <v>10</v>
      </c>
      <c r="E16" s="19">
        <v>15.07</v>
      </c>
      <c r="F16" s="6" t="s">
        <v>24</v>
      </c>
      <c r="G16" t="s">
        <v>27</v>
      </c>
      <c r="H16" s="6">
        <v>2</v>
      </c>
      <c r="I16" s="6">
        <f t="shared" ref="I16:I24" si="0">SUM(B16-H16)</f>
        <v>0</v>
      </c>
      <c r="J16" s="20">
        <f>IF(E16&gt;0,SUM(B16*E16),"")</f>
        <v>30.14</v>
      </c>
      <c r="K16" s="23">
        <f>IF(E16&gt;0,IF(H16&gt;0,SUM(J16-(H16*E16)),J16),"")</f>
        <v>0</v>
      </c>
    </row>
    <row r="17" spans="1:11">
      <c r="A17" s="1" t="s">
        <v>9</v>
      </c>
      <c r="B17" s="2">
        <v>2</v>
      </c>
      <c r="C17" s="9">
        <v>320</v>
      </c>
      <c r="D17" s="12" t="s">
        <v>10</v>
      </c>
      <c r="E17" s="19">
        <v>12.6</v>
      </c>
      <c r="F17" s="6" t="s">
        <v>24</v>
      </c>
      <c r="G17" s="6" t="s">
        <v>26</v>
      </c>
      <c r="H17" s="6"/>
      <c r="I17" s="6">
        <f t="shared" si="0"/>
        <v>2</v>
      </c>
      <c r="J17" s="20">
        <f>IF(E17&gt;0,SUM(B17*E17),"")</f>
        <v>25.2</v>
      </c>
      <c r="K17" s="23">
        <f>IF(E17&gt;0,IF(H17&gt;0,SUM(J17-(H17*E17)),J17),"")</f>
        <v>25.2</v>
      </c>
    </row>
    <row r="18" spans="1:11">
      <c r="A18" s="70" t="s">
        <v>28</v>
      </c>
      <c r="B18" s="71"/>
      <c r="C18" s="71"/>
      <c r="D18" s="71"/>
      <c r="E18" s="72"/>
      <c r="F18" s="72"/>
      <c r="G18" s="72"/>
      <c r="H18" s="72"/>
      <c r="I18" s="72"/>
      <c r="J18" s="72"/>
      <c r="K18" s="73"/>
    </row>
    <row r="19" spans="1:11">
      <c r="A19" s="7" t="s">
        <v>29</v>
      </c>
      <c r="B19" s="8">
        <v>2</v>
      </c>
      <c r="C19" s="17">
        <v>300</v>
      </c>
      <c r="D19" s="18" t="s">
        <v>10</v>
      </c>
      <c r="E19" s="22">
        <v>21.99</v>
      </c>
      <c r="F19" s="16" t="s">
        <v>35</v>
      </c>
      <c r="G19" s="16"/>
      <c r="H19" s="16"/>
      <c r="I19" s="16">
        <f t="shared" si="0"/>
        <v>2</v>
      </c>
      <c r="J19" s="24">
        <f>IF(E19&gt;0,SUM(B19*E19),"")</f>
        <v>43.98</v>
      </c>
      <c r="K19" s="25">
        <f>IF(E19&gt;0,IF(H19&gt;0,SUM(J19-(H19*E19)),J19),"")</f>
        <v>43.98</v>
      </c>
    </row>
    <row r="20" spans="1:11">
      <c r="A20" s="70" t="s">
        <v>30</v>
      </c>
      <c r="B20" s="71"/>
      <c r="C20" s="71"/>
      <c r="D20" s="71"/>
      <c r="E20" s="72"/>
      <c r="F20" s="72"/>
      <c r="G20" s="72"/>
      <c r="H20" s="72"/>
      <c r="I20" s="72"/>
      <c r="J20" s="72"/>
      <c r="K20" s="73"/>
    </row>
    <row r="21" spans="1:11">
      <c r="A21" s="1" t="s">
        <v>31</v>
      </c>
      <c r="B21" s="2">
        <v>1</v>
      </c>
      <c r="C21" s="9">
        <v>1030</v>
      </c>
      <c r="D21" s="9" t="s">
        <v>10</v>
      </c>
      <c r="E21" s="19"/>
      <c r="F21" s="6"/>
      <c r="G21" s="6"/>
      <c r="H21" s="6"/>
      <c r="I21" s="6">
        <f t="shared" si="0"/>
        <v>1</v>
      </c>
      <c r="J21" s="26" t="str">
        <f>IF(E21&gt;0,SUM(B21*E21),"")</f>
        <v/>
      </c>
      <c r="K21" s="33" t="str">
        <f>IF(E21&gt;0,IF(H21&gt;0,SUM(J21-(H21*E21)),J21),"")</f>
        <v/>
      </c>
    </row>
    <row r="22" spans="1:11">
      <c r="A22" s="1" t="s">
        <v>32</v>
      </c>
      <c r="B22" s="2">
        <v>1</v>
      </c>
      <c r="C22" s="9">
        <v>900</v>
      </c>
      <c r="D22" s="9" t="s">
        <v>10</v>
      </c>
      <c r="E22" s="19"/>
      <c r="F22" s="6"/>
      <c r="G22" s="6"/>
      <c r="H22" s="6"/>
      <c r="I22" s="6">
        <f t="shared" si="0"/>
        <v>1</v>
      </c>
      <c r="J22" s="26" t="str">
        <f>IF(E22&gt;0,SUM(B22*E22),"")</f>
        <v/>
      </c>
      <c r="K22" s="33" t="str">
        <f>IF(E22&gt;0,IF(H22&gt;0,SUM(J22-(H22*E22)),J22),"")</f>
        <v/>
      </c>
    </row>
    <row r="23" spans="1:11">
      <c r="A23" s="1" t="s">
        <v>33</v>
      </c>
      <c r="B23" s="2">
        <v>2</v>
      </c>
      <c r="C23" s="30" t="s">
        <v>34</v>
      </c>
      <c r="D23" s="29" t="s">
        <v>10</v>
      </c>
      <c r="E23" s="19"/>
      <c r="F23" s="6"/>
      <c r="G23" s="6"/>
      <c r="H23" s="6"/>
      <c r="I23" s="6">
        <f t="shared" si="0"/>
        <v>2</v>
      </c>
      <c r="J23" s="26" t="str">
        <f>IF(E23&gt;0,SUM(B23*E23),"")</f>
        <v/>
      </c>
      <c r="K23" s="33" t="str">
        <f>IF(E23&gt;0,IF(H23&gt;0,SUM(J23-(H23*E23)),J23),"")</f>
        <v/>
      </c>
    </row>
    <row r="24" spans="1:11">
      <c r="A24" s="34" t="s">
        <v>36</v>
      </c>
      <c r="B24" s="35">
        <v>1</v>
      </c>
      <c r="C24" s="16"/>
      <c r="D24" s="16"/>
      <c r="E24" s="16">
        <v>8.4600000000000009</v>
      </c>
      <c r="F24" s="16" t="s">
        <v>35</v>
      </c>
      <c r="G24" s="16"/>
      <c r="H24" s="16"/>
      <c r="I24" s="36">
        <f t="shared" si="0"/>
        <v>1</v>
      </c>
      <c r="J24" s="24">
        <f>IF(E24&gt;0,SUM(B24*E24),"")</f>
        <v>8.4600000000000009</v>
      </c>
      <c r="K24" s="25">
        <f>IF(E24&gt;0,IF(H24&gt;0,SUM(J24-(H24*E24)),J24),"")</f>
        <v>8.4600000000000009</v>
      </c>
    </row>
    <row r="25" spans="1:11">
      <c r="A25" s="70" t="s">
        <v>37</v>
      </c>
      <c r="B25" s="71"/>
      <c r="C25" s="71"/>
      <c r="D25" s="71"/>
      <c r="E25" s="72"/>
      <c r="F25" s="72"/>
      <c r="G25" s="72"/>
      <c r="H25" s="72"/>
      <c r="I25" s="72"/>
      <c r="J25" s="72"/>
      <c r="K25" s="73"/>
    </row>
    <row r="26" spans="1:11">
      <c r="A26" s="1" t="s">
        <v>38</v>
      </c>
      <c r="B26" s="2">
        <v>1</v>
      </c>
      <c r="C26" s="6" t="s">
        <v>39</v>
      </c>
      <c r="D26" s="6"/>
      <c r="E26" s="19">
        <v>4.72</v>
      </c>
      <c r="F26" s="6" t="s">
        <v>24</v>
      </c>
      <c r="G26" s="6" t="s">
        <v>56</v>
      </c>
      <c r="H26" s="6">
        <v>1</v>
      </c>
      <c r="I26" s="6">
        <f t="shared" ref="I26:I89" si="1">SUM(B26-H26)</f>
        <v>0</v>
      </c>
      <c r="J26" s="20">
        <f t="shared" ref="J26:J64" si="2">IF(E26&gt;0,SUM(B26*E26),"")</f>
        <v>4.72</v>
      </c>
      <c r="K26" s="23">
        <f t="shared" ref="K26:K64" si="3">IF(E26&gt;0,IF(H26&gt;0,SUM(J26-(H26*E26)),J26),"")</f>
        <v>0</v>
      </c>
    </row>
    <row r="27" spans="1:11">
      <c r="A27" s="1" t="s">
        <v>40</v>
      </c>
      <c r="B27" s="2">
        <v>55</v>
      </c>
      <c r="C27" s="6"/>
      <c r="D27" s="6"/>
      <c r="E27" s="19">
        <v>0.54</v>
      </c>
      <c r="F27" s="6" t="s">
        <v>24</v>
      </c>
      <c r="G27" s="6" t="s">
        <v>57</v>
      </c>
      <c r="H27" s="6">
        <v>25</v>
      </c>
      <c r="I27" s="6">
        <f t="shared" si="1"/>
        <v>30</v>
      </c>
      <c r="J27" s="20">
        <f t="shared" si="2"/>
        <v>29.700000000000003</v>
      </c>
      <c r="K27" s="23">
        <f t="shared" si="3"/>
        <v>16.200000000000003</v>
      </c>
    </row>
    <row r="28" spans="1:11">
      <c r="A28" s="1" t="s">
        <v>41</v>
      </c>
      <c r="B28" s="2">
        <v>4</v>
      </c>
      <c r="C28" s="6"/>
      <c r="D28" s="6"/>
      <c r="E28" s="19">
        <v>0.24</v>
      </c>
      <c r="F28" s="32" t="s">
        <v>94</v>
      </c>
      <c r="G28" s="6"/>
      <c r="H28" s="6">
        <v>4</v>
      </c>
      <c r="I28" s="6">
        <f t="shared" si="1"/>
        <v>0</v>
      </c>
      <c r="J28" s="20">
        <f t="shared" si="2"/>
        <v>0.96</v>
      </c>
      <c r="K28" s="23">
        <f t="shared" si="3"/>
        <v>0</v>
      </c>
    </row>
    <row r="29" spans="1:11">
      <c r="A29" s="1" t="s">
        <v>42</v>
      </c>
      <c r="B29" s="2">
        <v>4</v>
      </c>
      <c r="C29" s="6"/>
      <c r="D29" s="6"/>
      <c r="E29" s="19">
        <v>0.12</v>
      </c>
      <c r="F29" s="6" t="s">
        <v>128</v>
      </c>
      <c r="G29" s="6" t="s">
        <v>129</v>
      </c>
      <c r="H29" s="6"/>
      <c r="I29" s="6">
        <f t="shared" si="1"/>
        <v>4</v>
      </c>
      <c r="J29" s="20">
        <f t="shared" si="2"/>
        <v>0.48</v>
      </c>
      <c r="K29" s="23">
        <f t="shared" si="3"/>
        <v>0.48</v>
      </c>
    </row>
    <row r="30" spans="1:11">
      <c r="A30" s="1" t="s">
        <v>43</v>
      </c>
      <c r="B30" s="2">
        <v>4</v>
      </c>
      <c r="C30" s="6"/>
      <c r="D30" s="6"/>
      <c r="E30" s="19">
        <v>0.08</v>
      </c>
      <c r="F30" s="6" t="s">
        <v>58</v>
      </c>
      <c r="G30" s="6" t="s">
        <v>59</v>
      </c>
      <c r="H30" s="6"/>
      <c r="I30" s="6">
        <f t="shared" si="1"/>
        <v>4</v>
      </c>
      <c r="J30" s="20">
        <f t="shared" si="2"/>
        <v>0.32</v>
      </c>
      <c r="K30" s="23">
        <f t="shared" si="3"/>
        <v>0.32</v>
      </c>
    </row>
    <row r="31" spans="1:11">
      <c r="A31" s="1" t="s">
        <v>44</v>
      </c>
      <c r="B31" s="2">
        <v>6</v>
      </c>
      <c r="C31" s="6"/>
      <c r="D31" s="6"/>
      <c r="E31" s="19">
        <v>0.185</v>
      </c>
      <c r="F31" s="32" t="s">
        <v>94</v>
      </c>
      <c r="G31" s="6"/>
      <c r="H31" s="6">
        <v>6</v>
      </c>
      <c r="I31" s="6">
        <f t="shared" si="1"/>
        <v>0</v>
      </c>
      <c r="J31" s="20">
        <f t="shared" si="2"/>
        <v>1.1099999999999999</v>
      </c>
      <c r="K31" s="23">
        <f t="shared" si="3"/>
        <v>0</v>
      </c>
    </row>
    <row r="32" spans="1:11">
      <c r="A32" s="1" t="s">
        <v>45</v>
      </c>
      <c r="B32" s="2">
        <v>2</v>
      </c>
      <c r="C32" s="6"/>
      <c r="D32" s="6"/>
      <c r="E32" s="19">
        <v>0.185</v>
      </c>
      <c r="F32" s="32" t="s">
        <v>94</v>
      </c>
      <c r="G32" s="6"/>
      <c r="H32" s="6">
        <v>2</v>
      </c>
      <c r="I32" s="6">
        <f t="shared" si="1"/>
        <v>0</v>
      </c>
      <c r="J32" s="20">
        <f t="shared" si="2"/>
        <v>0.37</v>
      </c>
      <c r="K32" s="23">
        <f t="shared" si="3"/>
        <v>0</v>
      </c>
    </row>
    <row r="33" spans="1:11">
      <c r="A33" s="1" t="s">
        <v>46</v>
      </c>
      <c r="B33" s="2">
        <v>12</v>
      </c>
      <c r="C33" s="6"/>
      <c r="D33" s="6"/>
      <c r="E33" s="19">
        <v>0.02</v>
      </c>
      <c r="F33" s="32" t="s">
        <v>128</v>
      </c>
      <c r="G33" s="6" t="s">
        <v>130</v>
      </c>
      <c r="H33" s="6"/>
      <c r="I33" s="6">
        <f t="shared" si="1"/>
        <v>12</v>
      </c>
      <c r="J33" s="20">
        <f t="shared" si="2"/>
        <v>0.24</v>
      </c>
      <c r="K33" s="23">
        <f t="shared" si="3"/>
        <v>0.24</v>
      </c>
    </row>
    <row r="34" spans="1:11">
      <c r="A34" s="1" t="s">
        <v>47</v>
      </c>
      <c r="B34" s="2">
        <v>19</v>
      </c>
      <c r="C34" s="6"/>
      <c r="D34" s="6"/>
      <c r="E34" s="19">
        <v>0.04</v>
      </c>
      <c r="F34" s="32" t="s">
        <v>128</v>
      </c>
      <c r="G34" s="6" t="s">
        <v>131</v>
      </c>
      <c r="H34" s="6"/>
      <c r="I34" s="6">
        <f t="shared" si="1"/>
        <v>19</v>
      </c>
      <c r="J34" s="20">
        <f t="shared" si="2"/>
        <v>0.76</v>
      </c>
      <c r="K34" s="23">
        <f t="shared" si="3"/>
        <v>0.76</v>
      </c>
    </row>
    <row r="35" spans="1:11">
      <c r="A35" s="1" t="s">
        <v>48</v>
      </c>
      <c r="B35" s="2">
        <v>6</v>
      </c>
      <c r="C35" s="6"/>
      <c r="D35" s="6"/>
      <c r="E35" s="19">
        <v>0.03</v>
      </c>
      <c r="F35" s="6" t="s">
        <v>128</v>
      </c>
      <c r="G35" s="6" t="s">
        <v>132</v>
      </c>
      <c r="H35" s="6"/>
      <c r="I35" s="6">
        <f t="shared" si="1"/>
        <v>6</v>
      </c>
      <c r="J35" s="20">
        <f t="shared" si="2"/>
        <v>0.18</v>
      </c>
      <c r="K35" s="23">
        <f t="shared" si="3"/>
        <v>0.18</v>
      </c>
    </row>
    <row r="36" spans="1:11">
      <c r="A36" s="1" t="s">
        <v>49</v>
      </c>
      <c r="B36" s="2">
        <v>6</v>
      </c>
      <c r="C36" s="6"/>
      <c r="D36" s="6"/>
      <c r="E36" s="19">
        <v>0.05</v>
      </c>
      <c r="F36" s="32" t="s">
        <v>128</v>
      </c>
      <c r="G36" s="32" t="s">
        <v>133</v>
      </c>
      <c r="H36" s="6"/>
      <c r="I36" s="6">
        <f t="shared" si="1"/>
        <v>6</v>
      </c>
      <c r="J36" s="20">
        <f t="shared" si="2"/>
        <v>0.30000000000000004</v>
      </c>
      <c r="K36" s="23">
        <f t="shared" si="3"/>
        <v>0.30000000000000004</v>
      </c>
    </row>
    <row r="37" spans="1:11">
      <c r="A37" s="1" t="s">
        <v>50</v>
      </c>
      <c r="B37" s="2">
        <v>2</v>
      </c>
      <c r="C37" s="6"/>
      <c r="D37" s="6"/>
      <c r="E37" s="19"/>
      <c r="F37" s="6"/>
      <c r="G37" s="6"/>
      <c r="H37" s="6"/>
      <c r="I37" s="6">
        <f t="shared" si="1"/>
        <v>2</v>
      </c>
      <c r="J37" s="20" t="str">
        <f t="shared" si="2"/>
        <v/>
      </c>
      <c r="K37" s="23" t="str">
        <f t="shared" si="3"/>
        <v/>
      </c>
    </row>
    <row r="38" spans="1:11">
      <c r="A38" s="1" t="s">
        <v>51</v>
      </c>
      <c r="B38" s="2">
        <v>22</v>
      </c>
      <c r="C38" s="6"/>
      <c r="D38" s="6"/>
      <c r="E38" s="19">
        <v>0.02</v>
      </c>
      <c r="F38" s="32" t="s">
        <v>128</v>
      </c>
      <c r="G38" s="32" t="s">
        <v>138</v>
      </c>
      <c r="H38" s="6"/>
      <c r="I38" s="6">
        <f t="shared" si="1"/>
        <v>22</v>
      </c>
      <c r="J38" s="20">
        <f t="shared" si="2"/>
        <v>0.44</v>
      </c>
      <c r="K38" s="23">
        <f t="shared" si="3"/>
        <v>0.44</v>
      </c>
    </row>
    <row r="39" spans="1:11">
      <c r="A39" s="1" t="s">
        <v>52</v>
      </c>
      <c r="B39" s="2">
        <v>5</v>
      </c>
      <c r="C39" s="6"/>
      <c r="D39" s="6"/>
      <c r="E39" s="19">
        <v>0.02</v>
      </c>
      <c r="F39" s="32" t="s">
        <v>128</v>
      </c>
      <c r="G39" s="32" t="s">
        <v>134</v>
      </c>
      <c r="H39" s="6"/>
      <c r="I39" s="6">
        <f t="shared" si="1"/>
        <v>5</v>
      </c>
      <c r="J39" s="20">
        <f t="shared" si="2"/>
        <v>0.1</v>
      </c>
      <c r="K39" s="23">
        <f t="shared" si="3"/>
        <v>0.1</v>
      </c>
    </row>
    <row r="40" spans="1:11">
      <c r="A40" s="1" t="s">
        <v>53</v>
      </c>
      <c r="B40" s="2">
        <v>10</v>
      </c>
      <c r="C40" s="6"/>
      <c r="D40" s="6"/>
      <c r="E40" s="19">
        <v>0.01</v>
      </c>
      <c r="F40" s="32" t="s">
        <v>128</v>
      </c>
      <c r="G40" s="32" t="s">
        <v>135</v>
      </c>
      <c r="H40" s="6"/>
      <c r="I40" s="6">
        <f t="shared" si="1"/>
        <v>10</v>
      </c>
      <c r="J40" s="20">
        <f t="shared" si="2"/>
        <v>0.1</v>
      </c>
      <c r="K40" s="23">
        <f t="shared" si="3"/>
        <v>0.1</v>
      </c>
    </row>
    <row r="41" spans="1:11">
      <c r="A41" s="1" t="s">
        <v>54</v>
      </c>
      <c r="B41" s="2">
        <v>9</v>
      </c>
      <c r="C41" s="6"/>
      <c r="D41" s="6"/>
      <c r="E41" s="19">
        <v>0.04</v>
      </c>
      <c r="F41" s="32" t="s">
        <v>128</v>
      </c>
      <c r="G41" s="32" t="s">
        <v>136</v>
      </c>
      <c r="H41" s="6"/>
      <c r="I41" s="6">
        <f t="shared" si="1"/>
        <v>9</v>
      </c>
      <c r="J41" s="20">
        <f t="shared" si="2"/>
        <v>0.36</v>
      </c>
      <c r="K41" s="23">
        <f t="shared" si="3"/>
        <v>0.36</v>
      </c>
    </row>
    <row r="42" spans="1:11">
      <c r="A42" s="1" t="s">
        <v>55</v>
      </c>
      <c r="B42" s="2">
        <v>9</v>
      </c>
      <c r="C42" s="6"/>
      <c r="D42" s="6"/>
      <c r="E42" s="19">
        <v>0.1</v>
      </c>
      <c r="F42" s="32" t="s">
        <v>128</v>
      </c>
      <c r="G42" s="32" t="s">
        <v>137</v>
      </c>
      <c r="H42" s="6"/>
      <c r="I42" s="6">
        <f t="shared" si="1"/>
        <v>9</v>
      </c>
      <c r="J42" s="20">
        <f t="shared" si="2"/>
        <v>0.9</v>
      </c>
      <c r="K42" s="23">
        <f t="shared" si="3"/>
        <v>0.9</v>
      </c>
    </row>
    <row r="43" spans="1:11">
      <c r="A43" s="78" t="s">
        <v>60</v>
      </c>
      <c r="B43" s="79"/>
      <c r="C43" s="79"/>
      <c r="D43" s="79"/>
      <c r="E43" s="80"/>
      <c r="F43" s="80"/>
      <c r="G43" s="80"/>
      <c r="H43" s="80"/>
      <c r="I43" s="80"/>
      <c r="J43" s="80"/>
      <c r="K43" s="81"/>
    </row>
    <row r="44" spans="1:11">
      <c r="A44" s="39" t="s">
        <v>88</v>
      </c>
      <c r="B44" s="2">
        <v>1</v>
      </c>
      <c r="C44" s="6"/>
      <c r="D44" s="6" t="s">
        <v>87</v>
      </c>
      <c r="E44" s="19">
        <v>50</v>
      </c>
      <c r="F44" s="6" t="s">
        <v>89</v>
      </c>
      <c r="G44" s="6"/>
      <c r="H44" s="6">
        <v>1</v>
      </c>
      <c r="I44" s="6">
        <f t="shared" si="1"/>
        <v>0</v>
      </c>
      <c r="J44" s="20">
        <f t="shared" si="2"/>
        <v>50</v>
      </c>
      <c r="K44" s="43">
        <f t="shared" si="3"/>
        <v>0</v>
      </c>
    </row>
    <row r="45" spans="1:11">
      <c r="A45" s="39" t="s">
        <v>61</v>
      </c>
      <c r="B45" s="2">
        <v>1</v>
      </c>
      <c r="C45" s="6"/>
      <c r="D45" s="6" t="s">
        <v>87</v>
      </c>
      <c r="E45" s="19"/>
      <c r="F45" s="6"/>
      <c r="G45" s="6"/>
      <c r="H45" s="6">
        <v>1</v>
      </c>
      <c r="I45" s="6">
        <f t="shared" si="1"/>
        <v>0</v>
      </c>
      <c r="J45" s="26" t="str">
        <f t="shared" si="2"/>
        <v/>
      </c>
      <c r="K45" s="46" t="str">
        <f t="shared" si="3"/>
        <v/>
      </c>
    </row>
    <row r="46" spans="1:11">
      <c r="A46" s="39" t="s">
        <v>62</v>
      </c>
      <c r="B46" s="2">
        <v>1</v>
      </c>
      <c r="C46" s="6"/>
      <c r="D46" s="6" t="s">
        <v>87</v>
      </c>
      <c r="E46" s="19"/>
      <c r="F46" s="6"/>
      <c r="G46" s="6"/>
      <c r="H46" s="6">
        <v>1</v>
      </c>
      <c r="I46" s="6">
        <f t="shared" si="1"/>
        <v>0</v>
      </c>
      <c r="J46" s="26" t="str">
        <f t="shared" si="2"/>
        <v/>
      </c>
      <c r="K46" s="46" t="str">
        <f t="shared" si="3"/>
        <v/>
      </c>
    </row>
    <row r="47" spans="1:11">
      <c r="A47" s="39" t="s">
        <v>63</v>
      </c>
      <c r="B47" s="2">
        <v>1</v>
      </c>
      <c r="C47" s="6"/>
      <c r="D47" s="6" t="s">
        <v>87</v>
      </c>
      <c r="E47" s="19"/>
      <c r="F47" s="6"/>
      <c r="G47" s="6"/>
      <c r="H47" s="32">
        <v>1</v>
      </c>
      <c r="I47" s="6">
        <f t="shared" si="1"/>
        <v>0</v>
      </c>
      <c r="J47" s="26" t="str">
        <f t="shared" si="2"/>
        <v/>
      </c>
      <c r="K47" s="46" t="str">
        <f t="shared" si="3"/>
        <v/>
      </c>
    </row>
    <row r="48" spans="1:11">
      <c r="A48" s="39" t="s">
        <v>64</v>
      </c>
      <c r="B48" s="2">
        <v>1</v>
      </c>
      <c r="C48" s="6"/>
      <c r="D48" s="32" t="s">
        <v>87</v>
      </c>
      <c r="E48" s="19"/>
      <c r="F48" s="6"/>
      <c r="G48" s="6"/>
      <c r="H48" s="32">
        <v>1</v>
      </c>
      <c r="I48" s="6">
        <f t="shared" si="1"/>
        <v>0</v>
      </c>
      <c r="J48" s="26" t="str">
        <f t="shared" si="2"/>
        <v/>
      </c>
      <c r="K48" s="46" t="str">
        <f t="shared" si="3"/>
        <v/>
      </c>
    </row>
    <row r="49" spans="1:11">
      <c r="A49" s="39" t="s">
        <v>65</v>
      </c>
      <c r="B49" s="2">
        <v>1</v>
      </c>
      <c r="C49" s="6"/>
      <c r="D49" s="32" t="s">
        <v>87</v>
      </c>
      <c r="E49" s="19"/>
      <c r="F49" s="6"/>
      <c r="G49" s="6"/>
      <c r="H49" s="32">
        <v>1</v>
      </c>
      <c r="I49" s="6">
        <f t="shared" si="1"/>
        <v>0</v>
      </c>
      <c r="J49" s="26" t="str">
        <f t="shared" si="2"/>
        <v/>
      </c>
      <c r="K49" s="46" t="str">
        <f t="shared" si="3"/>
        <v/>
      </c>
    </row>
    <row r="50" spans="1:11">
      <c r="A50" s="39" t="s">
        <v>66</v>
      </c>
      <c r="B50" s="2">
        <v>1</v>
      </c>
      <c r="C50" s="6"/>
      <c r="D50" s="32" t="s">
        <v>87</v>
      </c>
      <c r="E50" s="19"/>
      <c r="F50" s="6"/>
      <c r="G50" s="6"/>
      <c r="H50" s="32">
        <v>1</v>
      </c>
      <c r="I50" s="6">
        <f t="shared" si="1"/>
        <v>0</v>
      </c>
      <c r="J50" s="26" t="str">
        <f t="shared" si="2"/>
        <v/>
      </c>
      <c r="K50" s="46" t="str">
        <f t="shared" si="3"/>
        <v/>
      </c>
    </row>
    <row r="51" spans="1:11">
      <c r="A51" s="39" t="s">
        <v>67</v>
      </c>
      <c r="B51" s="2">
        <v>1</v>
      </c>
      <c r="C51" s="6"/>
      <c r="D51" s="32" t="s">
        <v>87</v>
      </c>
      <c r="E51" s="19"/>
      <c r="F51" s="6"/>
      <c r="G51" s="6"/>
      <c r="H51" s="32">
        <v>1</v>
      </c>
      <c r="I51" s="6">
        <f t="shared" si="1"/>
        <v>0</v>
      </c>
      <c r="J51" s="26" t="str">
        <f t="shared" si="2"/>
        <v/>
      </c>
      <c r="K51" s="46" t="str">
        <f t="shared" si="3"/>
        <v/>
      </c>
    </row>
    <row r="52" spans="1:11">
      <c r="A52" s="39" t="s">
        <v>68</v>
      </c>
      <c r="B52" s="2">
        <v>1</v>
      </c>
      <c r="C52" s="6"/>
      <c r="D52" s="32" t="s">
        <v>87</v>
      </c>
      <c r="E52" s="19"/>
      <c r="F52" s="6"/>
      <c r="G52" s="6"/>
      <c r="H52" s="32">
        <v>1</v>
      </c>
      <c r="I52" s="6">
        <f t="shared" si="1"/>
        <v>0</v>
      </c>
      <c r="J52" s="26" t="str">
        <f t="shared" si="2"/>
        <v/>
      </c>
      <c r="K52" s="46" t="str">
        <f t="shared" si="3"/>
        <v/>
      </c>
    </row>
    <row r="53" spans="1:11">
      <c r="A53" s="39" t="s">
        <v>69</v>
      </c>
      <c r="B53" s="2">
        <v>1</v>
      </c>
      <c r="C53" s="6"/>
      <c r="D53" s="32" t="s">
        <v>87</v>
      </c>
      <c r="E53" s="19"/>
      <c r="F53" s="6"/>
      <c r="G53" s="6"/>
      <c r="H53" s="32">
        <v>1</v>
      </c>
      <c r="I53" s="6">
        <f t="shared" si="1"/>
        <v>0</v>
      </c>
      <c r="J53" s="26" t="str">
        <f t="shared" si="2"/>
        <v/>
      </c>
      <c r="K53" s="46" t="str">
        <f t="shared" si="3"/>
        <v/>
      </c>
    </row>
    <row r="54" spans="1:11">
      <c r="A54" s="39" t="s">
        <v>70</v>
      </c>
      <c r="B54" s="2">
        <v>1</v>
      </c>
      <c r="C54" s="6"/>
      <c r="D54" s="32" t="s">
        <v>87</v>
      </c>
      <c r="E54" s="19"/>
      <c r="F54" s="6"/>
      <c r="G54" s="6"/>
      <c r="H54" s="32">
        <v>1</v>
      </c>
      <c r="I54" s="6">
        <f t="shared" si="1"/>
        <v>0</v>
      </c>
      <c r="J54" s="26" t="str">
        <f t="shared" si="2"/>
        <v/>
      </c>
      <c r="K54" s="46" t="str">
        <f t="shared" si="3"/>
        <v/>
      </c>
    </row>
    <row r="55" spans="1:11">
      <c r="A55" s="39" t="s">
        <v>71</v>
      </c>
      <c r="B55" s="2">
        <v>1</v>
      </c>
      <c r="C55" s="6"/>
      <c r="D55" s="32" t="s">
        <v>87</v>
      </c>
      <c r="E55" s="19"/>
      <c r="F55" s="6"/>
      <c r="G55" s="6"/>
      <c r="H55" s="32">
        <v>1</v>
      </c>
      <c r="I55" s="6">
        <f t="shared" si="1"/>
        <v>0</v>
      </c>
      <c r="J55" s="26" t="str">
        <f t="shared" si="2"/>
        <v/>
      </c>
      <c r="K55" s="46" t="str">
        <f t="shared" si="3"/>
        <v/>
      </c>
    </row>
    <row r="56" spans="1:11">
      <c r="A56" s="39" t="s">
        <v>72</v>
      </c>
      <c r="B56" s="2">
        <v>1</v>
      </c>
      <c r="C56" s="6"/>
      <c r="D56" s="32" t="s">
        <v>87</v>
      </c>
      <c r="E56" s="19"/>
      <c r="F56" s="6"/>
      <c r="G56" s="6"/>
      <c r="H56" s="32">
        <v>1</v>
      </c>
      <c r="I56" s="6">
        <f t="shared" si="1"/>
        <v>0</v>
      </c>
      <c r="J56" s="26" t="str">
        <f t="shared" si="2"/>
        <v/>
      </c>
      <c r="K56" s="46" t="str">
        <f t="shared" si="3"/>
        <v/>
      </c>
    </row>
    <row r="57" spans="1:11">
      <c r="A57" s="39" t="s">
        <v>73</v>
      </c>
      <c r="B57" s="2">
        <v>2</v>
      </c>
      <c r="C57" s="6"/>
      <c r="D57" s="32" t="s">
        <v>87</v>
      </c>
      <c r="E57" s="19"/>
      <c r="F57" s="6"/>
      <c r="G57" s="6"/>
      <c r="H57" s="32">
        <v>2</v>
      </c>
      <c r="I57" s="6">
        <f t="shared" si="1"/>
        <v>0</v>
      </c>
      <c r="J57" s="26" t="str">
        <f t="shared" si="2"/>
        <v/>
      </c>
      <c r="K57" s="46" t="str">
        <f t="shared" si="3"/>
        <v/>
      </c>
    </row>
    <row r="58" spans="1:11">
      <c r="A58" s="39" t="s">
        <v>74</v>
      </c>
      <c r="B58" s="2">
        <v>2</v>
      </c>
      <c r="C58" s="6"/>
      <c r="D58" s="32" t="s">
        <v>87</v>
      </c>
      <c r="E58" s="19"/>
      <c r="F58" s="6"/>
      <c r="G58" s="6"/>
      <c r="H58" s="32">
        <v>2</v>
      </c>
      <c r="I58" s="6">
        <f t="shared" si="1"/>
        <v>0</v>
      </c>
      <c r="J58" s="26" t="str">
        <f t="shared" si="2"/>
        <v/>
      </c>
      <c r="K58" s="46" t="str">
        <f t="shared" si="3"/>
        <v/>
      </c>
    </row>
    <row r="59" spans="1:11">
      <c r="A59" s="39" t="s">
        <v>75</v>
      </c>
      <c r="B59" s="2">
        <v>4</v>
      </c>
      <c r="C59" s="6"/>
      <c r="D59" s="32" t="s">
        <v>87</v>
      </c>
      <c r="E59" s="19"/>
      <c r="F59" s="6"/>
      <c r="G59" s="6"/>
      <c r="H59" s="32">
        <v>4</v>
      </c>
      <c r="I59" s="6">
        <f t="shared" si="1"/>
        <v>0</v>
      </c>
      <c r="J59" s="26" t="str">
        <f t="shared" si="2"/>
        <v/>
      </c>
      <c r="K59" s="46" t="str">
        <f t="shared" si="3"/>
        <v/>
      </c>
    </row>
    <row r="60" spans="1:11">
      <c r="A60" s="39" t="s">
        <v>76</v>
      </c>
      <c r="B60" s="2">
        <v>4</v>
      </c>
      <c r="C60" s="6"/>
      <c r="D60" s="32" t="s">
        <v>87</v>
      </c>
      <c r="E60" s="19"/>
      <c r="F60" s="6"/>
      <c r="G60" s="6"/>
      <c r="H60" s="32">
        <v>4</v>
      </c>
      <c r="I60" s="6">
        <f t="shared" si="1"/>
        <v>0</v>
      </c>
      <c r="J60" s="26" t="str">
        <f t="shared" si="2"/>
        <v/>
      </c>
      <c r="K60" s="46" t="str">
        <f t="shared" si="3"/>
        <v/>
      </c>
    </row>
    <row r="61" spans="1:11">
      <c r="A61" s="39" t="s">
        <v>77</v>
      </c>
      <c r="B61" s="2">
        <v>1</v>
      </c>
      <c r="C61" s="6"/>
      <c r="D61" s="32" t="s">
        <v>87</v>
      </c>
      <c r="E61" s="19"/>
      <c r="F61" s="6"/>
      <c r="G61" s="6"/>
      <c r="H61" s="32">
        <v>1</v>
      </c>
      <c r="I61" s="6">
        <f t="shared" si="1"/>
        <v>0</v>
      </c>
      <c r="J61" s="26" t="str">
        <f t="shared" si="2"/>
        <v/>
      </c>
      <c r="K61" s="46" t="str">
        <f t="shared" si="3"/>
        <v/>
      </c>
    </row>
    <row r="62" spans="1:11">
      <c r="A62" s="39" t="s">
        <v>78</v>
      </c>
      <c r="B62" s="2">
        <v>1</v>
      </c>
      <c r="C62" s="6"/>
      <c r="D62" s="32" t="s">
        <v>87</v>
      </c>
      <c r="E62" s="19"/>
      <c r="F62" s="6"/>
      <c r="G62" s="6"/>
      <c r="H62" s="32">
        <v>1</v>
      </c>
      <c r="I62" s="6">
        <f t="shared" si="1"/>
        <v>0</v>
      </c>
      <c r="J62" s="26" t="str">
        <f t="shared" si="2"/>
        <v/>
      </c>
      <c r="K62" s="46" t="str">
        <f t="shared" si="3"/>
        <v/>
      </c>
    </row>
    <row r="63" spans="1:11">
      <c r="A63" s="39" t="s">
        <v>79</v>
      </c>
      <c r="B63" s="2">
        <v>1</v>
      </c>
      <c r="C63" s="6"/>
      <c r="D63" s="32" t="s">
        <v>87</v>
      </c>
      <c r="E63" s="19"/>
      <c r="F63" s="6"/>
      <c r="G63" s="6"/>
      <c r="H63" s="32">
        <v>1</v>
      </c>
      <c r="I63" s="6">
        <f t="shared" si="1"/>
        <v>0</v>
      </c>
      <c r="J63" s="26" t="str">
        <f t="shared" si="2"/>
        <v/>
      </c>
      <c r="K63" s="46" t="str">
        <f t="shared" si="3"/>
        <v/>
      </c>
    </row>
    <row r="64" spans="1:11">
      <c r="A64" s="37" t="s">
        <v>80</v>
      </c>
      <c r="B64" s="38">
        <v>1</v>
      </c>
      <c r="C64" s="21"/>
      <c r="D64" s="21" t="s">
        <v>87</v>
      </c>
      <c r="E64" s="42"/>
      <c r="F64" s="21"/>
      <c r="G64" s="21"/>
      <c r="H64" s="21">
        <v>1</v>
      </c>
      <c r="I64" s="21">
        <f t="shared" si="1"/>
        <v>0</v>
      </c>
      <c r="J64" s="47" t="str">
        <f t="shared" si="2"/>
        <v/>
      </c>
      <c r="K64" s="48" t="str">
        <f t="shared" si="3"/>
        <v/>
      </c>
    </row>
    <row r="65" spans="1:13">
      <c r="A65" s="78" t="s">
        <v>81</v>
      </c>
      <c r="B65" s="79"/>
      <c r="C65" s="79"/>
      <c r="D65" s="79"/>
      <c r="E65" s="80"/>
      <c r="F65" s="80"/>
      <c r="G65" s="80"/>
      <c r="H65" s="80"/>
      <c r="I65" s="80"/>
      <c r="J65" s="80"/>
      <c r="K65" s="81"/>
    </row>
    <row r="66" spans="1:13">
      <c r="A66" s="40" t="s">
        <v>82</v>
      </c>
      <c r="B66" s="2">
        <v>1</v>
      </c>
      <c r="C66" s="6"/>
      <c r="D66" s="32" t="s">
        <v>87</v>
      </c>
      <c r="E66" s="6"/>
      <c r="F66" s="6"/>
      <c r="G66" s="6"/>
      <c r="H66" s="32">
        <v>1</v>
      </c>
      <c r="I66" s="6">
        <f t="shared" si="1"/>
        <v>0</v>
      </c>
      <c r="J66" s="49"/>
      <c r="K66" s="50"/>
    </row>
    <row r="67" spans="1:13">
      <c r="A67" s="40" t="s">
        <v>83</v>
      </c>
      <c r="B67" s="2">
        <v>1</v>
      </c>
      <c r="C67" s="6"/>
      <c r="D67" s="32" t="s">
        <v>87</v>
      </c>
      <c r="E67" s="6"/>
      <c r="F67" s="6"/>
      <c r="G67" s="6"/>
      <c r="H67" s="32">
        <v>1</v>
      </c>
      <c r="I67" s="6">
        <f t="shared" si="1"/>
        <v>0</v>
      </c>
      <c r="J67" s="49"/>
      <c r="K67" s="50"/>
    </row>
    <row r="68" spans="1:13">
      <c r="A68" s="40" t="s">
        <v>84</v>
      </c>
      <c r="B68" s="2">
        <v>1</v>
      </c>
      <c r="C68" s="6"/>
      <c r="D68" s="32" t="s">
        <v>87</v>
      </c>
      <c r="E68" s="6"/>
      <c r="F68" s="6"/>
      <c r="G68" s="6"/>
      <c r="H68" s="32">
        <v>1</v>
      </c>
      <c r="I68" s="6">
        <f t="shared" si="1"/>
        <v>0</v>
      </c>
      <c r="J68" s="49"/>
      <c r="K68" s="50"/>
    </row>
    <row r="69" spans="1:13">
      <c r="A69" s="40" t="s">
        <v>85</v>
      </c>
      <c r="B69" s="2">
        <v>2</v>
      </c>
      <c r="C69" s="6"/>
      <c r="D69" s="32" t="s">
        <v>87</v>
      </c>
      <c r="E69" s="6"/>
      <c r="F69" s="6"/>
      <c r="G69" s="6"/>
      <c r="H69" s="32">
        <v>2</v>
      </c>
      <c r="I69" s="6">
        <f t="shared" si="1"/>
        <v>0</v>
      </c>
      <c r="J69" s="49"/>
      <c r="K69" s="50"/>
    </row>
    <row r="70" spans="1:13">
      <c r="A70" s="41" t="s">
        <v>86</v>
      </c>
      <c r="B70" s="38">
        <v>1</v>
      </c>
      <c r="C70" s="21"/>
      <c r="D70" s="51" t="s">
        <v>87</v>
      </c>
      <c r="E70" s="21"/>
      <c r="F70" s="21"/>
      <c r="G70" s="21"/>
      <c r="H70" s="21">
        <v>1</v>
      </c>
      <c r="I70" s="21">
        <f t="shared" si="1"/>
        <v>0</v>
      </c>
      <c r="J70" s="52"/>
      <c r="K70" s="53"/>
    </row>
    <row r="71" spans="1:13">
      <c r="A71" s="78" t="s">
        <v>90</v>
      </c>
      <c r="B71" s="79"/>
      <c r="C71" s="79"/>
      <c r="D71" s="79"/>
      <c r="E71" s="80"/>
      <c r="F71" s="80"/>
      <c r="G71" s="80"/>
      <c r="H71" s="80"/>
      <c r="I71" s="80"/>
      <c r="J71" s="80"/>
      <c r="K71" s="81"/>
    </row>
    <row r="72" spans="1:13">
      <c r="A72" s="39" t="s">
        <v>91</v>
      </c>
      <c r="B72" s="2">
        <v>5</v>
      </c>
      <c r="C72" s="6"/>
      <c r="D72" s="6"/>
      <c r="E72" s="6">
        <v>0</v>
      </c>
      <c r="F72" s="6"/>
      <c r="G72" s="54"/>
      <c r="H72" s="32">
        <v>5</v>
      </c>
      <c r="I72" s="6">
        <f t="shared" si="1"/>
        <v>0</v>
      </c>
      <c r="J72" s="20" t="str">
        <f t="shared" ref="J72:J94" si="4">IF(E72&gt;0,SUM(B72*E72),"")</f>
        <v/>
      </c>
      <c r="K72" s="43" t="str">
        <f t="shared" ref="K72:K94" si="5">IF(E72&gt;0,IF(H72&gt;0,SUM(J72-(H72*E72)),J72),"")</f>
        <v/>
      </c>
      <c r="M72" t="s">
        <v>126</v>
      </c>
    </row>
    <row r="73" spans="1:13">
      <c r="A73" s="39" t="s">
        <v>92</v>
      </c>
      <c r="B73" s="2">
        <v>1</v>
      </c>
      <c r="C73" s="6" t="s">
        <v>93</v>
      </c>
      <c r="D73" s="6"/>
      <c r="E73" s="6">
        <v>3.92</v>
      </c>
      <c r="F73" s="6" t="s">
        <v>94</v>
      </c>
      <c r="G73" s="54">
        <v>1001283607</v>
      </c>
      <c r="H73" s="6">
        <v>1</v>
      </c>
      <c r="I73" s="6">
        <f t="shared" si="1"/>
        <v>0</v>
      </c>
      <c r="J73" s="20">
        <f t="shared" si="4"/>
        <v>3.92</v>
      </c>
      <c r="K73" s="43">
        <f t="shared" si="5"/>
        <v>0</v>
      </c>
    </row>
    <row r="74" spans="1:13">
      <c r="A74" s="39" t="s">
        <v>95</v>
      </c>
      <c r="B74" s="2">
        <v>1</v>
      </c>
      <c r="C74" s="6"/>
      <c r="D74" s="6"/>
      <c r="E74" s="6">
        <v>47.99</v>
      </c>
      <c r="F74" s="6" t="s">
        <v>35</v>
      </c>
      <c r="G74" s="54"/>
      <c r="H74" s="6"/>
      <c r="I74" s="6">
        <f t="shared" si="1"/>
        <v>1</v>
      </c>
      <c r="J74" s="20">
        <f t="shared" si="4"/>
        <v>47.99</v>
      </c>
      <c r="K74" s="43">
        <f t="shared" si="5"/>
        <v>47.99</v>
      </c>
    </row>
    <row r="75" spans="1:13">
      <c r="A75" s="39" t="s">
        <v>96</v>
      </c>
      <c r="B75" s="2">
        <v>1</v>
      </c>
      <c r="C75" s="54"/>
      <c r="D75" s="6"/>
      <c r="E75" s="6"/>
      <c r="F75" s="6"/>
      <c r="G75" s="6"/>
      <c r="H75" s="6"/>
      <c r="I75" s="6">
        <f t="shared" si="1"/>
        <v>1</v>
      </c>
      <c r="J75" s="26" t="str">
        <f t="shared" si="4"/>
        <v/>
      </c>
      <c r="K75" s="46" t="str">
        <f t="shared" si="5"/>
        <v/>
      </c>
    </row>
    <row r="76" spans="1:13">
      <c r="A76" s="39" t="s">
        <v>97</v>
      </c>
      <c r="B76" s="2">
        <v>1</v>
      </c>
      <c r="C76" s="54"/>
      <c r="D76" s="54"/>
      <c r="E76" s="54"/>
      <c r="F76" s="6"/>
      <c r="G76" s="6"/>
      <c r="H76" s="6"/>
      <c r="I76" s="6">
        <f t="shared" si="1"/>
        <v>1</v>
      </c>
      <c r="J76" s="26" t="str">
        <f t="shared" si="4"/>
        <v/>
      </c>
      <c r="K76" s="46" t="str">
        <f t="shared" si="5"/>
        <v/>
      </c>
    </row>
    <row r="77" spans="1:13">
      <c r="A77" s="39" t="s">
        <v>98</v>
      </c>
      <c r="B77" s="2">
        <v>1</v>
      </c>
      <c r="C77" s="56"/>
      <c r="D77" s="54"/>
      <c r="E77" s="29">
        <v>29.99</v>
      </c>
      <c r="F77" s="6" t="s">
        <v>35</v>
      </c>
      <c r="G77" s="6"/>
      <c r="H77" s="6"/>
      <c r="I77" s="6">
        <f t="shared" si="1"/>
        <v>1</v>
      </c>
      <c r="J77" s="20">
        <f t="shared" si="4"/>
        <v>29.99</v>
      </c>
      <c r="K77" s="43">
        <f t="shared" si="5"/>
        <v>29.99</v>
      </c>
    </row>
    <row r="78" spans="1:13">
      <c r="A78" s="39" t="s">
        <v>99</v>
      </c>
      <c r="B78" s="2">
        <v>1</v>
      </c>
      <c r="C78" s="54"/>
      <c r="D78" s="6"/>
      <c r="E78" s="6">
        <v>19.989999999999998</v>
      </c>
      <c r="F78" s="6" t="s">
        <v>35</v>
      </c>
      <c r="G78" s="6"/>
      <c r="H78" s="6"/>
      <c r="I78" s="6">
        <f t="shared" si="1"/>
        <v>1</v>
      </c>
      <c r="J78" s="20">
        <f t="shared" si="4"/>
        <v>19.989999999999998</v>
      </c>
      <c r="K78" s="43">
        <f t="shared" si="5"/>
        <v>19.989999999999998</v>
      </c>
    </row>
    <row r="79" spans="1:13">
      <c r="A79" s="39" t="s">
        <v>100</v>
      </c>
      <c r="B79" s="2">
        <v>3</v>
      </c>
      <c r="C79" s="54"/>
      <c r="D79" s="54"/>
      <c r="E79" s="29">
        <v>1.83</v>
      </c>
      <c r="F79" s="6" t="s">
        <v>101</v>
      </c>
      <c r="G79" s="6" t="s">
        <v>102</v>
      </c>
      <c r="H79" s="6"/>
      <c r="I79" s="6">
        <f t="shared" si="1"/>
        <v>3</v>
      </c>
      <c r="J79" s="20">
        <f t="shared" si="4"/>
        <v>5.49</v>
      </c>
      <c r="K79" s="43">
        <f t="shared" si="5"/>
        <v>5.49</v>
      </c>
    </row>
    <row r="80" spans="1:13">
      <c r="A80" s="39" t="s">
        <v>103</v>
      </c>
      <c r="B80" s="2">
        <v>1</v>
      </c>
      <c r="C80" s="56"/>
      <c r="D80" s="54"/>
      <c r="E80" s="29">
        <v>4.99</v>
      </c>
      <c r="F80" s="6" t="s">
        <v>35</v>
      </c>
      <c r="G80" s="6"/>
      <c r="H80" s="6"/>
      <c r="I80" s="6">
        <f t="shared" si="1"/>
        <v>1</v>
      </c>
      <c r="J80" s="20">
        <f t="shared" si="4"/>
        <v>4.99</v>
      </c>
      <c r="K80" s="43">
        <f t="shared" si="5"/>
        <v>4.99</v>
      </c>
    </row>
    <row r="81" spans="1:13">
      <c r="A81" s="39" t="s">
        <v>104</v>
      </c>
      <c r="B81" s="2">
        <v>12</v>
      </c>
      <c r="C81" s="30"/>
      <c r="D81" s="30"/>
      <c r="E81" s="30">
        <v>1.04</v>
      </c>
      <c r="F81" s="6" t="s">
        <v>35</v>
      </c>
      <c r="G81" s="6" t="s">
        <v>105</v>
      </c>
      <c r="H81" s="6">
        <v>12</v>
      </c>
      <c r="I81" s="6">
        <f t="shared" si="1"/>
        <v>0</v>
      </c>
      <c r="J81" s="20">
        <f t="shared" si="4"/>
        <v>12.48</v>
      </c>
      <c r="K81" s="43">
        <f t="shared" si="5"/>
        <v>0</v>
      </c>
    </row>
    <row r="82" spans="1:13">
      <c r="A82" s="39" t="s">
        <v>106</v>
      </c>
      <c r="B82" s="2">
        <v>2</v>
      </c>
      <c r="C82" s="54"/>
      <c r="D82" s="54"/>
      <c r="E82" s="55">
        <v>0</v>
      </c>
      <c r="F82" s="6" t="s">
        <v>58</v>
      </c>
      <c r="G82" s="6" t="s">
        <v>107</v>
      </c>
      <c r="H82" s="6">
        <v>2</v>
      </c>
      <c r="I82" s="6">
        <f t="shared" si="1"/>
        <v>0</v>
      </c>
      <c r="J82" s="20" t="str">
        <f t="shared" si="4"/>
        <v/>
      </c>
      <c r="K82" s="43" t="str">
        <f t="shared" si="5"/>
        <v/>
      </c>
      <c r="M82" t="s">
        <v>126</v>
      </c>
    </row>
    <row r="83" spans="1:13">
      <c r="A83" s="39" t="s">
        <v>108</v>
      </c>
      <c r="B83" s="2">
        <v>3</v>
      </c>
      <c r="C83" s="28" t="s">
        <v>125</v>
      </c>
      <c r="D83" s="28"/>
      <c r="E83" s="28"/>
      <c r="F83" s="6"/>
      <c r="G83" s="6"/>
      <c r="H83" s="6"/>
      <c r="I83" s="6">
        <f t="shared" si="1"/>
        <v>3</v>
      </c>
      <c r="J83" s="20" t="str">
        <f t="shared" si="4"/>
        <v/>
      </c>
      <c r="K83" s="43" t="str">
        <f t="shared" si="5"/>
        <v/>
      </c>
    </row>
    <row r="84" spans="1:13">
      <c r="A84" s="39" t="s">
        <v>109</v>
      </c>
      <c r="B84" s="2">
        <v>1</v>
      </c>
      <c r="C84" s="30"/>
      <c r="D84" s="30"/>
      <c r="E84" s="30">
        <v>6.2</v>
      </c>
      <c r="F84" s="32" t="s">
        <v>35</v>
      </c>
      <c r="G84" s="6"/>
      <c r="H84" s="6"/>
      <c r="I84" s="6">
        <f t="shared" si="1"/>
        <v>1</v>
      </c>
      <c r="J84" s="20">
        <f t="shared" si="4"/>
        <v>6.2</v>
      </c>
      <c r="K84" s="43">
        <f t="shared" si="5"/>
        <v>6.2</v>
      </c>
    </row>
    <row r="85" spans="1:13">
      <c r="A85" s="39" t="s">
        <v>110</v>
      </c>
      <c r="B85" s="2">
        <v>2</v>
      </c>
      <c r="C85" s="54"/>
      <c r="D85" s="6"/>
      <c r="E85" s="6"/>
      <c r="F85" s="6"/>
      <c r="G85" s="6"/>
      <c r="H85" s="6"/>
      <c r="I85" s="6">
        <f t="shared" si="1"/>
        <v>2</v>
      </c>
      <c r="J85" s="26" t="str">
        <f t="shared" si="4"/>
        <v/>
      </c>
      <c r="K85" s="46" t="str">
        <f t="shared" si="5"/>
        <v/>
      </c>
    </row>
    <row r="86" spans="1:13">
      <c r="A86" s="39" t="s">
        <v>111</v>
      </c>
      <c r="B86" s="2">
        <v>2</v>
      </c>
      <c r="C86" s="54"/>
      <c r="D86" s="54"/>
      <c r="E86" s="54">
        <v>4.84</v>
      </c>
      <c r="F86" s="6" t="s">
        <v>35</v>
      </c>
      <c r="G86" s="6"/>
      <c r="H86" s="6"/>
      <c r="I86" s="6">
        <f t="shared" si="1"/>
        <v>2</v>
      </c>
      <c r="J86" s="20">
        <f t="shared" si="4"/>
        <v>9.68</v>
      </c>
      <c r="K86" s="43">
        <f t="shared" si="5"/>
        <v>9.68</v>
      </c>
    </row>
    <row r="87" spans="1:13">
      <c r="A87" s="39" t="s">
        <v>124</v>
      </c>
      <c r="B87" s="2">
        <v>1</v>
      </c>
      <c r="C87" s="58"/>
      <c r="D87" s="58"/>
      <c r="E87" s="58">
        <v>4.6900000000000004</v>
      </c>
      <c r="F87" s="6" t="s">
        <v>35</v>
      </c>
      <c r="G87" s="6"/>
      <c r="H87" s="6"/>
      <c r="I87" s="6">
        <f t="shared" si="1"/>
        <v>1</v>
      </c>
      <c r="J87" s="20">
        <f t="shared" si="4"/>
        <v>4.6900000000000004</v>
      </c>
      <c r="K87" s="43">
        <f t="shared" si="5"/>
        <v>4.6900000000000004</v>
      </c>
    </row>
    <row r="88" spans="1:13">
      <c r="A88" s="39" t="s">
        <v>112</v>
      </c>
      <c r="B88" s="2">
        <v>1</v>
      </c>
      <c r="C88" s="58"/>
      <c r="D88" s="58"/>
      <c r="E88" s="58">
        <v>3.49</v>
      </c>
      <c r="F88" s="6" t="s">
        <v>35</v>
      </c>
      <c r="G88" s="6"/>
      <c r="H88" s="6"/>
      <c r="I88" s="6">
        <f t="shared" si="1"/>
        <v>1</v>
      </c>
      <c r="J88" s="20">
        <f t="shared" si="4"/>
        <v>3.49</v>
      </c>
      <c r="K88" s="43">
        <f t="shared" si="5"/>
        <v>3.49</v>
      </c>
    </row>
    <row r="89" spans="1:13">
      <c r="A89" s="39" t="s">
        <v>113</v>
      </c>
      <c r="B89" s="2">
        <v>20</v>
      </c>
      <c r="C89" s="65"/>
      <c r="D89" s="65"/>
      <c r="E89" s="66">
        <v>0</v>
      </c>
      <c r="F89" s="6"/>
      <c r="G89" s="6"/>
      <c r="H89" s="6">
        <v>20</v>
      </c>
      <c r="I89" s="6">
        <f t="shared" si="1"/>
        <v>0</v>
      </c>
      <c r="J89" s="20" t="str">
        <f t="shared" si="4"/>
        <v/>
      </c>
      <c r="K89" s="43" t="str">
        <f t="shared" si="5"/>
        <v/>
      </c>
      <c r="M89" t="s">
        <v>127</v>
      </c>
    </row>
    <row r="90" spans="1:13">
      <c r="A90" s="39" t="s">
        <v>114</v>
      </c>
      <c r="B90" s="2">
        <v>2</v>
      </c>
      <c r="C90" s="77" t="s">
        <v>115</v>
      </c>
      <c r="D90" s="77"/>
      <c r="E90" s="77"/>
      <c r="F90" s="6"/>
      <c r="G90" s="6"/>
      <c r="H90" s="6"/>
      <c r="I90" s="6">
        <f>SUM(B90-H90)</f>
        <v>2</v>
      </c>
      <c r="J90" s="20" t="str">
        <f t="shared" si="4"/>
        <v/>
      </c>
      <c r="K90" s="43" t="str">
        <f t="shared" si="5"/>
        <v/>
      </c>
    </row>
    <row r="91" spans="1:13">
      <c r="A91" s="39" t="s">
        <v>116</v>
      </c>
      <c r="B91" s="2">
        <v>4</v>
      </c>
      <c r="C91" s="77" t="s">
        <v>117</v>
      </c>
      <c r="D91" s="77"/>
      <c r="E91" s="77"/>
      <c r="F91" s="6"/>
      <c r="G91" s="6"/>
      <c r="H91" s="6">
        <v>4</v>
      </c>
      <c r="I91" s="6">
        <f>SUM(B91-H91)</f>
        <v>0</v>
      </c>
      <c r="J91" s="20" t="str">
        <f t="shared" si="4"/>
        <v/>
      </c>
      <c r="K91" s="43" t="str">
        <f t="shared" si="5"/>
        <v/>
      </c>
      <c r="M91" t="s">
        <v>126</v>
      </c>
    </row>
    <row r="92" spans="1:13">
      <c r="A92" s="39" t="s">
        <v>118</v>
      </c>
      <c r="B92" s="2">
        <v>1</v>
      </c>
      <c r="C92" s="6"/>
      <c r="D92" s="6"/>
      <c r="E92" s="6">
        <v>19.989999999999998</v>
      </c>
      <c r="F92" s="6" t="s">
        <v>35</v>
      </c>
      <c r="G92" s="6"/>
      <c r="H92" s="6"/>
      <c r="I92" s="6">
        <f>SUM(B92-H92)</f>
        <v>1</v>
      </c>
      <c r="J92" s="20">
        <f t="shared" si="4"/>
        <v>19.989999999999998</v>
      </c>
      <c r="K92" s="43">
        <f t="shared" si="5"/>
        <v>19.989999999999998</v>
      </c>
    </row>
    <row r="93" spans="1:13">
      <c r="A93" s="39" t="s">
        <v>120</v>
      </c>
      <c r="B93" s="2">
        <v>1</v>
      </c>
      <c r="C93" s="6"/>
      <c r="D93" s="6"/>
      <c r="E93" s="6">
        <v>79.989999999999995</v>
      </c>
      <c r="F93" s="6" t="s">
        <v>119</v>
      </c>
      <c r="G93" s="6"/>
      <c r="H93" s="6"/>
      <c r="I93" s="6">
        <f>SUM(B93-H93)</f>
        <v>1</v>
      </c>
      <c r="J93" s="20">
        <f t="shared" si="4"/>
        <v>79.989999999999995</v>
      </c>
      <c r="K93" s="43">
        <f t="shared" si="5"/>
        <v>79.989999999999995</v>
      </c>
    </row>
    <row r="94" spans="1:13">
      <c r="A94" s="37" t="s">
        <v>121</v>
      </c>
      <c r="B94" s="38">
        <v>1</v>
      </c>
      <c r="C94" s="21"/>
      <c r="D94" s="21"/>
      <c r="E94" s="21">
        <v>4.28</v>
      </c>
      <c r="F94" s="21" t="s">
        <v>35</v>
      </c>
      <c r="G94" s="21"/>
      <c r="H94" s="21"/>
      <c r="I94" s="21">
        <f>SUM(B94-H94)</f>
        <v>1</v>
      </c>
      <c r="J94" s="44">
        <f t="shared" si="4"/>
        <v>4.28</v>
      </c>
      <c r="K94" s="45">
        <f t="shared" si="5"/>
        <v>4.28</v>
      </c>
    </row>
    <row r="95" spans="1:13">
      <c r="J95" s="31">
        <f>SUM(J7:J94)</f>
        <v>511.57000000000016</v>
      </c>
      <c r="K95" s="57">
        <f>SUM(K7:K94)</f>
        <v>377.18000000000006</v>
      </c>
    </row>
  </sheetData>
  <mergeCells count="13">
    <mergeCell ref="C90:E90"/>
    <mergeCell ref="C91:E91"/>
    <mergeCell ref="A43:K43"/>
    <mergeCell ref="A65:K65"/>
    <mergeCell ref="A71:K71"/>
    <mergeCell ref="E2:F2"/>
    <mergeCell ref="I2:J2"/>
    <mergeCell ref="A18:K18"/>
    <mergeCell ref="A20:K20"/>
    <mergeCell ref="A25:K25"/>
    <mergeCell ref="C5:D5"/>
    <mergeCell ref="A6:K6"/>
    <mergeCell ref="A14:K14"/>
  </mergeCells>
  <conditionalFormatting sqref="I7:I10">
    <cfRule type="cellIs" dxfId="13" priority="14" operator="equal">
      <formula>0</formula>
    </cfRule>
  </conditionalFormatting>
  <conditionalFormatting sqref="I15:I17">
    <cfRule type="cellIs" dxfId="12" priority="13" operator="equal">
      <formula>0</formula>
    </cfRule>
  </conditionalFormatting>
  <conditionalFormatting sqref="I15:I17">
    <cfRule type="cellIs" dxfId="11" priority="12" operator="equal">
      <formula>0</formula>
    </cfRule>
  </conditionalFormatting>
  <conditionalFormatting sqref="I19">
    <cfRule type="cellIs" dxfId="10" priority="7" operator="equal">
      <formula>0</formula>
    </cfRule>
    <cfRule type="cellIs" dxfId="9" priority="11" operator="equal">
      <formula>0</formula>
    </cfRule>
  </conditionalFormatting>
  <conditionalFormatting sqref="I19">
    <cfRule type="cellIs" dxfId="8" priority="10" operator="equal">
      <formula>0</formula>
    </cfRule>
  </conditionalFormatting>
  <conditionalFormatting sqref="I21:I24">
    <cfRule type="cellIs" dxfId="7" priority="5" operator="equal">
      <formula>0</formula>
    </cfRule>
    <cfRule type="cellIs" dxfId="6" priority="6" operator="equal">
      <formula>0</formula>
    </cfRule>
    <cfRule type="cellIs" dxfId="5" priority="9" operator="equal">
      <formula>0</formula>
    </cfRule>
  </conditionalFormatting>
  <conditionalFormatting sqref="I21:I24">
    <cfRule type="cellIs" dxfId="4" priority="8" operator="equal">
      <formula>0</formula>
    </cfRule>
  </conditionalFormatting>
  <conditionalFormatting sqref="I26:I42">
    <cfRule type="cellIs" dxfId="3" priority="4" operator="equal">
      <formula>0</formula>
    </cfRule>
  </conditionalFormatting>
  <conditionalFormatting sqref="I44:I64">
    <cfRule type="cellIs" dxfId="2" priority="3" operator="equal">
      <formula>0</formula>
    </cfRule>
  </conditionalFormatting>
  <conditionalFormatting sqref="I66:I70">
    <cfRule type="cellIs" dxfId="1" priority="2" operator="equal">
      <formula>0</formula>
    </cfRule>
  </conditionalFormatting>
  <conditionalFormatting sqref="I72:I9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Dawson</dc:creator>
  <cp:lastModifiedBy>Seth Dawson</cp:lastModifiedBy>
  <dcterms:created xsi:type="dcterms:W3CDTF">2016-02-05T20:07:44Z</dcterms:created>
  <dcterms:modified xsi:type="dcterms:W3CDTF">2016-02-17T02:05:51Z</dcterms:modified>
</cp:coreProperties>
</file>