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7970"/>
  </bookViews>
  <sheets>
    <sheet name="Sheet1" sheetId="1" r:id="rId1"/>
  </sheets>
  <definedNames>
    <definedName name="ROOT">#NAME?</definedName>
    <definedName name="_xlnm.Sheet_Title" localSheetId="0">"Sheet1"</definedName>
    <definedName name="_xlnm.Print_Area" localSheetId="0">#REF!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Calibri"/>
      <vertAlign val="baseline"/>
      <sz val="11"/>
      <strike val="0"/>
    </font>
    <font>
      <b val="1"/>
      <i val="0"/>
      <u val="none"/>
      <color rgb="FF000000"/>
      <name val="Calibri"/>
      <vertAlign val="baseline"/>
      <sz val="11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13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2" xfId="0">
      <alignment horizontal="centerContinuous" vertical="bottom" wrapText="0" shrinkToFit="0" textRotation="0" indent="0"/>
      <protection locked="1" hidden="0"/>
    </xf>
    <xf applyAlignment="1" applyBorder="1" applyFont="1" applyFill="1" applyNumberFormat="1" fontId="1" fillId="0" borderId="0" numFmtId="2" xfId="0">
      <alignment horizontal="center" vertical="bottom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2" fillId="0" borderId="0" numFmtId="2" xfId="0">
      <alignment horizontal="centerContinuous" vertical="center" wrapText="0" shrinkToFit="0" textRotation="0" indent="0"/>
      <protection locked="1" hidden="0"/>
    </xf>
    <xf applyAlignment="1" applyBorder="1" applyFont="1" applyFill="1" applyNumberFormat="1" fontId="2" fillId="0" borderId="0" numFmtId="2" xfId="0">
      <alignment horizontal="center" vertical="center" wrapText="0" shrinkToFit="0" textRotation="0" indent="0"/>
      <protection locked="1" hidden="0"/>
    </xf>
    <xf applyAlignment="1" applyBorder="1" applyFont="1" applyFill="1" applyNumberFormat="1" fontId="2" fillId="0" borderId="0" numFmtId="2" xfId="0">
      <alignment horizontal="center" vertical="bottom" wrapText="0" shrinkToFit="0" textRotation="0" indent="0"/>
      <protection locked="1" hidden="0"/>
    </xf>
    <xf applyAlignment="1" applyBorder="1" applyFont="1" applyFill="1" applyNumberFormat="1" fontId="2" fillId="0" borderId="0" numFmtId="2" xfId="0">
      <alignment horizontal="centerContinuous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center" vertical="center" wrapText="0" shrinkToFit="0" textRotation="0" indent="0"/>
      <protection locked="1" hidden="0"/>
    </xf>
    <xf applyAlignment="1" applyBorder="1" applyFont="1" applyFill="1" applyNumberFormat="1" fontId="1" fillId="0" borderId="0" numFmtId="2" xfId="0">
      <alignment horizontal="centerContinuous" vertical="center" wrapText="0" shrinkToFit="0" textRotation="0" indent="0"/>
      <protection locked="1" hidden="0"/>
    </xf>
    <xf applyAlignment="1" applyBorder="1" applyFont="1" applyFill="1" applyNumberFormat="1" fontId="2" fillId="0" borderId="0" numFmtId="0" xfId="0">
      <alignment horizontal="center" vertical="bottom" wrapText="0" shrinkToFit="0" textRotation="0" indent="0"/>
      <protection locked="1" hidden="0"/>
    </xf>
    <xf applyAlignment="1" applyBorder="1" applyFont="1" applyFill="1" applyNumberFormat="1" fontId="0" fillId="0" borderId="0" numFmtId="2" xfId="0">
      <alignment horizontal="center" vertical="bottom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G8"/>
  <sheetViews>
    <sheetView workbookViewId="0" tabSelected="1">
      <selection activeCell="E10" sqref="E10"/>
    </sheetView>
  </sheetViews>
  <sheetFormatPr defaultColWidth="67.5" defaultRowHeight="14.75"/>
  <cols>
    <col min="1" max="1" style="1" width="12.856370192307693"/>
    <col min="2" max="3" style="2" width="12.856370192307693"/>
    <col min="4" max="4" style="3" width="16.427584134615387" customWidth="1"/>
    <col min="5" max="5" style="3" width="22.141526442307693" customWidth="1"/>
    <col min="6" max="6" style="3" width="17.99891826923077" customWidth="1"/>
    <col min="7" max="7" style="2" width="21.141586538461542" customWidth="1"/>
    <col min="8" max="16384" style="1" width="12.856370192307693"/>
  </cols>
  <sheetData>
    <row r="1" spans="1:7" ht="18">
      <c r="A1" s="4" t="inlineStr">
        <is>
          <t>Vector</t>
        </is>
      </c>
      <c r="B1" s="5" t="inlineStr">
        <is>
          <t>Length (ft)</t>
        </is>
      </c>
      <c r="C1" s="5" t="inlineStr">
        <is>
          <t>Heading (°)</t>
        </is>
      </c>
      <c r="D1" s="6" t="inlineStr">
        <is>
          <t>Length (m)</t>
        </is>
      </c>
      <c r="E1" s="6" t="inlineStr">
        <is>
          <t>Standard Angle(°)</t>
        </is>
      </c>
      <c r="F1" s="7" t="inlineStr">
        <is>
          <t>X Component</t>
        </is>
      </c>
      <c r="G1" s="8" t="inlineStr">
        <is>
          <t>Y Component</t>
        </is>
      </c>
    </row>
    <row r="2" spans="1:7" ht="16.5">
      <c r="A2" s="9">
        <v>1</v>
      </c>
      <c r="B2" s="10">
        <v>171.5</v>
      </c>
      <c r="C2" s="10">
        <v>258</v>
      </c>
      <c r="D2">
        <f>B2*0.30480000000000002</f>
        <v>52.273200000000003</v>
      </c>
      <c r="E2">
        <f>IF(90-C2&gt;0,90-C2,450-C2)</f>
        <v>192</v>
      </c>
      <c r="F2">
        <f>D2*COS(RADIANS(E2))</f>
        <v>-51.130905162678374</v>
      </c>
      <c r="G2">
        <f>D2*SIN(RADIANS(E2))</f>
        <v>-10.868209396454883</v>
      </c>
    </row>
    <row r="3" spans="1:7" ht="16.5">
      <c r="A3" s="9">
        <v>2</v>
      </c>
      <c r="B3" s="10">
        <v>98.5</v>
      </c>
      <c r="C3" s="10">
        <v>279</v>
      </c>
      <c r="D3">
        <f>B3*0.30480000000000002</f>
        <v>30.0228</v>
      </c>
      <c r="E3">
        <f>IF(90-C3&gt;0,90-C3,450-C3)</f>
        <v>171</v>
      </c>
      <c r="F3">
        <f>D3*COS(RADIANS(E3))</f>
        <v>-29.653169512019698</v>
      </c>
      <c r="G3">
        <f>D3*SIN(RADIANS(E3))</f>
        <v>4.6966006570098466</v>
      </c>
    </row>
    <row r="4" spans="1:7" ht="16.5">
      <c r="A4" s="9">
        <v>3</v>
      </c>
      <c r="B4" s="10">
        <v>170.41669999999999</v>
      </c>
      <c r="C4" s="10">
        <v>271</v>
      </c>
      <c r="D4">
        <f>B4*0.30480000000000002</f>
        <v>51.94301016</v>
      </c>
      <c r="E4">
        <f>IF(90-C4&gt;0,90-C4,450-C4)</f>
        <v>179</v>
      </c>
      <c r="F4">
        <f>D4*COS(RADIANS(E4))</f>
        <v>-51.935098987961013</v>
      </c>
      <c r="G4">
        <f>D4*SIN(RADIANS(E4))</f>
        <v>0.90653052488826302</v>
      </c>
    </row>
    <row r="5" spans="1:7" ht="16.5">
      <c r="A5" s="9">
        <v>4</v>
      </c>
      <c r="B5" s="10">
        <v>108.5</v>
      </c>
      <c r="C5" s="10">
        <v>194</v>
      </c>
      <c r="D5">
        <f>B5*0.30480000000000002</f>
        <v>33.070799999999998</v>
      </c>
      <c r="E5">
        <f>IF(90-C5&gt;0,90-C5,450-C5)</f>
        <v>256</v>
      </c>
      <c r="F5">
        <f>D5*COS(RADIANS(E5))</f>
        <v>-8.0005506249974925</v>
      </c>
      <c r="G5">
        <f>D5*SIN(RADIANS(E5))</f>
        <v>-32.088455904528224</v>
      </c>
    </row>
    <row r="6" spans="1:7">
      <c r="A6" s="9"/>
      <c r="B6" s="10"/>
      <c r="C6" s="10"/>
    </row>
    <row r="7" spans="1:7" ht="16.5">
      <c r="A7" s="11" t="inlineStr">
        <is>
          <t>Sum</t>
        </is>
      </c>
      <c r="B7">
        <f>D7*3.28084</f>
        <v>477.66740195725714</v>
      </c>
      <c r="C7">
        <f>MOD(450-E7,360)</f>
        <v>255.13388086759173</v>
      </c>
      <c r="D7">
        <f>POWER(POWER(F7,2)+POWER(G7,2),1,2)</f>
        <v>145.59301945759535</v>
      </c>
      <c r="E7" s="12">
        <f>IF(F7&gt;0,IF(G7&gt;0,E8,-E8),IF(G7&gt;0,180-E8,180+E8))</f>
        <v>194.86611913240827</v>
      </c>
      <c r="F7">
        <f>SUM(F2:F5)</f>
        <v>-140.71972428765659</v>
      </c>
      <c r="G7">
        <f>SUM(G2:G5)</f>
        <v>-37.353534119084998</v>
      </c>
    </row>
    <row r="8" spans="1:7" ht="16.5">
      <c r="A8" s="0"/>
      <c r="E8">
        <f>DEGREES(ATAN(G7/F7))</f>
        <v>14.866119132408262</v>
      </c>
      <c r="F8" s="0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3" footer="0.3"/>
  <pageSetup blackAndWhite="0" cellComments="asDisplayed" draft="0" errors="displayed" orientation="portrait" pageOrder="downThenOver" paperSize="1" scale="100" useFirstPageNumber="0"/>
  <headerFooter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1.1256</AppVersion>
  <Company/>
  <LinksUpToDate>0</LinksUpToDate>
  <ScaleCrop>0</ScaleCrop>
  <DocSecurity>0</DocSecurity>
  <HyperlinksChanged>0</HyperlinksChanged>
  <SharedDoc>0</SharedDoc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Nguyen, Kristina</cp:lastModifiedBy>
  <dcterms:modified xsi:type="dcterms:W3CDTF">2023-11-14T21:43:57Z</dcterms:modified>
  <dcterms:created xsi:type="dcterms:W3CDTF">2023-11-08T20:45:18Z</dcterms:created>
  <dc:creator>Kristina Nguyen</dc:creator>
  <cp:lastPrinted>2023-11-08T20:50:35Z</cp:lastPrin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9" name="ContentTypeId">
    <vt:lpwstr>0x010100A497DA60DEE79549967ED4153C291D06</vt:lpwstr>
  </property>
</Properties>
</file>