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A30D2197-2ACE-435C-BE71-BB9BA844F5EF}" xr6:coauthVersionLast="45" xr6:coauthVersionMax="45" xr10:uidLastSave="{00000000-0000-0000-0000-000000000000}"/>
  <bookViews>
    <workbookView xWindow="3915" yWindow="3780" windowWidth="15210" windowHeight="15435" xr2:uid="{2A4159D4-0EF9-42D0-AF5E-A6E329FB0ED7}"/>
  </bookViews>
  <sheets>
    <sheet name="Observed" sheetId="1" r:id="rId1"/>
  </sheets>
  <definedNames>
    <definedName name="_xlnm._FilterDatabase" localSheetId="0" hidden="1">Observed!$A$3:$AL$1148</definedName>
    <definedName name="newtable">#REF!</definedName>
    <definedName name="obs_clean">#REF!</definedName>
    <definedName name="obs_sim_together">#REF!</definedName>
    <definedName name="observed_data">#REF!</definedName>
    <definedName name="sim_s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A1148" i="1" l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A1045" i="1"/>
  <c r="B1044" i="1"/>
  <c r="A1044" i="1"/>
  <c r="A1043" i="1"/>
  <c r="B1042" i="1"/>
  <c r="A1042" i="1"/>
  <c r="B1041" i="1"/>
  <c r="A1041" i="1"/>
  <c r="B1040" i="1"/>
  <c r="A1040" i="1"/>
  <c r="A1039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A1030" i="1"/>
  <c r="B1029" i="1"/>
  <c r="A1029" i="1"/>
  <c r="A1028" i="1"/>
  <c r="B1027" i="1"/>
  <c r="A1027" i="1"/>
  <c r="B1026" i="1"/>
  <c r="A1026" i="1"/>
  <c r="B1025" i="1"/>
  <c r="A1025" i="1"/>
  <c r="A1024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A1015" i="1"/>
  <c r="B1014" i="1"/>
  <c r="A1014" i="1"/>
  <c r="A1013" i="1"/>
  <c r="B1012" i="1"/>
  <c r="A1012" i="1"/>
  <c r="A1011" i="1"/>
  <c r="A1010" i="1"/>
  <c r="A1009" i="1"/>
  <c r="A1008" i="1"/>
  <c r="B1007" i="1"/>
  <c r="A1006" i="1"/>
  <c r="B1005" i="1"/>
  <c r="A1004" i="1"/>
  <c r="B1003" i="1"/>
  <c r="A1002" i="1"/>
  <c r="B1001" i="1"/>
  <c r="A1000" i="1"/>
  <c r="B999" i="1"/>
  <c r="A998" i="1"/>
  <c r="B997" i="1"/>
  <c r="A996" i="1"/>
  <c r="B995" i="1"/>
  <c r="A994" i="1"/>
  <c r="B993" i="1"/>
  <c r="A992" i="1"/>
  <c r="B991" i="1"/>
  <c r="A990" i="1"/>
  <c r="B989" i="1"/>
  <c r="A988" i="1"/>
  <c r="B987" i="1"/>
  <c r="A986" i="1"/>
  <c r="B985" i="1"/>
  <c r="A984" i="1"/>
  <c r="B983" i="1"/>
  <c r="A983" i="1"/>
  <c r="A982" i="1"/>
  <c r="B981" i="1"/>
  <c r="A981" i="1"/>
  <c r="A980" i="1"/>
  <c r="B979" i="1"/>
  <c r="A979" i="1"/>
  <c r="B978" i="1"/>
  <c r="A978" i="1"/>
  <c r="B977" i="1"/>
  <c r="A977" i="1"/>
  <c r="A976" i="1"/>
  <c r="B975" i="1"/>
  <c r="A975" i="1"/>
  <c r="A974" i="1"/>
  <c r="B973" i="1"/>
  <c r="A973" i="1"/>
  <c r="A972" i="1"/>
  <c r="B971" i="1"/>
  <c r="A971" i="1"/>
  <c r="B970" i="1"/>
  <c r="A970" i="1"/>
  <c r="B969" i="1"/>
  <c r="A969" i="1"/>
  <c r="A968" i="1"/>
  <c r="B967" i="1"/>
  <c r="A967" i="1"/>
  <c r="A966" i="1"/>
  <c r="B965" i="1"/>
  <c r="A965" i="1"/>
  <c r="A964" i="1"/>
  <c r="B963" i="1"/>
  <c r="A963" i="1"/>
  <c r="B962" i="1"/>
  <c r="A962" i="1"/>
  <c r="B961" i="1"/>
  <c r="A961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A939" i="1"/>
  <c r="A938" i="1"/>
  <c r="B937" i="1"/>
  <c r="A937" i="1"/>
  <c r="B936" i="1"/>
  <c r="A936" i="1"/>
  <c r="B935" i="1"/>
  <c r="A935" i="1"/>
  <c r="B934" i="1"/>
  <c r="A934" i="1"/>
  <c r="B933" i="1"/>
  <c r="A933" i="1"/>
  <c r="A932" i="1"/>
  <c r="A931" i="1"/>
  <c r="B930" i="1"/>
  <c r="A930" i="1"/>
  <c r="B929" i="1"/>
  <c r="A929" i="1"/>
  <c r="B928" i="1"/>
  <c r="A928" i="1"/>
  <c r="B927" i="1"/>
  <c r="A927" i="1"/>
  <c r="B926" i="1"/>
  <c r="A926" i="1"/>
  <c r="A925" i="1"/>
  <c r="A924" i="1"/>
  <c r="B923" i="1"/>
  <c r="A923" i="1"/>
  <c r="A922" i="1"/>
  <c r="B921" i="1"/>
  <c r="A921" i="1"/>
  <c r="A920" i="1"/>
  <c r="A919" i="1"/>
  <c r="B918" i="1"/>
  <c r="A918" i="1"/>
  <c r="A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E871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E864" i="1"/>
  <c r="B864" i="1"/>
  <c r="A864" i="1"/>
  <c r="E863" i="1"/>
  <c r="B863" i="1"/>
  <c r="A863" i="1"/>
  <c r="B862" i="1"/>
  <c r="B861" i="1"/>
  <c r="B860" i="1"/>
  <c r="B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B760" i="1"/>
  <c r="B759" i="1"/>
  <c r="B758" i="1"/>
  <c r="B756" i="1"/>
  <c r="B755" i="1"/>
  <c r="B753" i="1"/>
  <c r="B751" i="1"/>
  <c r="B750" i="1"/>
  <c r="B746" i="1"/>
  <c r="B745" i="1"/>
  <c r="B744" i="1"/>
  <c r="B743" i="1"/>
  <c r="B742" i="1"/>
  <c r="B741" i="1"/>
  <c r="B740" i="1"/>
  <c r="B738" i="1"/>
  <c r="B736" i="1"/>
  <c r="B735" i="1"/>
  <c r="B734" i="1"/>
  <c r="B731" i="1"/>
  <c r="B730" i="1"/>
  <c r="B729" i="1"/>
  <c r="B728" i="1"/>
  <c r="B727" i="1"/>
  <c r="B726" i="1"/>
  <c r="B725" i="1"/>
  <c r="B723" i="1"/>
  <c r="B721" i="1"/>
  <c r="B716" i="1"/>
  <c r="B715" i="1"/>
  <c r="B714" i="1"/>
  <c r="B713" i="1"/>
  <c r="B712" i="1"/>
  <c r="B711" i="1"/>
  <c r="B710" i="1"/>
  <c r="B709" i="1"/>
  <c r="B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K701" i="1"/>
  <c r="B701" i="1"/>
  <c r="A701" i="1"/>
  <c r="K700" i="1"/>
  <c r="A700" i="1"/>
  <c r="K699" i="1"/>
  <c r="B699" i="1"/>
  <c r="A699" i="1"/>
  <c r="K698" i="1"/>
  <c r="A698" i="1"/>
  <c r="K697" i="1"/>
  <c r="B697" i="1"/>
  <c r="A697" i="1"/>
  <c r="K696" i="1"/>
  <c r="A696" i="1"/>
  <c r="K695" i="1"/>
  <c r="B695" i="1"/>
  <c r="A695" i="1"/>
  <c r="K694" i="1"/>
  <c r="A694" i="1"/>
  <c r="K693" i="1"/>
  <c r="B693" i="1"/>
  <c r="A693" i="1"/>
  <c r="K692" i="1"/>
  <c r="A692" i="1"/>
  <c r="K691" i="1"/>
  <c r="B691" i="1"/>
  <c r="A691" i="1"/>
  <c r="K690" i="1"/>
  <c r="A690" i="1"/>
  <c r="K689" i="1"/>
  <c r="B689" i="1"/>
  <c r="A689" i="1"/>
  <c r="K688" i="1"/>
  <c r="A688" i="1"/>
  <c r="K687" i="1"/>
  <c r="B687" i="1"/>
  <c r="A687" i="1"/>
  <c r="K686" i="1"/>
  <c r="A686" i="1"/>
  <c r="K685" i="1"/>
  <c r="B685" i="1"/>
  <c r="A685" i="1"/>
  <c r="K684" i="1"/>
  <c r="A684" i="1"/>
  <c r="K683" i="1"/>
  <c r="B683" i="1"/>
  <c r="A683" i="1"/>
  <c r="K682" i="1"/>
  <c r="A682" i="1"/>
  <c r="K681" i="1"/>
  <c r="B681" i="1"/>
  <c r="A681" i="1"/>
  <c r="K680" i="1"/>
  <c r="A680" i="1"/>
  <c r="K679" i="1"/>
  <c r="B679" i="1"/>
  <c r="A679" i="1"/>
  <c r="K678" i="1"/>
  <c r="A678" i="1"/>
  <c r="K677" i="1"/>
  <c r="B677" i="1"/>
  <c r="A677" i="1"/>
  <c r="K676" i="1"/>
  <c r="A676" i="1"/>
  <c r="K675" i="1"/>
  <c r="B675" i="1"/>
  <c r="A675" i="1"/>
  <c r="K674" i="1"/>
  <c r="A674" i="1"/>
  <c r="K673" i="1"/>
  <c r="B673" i="1"/>
  <c r="A673" i="1"/>
  <c r="K672" i="1"/>
  <c r="B672" i="1"/>
  <c r="A672" i="1"/>
  <c r="K671" i="1"/>
  <c r="B671" i="1"/>
  <c r="A671" i="1"/>
  <c r="K670" i="1"/>
  <c r="A670" i="1"/>
  <c r="K669" i="1"/>
  <c r="B669" i="1"/>
  <c r="A669" i="1"/>
  <c r="K668" i="1"/>
  <c r="A668" i="1"/>
  <c r="K667" i="1"/>
  <c r="B667" i="1"/>
  <c r="A667" i="1"/>
  <c r="K666" i="1"/>
  <c r="A666" i="1"/>
  <c r="K665" i="1"/>
  <c r="B665" i="1"/>
  <c r="A665" i="1"/>
  <c r="K664" i="1"/>
  <c r="B664" i="1"/>
  <c r="A664" i="1"/>
  <c r="K663" i="1"/>
  <c r="B663" i="1"/>
  <c r="A663" i="1"/>
  <c r="K662" i="1"/>
  <c r="A662" i="1"/>
  <c r="K661" i="1"/>
  <c r="B661" i="1"/>
  <c r="A661" i="1"/>
  <c r="K660" i="1"/>
  <c r="A660" i="1"/>
  <c r="K659" i="1"/>
  <c r="B659" i="1"/>
  <c r="A659" i="1"/>
  <c r="K658" i="1"/>
  <c r="A658" i="1"/>
  <c r="K657" i="1"/>
  <c r="B657" i="1"/>
  <c r="A657" i="1"/>
  <c r="K656" i="1"/>
  <c r="B656" i="1"/>
  <c r="A656" i="1"/>
  <c r="K655" i="1"/>
  <c r="B655" i="1"/>
  <c r="A655" i="1"/>
  <c r="K654" i="1"/>
  <c r="A654" i="1"/>
  <c r="B653" i="1"/>
  <c r="B652" i="1"/>
  <c r="B651" i="1"/>
  <c r="B650" i="1"/>
  <c r="B647" i="1"/>
  <c r="B646" i="1"/>
  <c r="B645" i="1"/>
  <c r="B644" i="1"/>
  <c r="B643" i="1"/>
  <c r="B640" i="1"/>
  <c r="B639" i="1"/>
  <c r="B638" i="1"/>
  <c r="B637" i="1"/>
  <c r="B636" i="1"/>
  <c r="B633" i="1"/>
  <c r="B631" i="1"/>
  <c r="B628" i="1"/>
  <c r="B626" i="1"/>
  <c r="B625" i="1"/>
  <c r="B624" i="1"/>
  <c r="B623" i="1"/>
  <c r="B622" i="1"/>
  <c r="B621" i="1"/>
  <c r="B620" i="1"/>
  <c r="B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B601" i="1"/>
  <c r="B600" i="1"/>
  <c r="B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B560" i="1"/>
  <c r="B559" i="1"/>
  <c r="B558" i="1"/>
  <c r="B557" i="1"/>
  <c r="B556" i="1"/>
  <c r="B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B531" i="1"/>
  <c r="B530" i="1"/>
  <c r="B529" i="1"/>
  <c r="B528" i="1"/>
  <c r="B527" i="1"/>
  <c r="B526" i="1"/>
  <c r="B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B373" i="1"/>
  <c r="A373" i="1"/>
  <c r="B372" i="1"/>
  <c r="A372" i="1"/>
  <c r="B371" i="1"/>
  <c r="B370" i="1"/>
  <c r="A370" i="1"/>
  <c r="B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B331" i="1"/>
  <c r="A331" i="1"/>
  <c r="B330" i="1"/>
  <c r="A330" i="1"/>
  <c r="B329" i="1"/>
  <c r="B328" i="1"/>
  <c r="B327" i="1"/>
  <c r="A327" i="1"/>
  <c r="E326" i="1"/>
  <c r="B326" i="1"/>
  <c r="A326" i="1"/>
  <c r="B325" i="1"/>
  <c r="B324" i="1"/>
  <c r="A324" i="1"/>
  <c r="B323" i="1"/>
  <c r="B322" i="1"/>
  <c r="A32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B112" i="1"/>
  <c r="B111" i="1"/>
  <c r="B110" i="1"/>
  <c r="B109" i="1"/>
  <c r="B108" i="1"/>
  <c r="B107" i="1"/>
  <c r="A107" i="1"/>
  <c r="B105" i="1"/>
  <c r="A105" i="1"/>
  <c r="B103" i="1"/>
  <c r="A103" i="1"/>
  <c r="B101" i="1"/>
  <c r="A101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7" i="1"/>
  <c r="A87" i="1"/>
  <c r="B85" i="1"/>
  <c r="A85" i="1"/>
  <c r="B82" i="1"/>
  <c r="A82" i="1"/>
  <c r="B81" i="1"/>
  <c r="A81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A8" i="1"/>
  <c r="B7" i="1"/>
  <c r="A7" i="1"/>
  <c r="B6" i="1"/>
  <c r="A6" i="1"/>
  <c r="B5" i="1"/>
  <c r="A5" i="1"/>
  <c r="B4" i="1"/>
  <c r="A4" i="1"/>
</calcChain>
</file>

<file path=xl/sharedStrings.xml><?xml version="1.0" encoding="utf-8"?>
<sst xmlns="http://schemas.openxmlformats.org/spreadsheetml/2006/main" count="4683" uniqueCount="176">
  <si>
    <t>das</t>
  </si>
  <si>
    <t>cult</t>
  </si>
  <si>
    <t>site</t>
  </si>
  <si>
    <t>year</t>
  </si>
  <si>
    <t>day</t>
  </si>
  <si>
    <t>dd/mmm/yyyy</t>
  </si>
  <si>
    <t>Sowing</t>
  </si>
  <si>
    <t>Sow_date</t>
  </si>
  <si>
    <t>Cultivar</t>
  </si>
  <si>
    <t>Treat</t>
  </si>
  <si>
    <t>Biomass_wt</t>
  </si>
  <si>
    <t>grain_wt</t>
  </si>
  <si>
    <t>APSIM Stage</t>
  </si>
  <si>
    <t>Yield SE</t>
  </si>
  <si>
    <t>HI</t>
  </si>
  <si>
    <t>Growth stage</t>
  </si>
  <si>
    <t>Density</t>
  </si>
  <si>
    <t>Start flowering</t>
  </si>
  <si>
    <t>End flowering</t>
  </si>
  <si>
    <t>Grain N%</t>
  </si>
  <si>
    <t>Plant N%</t>
  </si>
  <si>
    <t>Grean leaf</t>
  </si>
  <si>
    <t>Stem</t>
  </si>
  <si>
    <t>pod</t>
  </si>
  <si>
    <t>biomass s.e.</t>
  </si>
  <si>
    <t>Grean leaf s.e.</t>
  </si>
  <si>
    <t>Stem s.e.</t>
  </si>
  <si>
    <t>pod s.e.</t>
  </si>
  <si>
    <t>oil%</t>
  </si>
  <si>
    <t>%_moisture_Grain</t>
  </si>
  <si>
    <t>%_moisture_stem</t>
  </si>
  <si>
    <t>Growthstage notes</t>
  </si>
  <si>
    <t>LAI</t>
  </si>
  <si>
    <t>LAI s.e.</t>
  </si>
  <si>
    <t>pods/m2</t>
  </si>
  <si>
    <t>seed/pod</t>
  </si>
  <si>
    <t>yellow leaf g/m2</t>
  </si>
  <si>
    <t>SLA (cm2/g)</t>
  </si>
  <si>
    <t>Delegate</t>
  </si>
  <si>
    <t>Marlin</t>
  </si>
  <si>
    <t>Uncut</t>
  </si>
  <si>
    <t>*</t>
  </si>
  <si>
    <t>46Y78</t>
  </si>
  <si>
    <t>Hyola76</t>
  </si>
  <si>
    <t>Maxol</t>
  </si>
  <si>
    <t>Garnet</t>
  </si>
  <si>
    <t>CBI406</t>
  </si>
  <si>
    <t>CBI306</t>
  </si>
  <si>
    <t>Taurus</t>
  </si>
  <si>
    <t>CBIW208</t>
  </si>
  <si>
    <t>new_h46Y78</t>
  </si>
  <si>
    <t>Ungrazed</t>
  </si>
  <si>
    <t>new_taurus</t>
  </si>
  <si>
    <t>Winfred</t>
  </si>
  <si>
    <t>Elong 15cm</t>
  </si>
  <si>
    <t>NBV</t>
  </si>
  <si>
    <t>Elong 8cm</t>
  </si>
  <si>
    <t>Elong 5cm</t>
  </si>
  <si>
    <t>Cut</t>
  </si>
  <si>
    <t>Hamilton</t>
  </si>
  <si>
    <t>CBI206</t>
  </si>
  <si>
    <t>Hyola50</t>
  </si>
  <si>
    <t>Young</t>
  </si>
  <si>
    <t>46C76</t>
  </si>
  <si>
    <t>Harvest</t>
  </si>
  <si>
    <t>46Y20</t>
  </si>
  <si>
    <t>Hyola601RR</t>
  </si>
  <si>
    <t>Tawriffic</t>
  </si>
  <si>
    <t>Triumph</t>
  </si>
  <si>
    <t>Ttriumph</t>
  </si>
  <si>
    <t>Wagga</t>
  </si>
  <si>
    <t>05N2891</t>
  </si>
  <si>
    <t>CBI106</t>
  </si>
  <si>
    <t>Hyola75</t>
  </si>
  <si>
    <t>NBIP1</t>
  </si>
  <si>
    <t>NBIP3</t>
  </si>
  <si>
    <t>NBIP4</t>
  </si>
  <si>
    <t>NPZ2</t>
  </si>
  <si>
    <t>NPZ3</t>
  </si>
  <si>
    <t>Skipton</t>
  </si>
  <si>
    <t>44Y06</t>
  </si>
  <si>
    <t>45Y77</t>
  </si>
  <si>
    <t>CBI506</t>
  </si>
  <si>
    <t>CBI606</t>
  </si>
  <si>
    <t>CBI6654</t>
  </si>
  <si>
    <t>JC05006</t>
  </si>
  <si>
    <t>JC066019</t>
  </si>
  <si>
    <t>JR55</t>
  </si>
  <si>
    <t>NBIP2</t>
  </si>
  <si>
    <t>NBIP5</t>
  </si>
  <si>
    <t>NPZ1</t>
  </si>
  <si>
    <t>NPZ4</t>
  </si>
  <si>
    <t>Nuseed1</t>
  </si>
  <si>
    <t>Nuseed2</t>
  </si>
  <si>
    <t>Nuseed3</t>
  </si>
  <si>
    <t>Stubby</t>
  </si>
  <si>
    <t>Summit</t>
  </si>
  <si>
    <t>Tarcoola</t>
  </si>
  <si>
    <t>Thunder</t>
  </si>
  <si>
    <t>Beacon</t>
  </si>
  <si>
    <t>YoungBP</t>
  </si>
  <si>
    <t>UG</t>
  </si>
  <si>
    <t>Surpass_501</t>
  </si>
  <si>
    <t>BV El 0-5</t>
  </si>
  <si>
    <t>BV El &lt;2</t>
  </si>
  <si>
    <t>veg no BV</t>
  </si>
  <si>
    <t>Control</t>
  </si>
  <si>
    <t>pre-graze</t>
  </si>
  <si>
    <t>post graze</t>
  </si>
  <si>
    <t>25 Jul</t>
  </si>
  <si>
    <t>8 Aug</t>
  </si>
  <si>
    <t>Flowering</t>
  </si>
  <si>
    <t>Maturity</t>
  </si>
  <si>
    <t xml:space="preserve">Young </t>
  </si>
  <si>
    <t>Goulburn</t>
  </si>
  <si>
    <t>Gunnedah</t>
  </si>
  <si>
    <t>Armidale</t>
  </si>
  <si>
    <t>Esperance</t>
  </si>
  <si>
    <t>44Y84</t>
  </si>
  <si>
    <t>46Y83</t>
  </si>
  <si>
    <t>Agamax</t>
  </si>
  <si>
    <t>early-mid</t>
  </si>
  <si>
    <t>Trangie</t>
  </si>
  <si>
    <t>44C79</t>
  </si>
  <si>
    <t>early</t>
  </si>
  <si>
    <t>43C80</t>
  </si>
  <si>
    <t>43Y85</t>
  </si>
  <si>
    <t>Hyola555TT</t>
  </si>
  <si>
    <t>Jackpot</t>
  </si>
  <si>
    <t>Stingray</t>
  </si>
  <si>
    <t>Condobolin</t>
  </si>
  <si>
    <t>Ag-Outback</t>
  </si>
  <si>
    <t>Rivette</t>
  </si>
  <si>
    <t>Ag-Emblem</t>
  </si>
  <si>
    <t>Rainbow</t>
  </si>
  <si>
    <t>late</t>
  </si>
  <si>
    <t>Ripper</t>
  </si>
  <si>
    <t>Oscar</t>
  </si>
  <si>
    <t>mid</t>
  </si>
  <si>
    <t>Hyola60</t>
  </si>
  <si>
    <t>Dunkeld</t>
  </si>
  <si>
    <t>average dry/irrig</t>
  </si>
  <si>
    <t>Grenfell</t>
  </si>
  <si>
    <t>Surpass501</t>
  </si>
  <si>
    <t>Canberra</t>
  </si>
  <si>
    <t>Tamworth</t>
  </si>
  <si>
    <t>45Y82</t>
  </si>
  <si>
    <t>ATR-GEM</t>
  </si>
  <si>
    <t>ATR-Stingray</t>
  </si>
  <si>
    <t>CB-Agamax</t>
  </si>
  <si>
    <t>CB-Junee-TT</t>
  </si>
  <si>
    <t>Exceed-OasisCL</t>
  </si>
  <si>
    <t>Hyola559TT</t>
  </si>
  <si>
    <t>Hyola575CL</t>
  </si>
  <si>
    <t>VictoryV3002</t>
  </si>
  <si>
    <t>hyola50</t>
  </si>
  <si>
    <t>weird</t>
  </si>
  <si>
    <t>Greenethorpe</t>
  </si>
  <si>
    <t>x1</t>
  </si>
  <si>
    <t>Hyola971</t>
  </si>
  <si>
    <t>x2</t>
  </si>
  <si>
    <t>x3</t>
  </si>
  <si>
    <t>CrusherTT</t>
  </si>
  <si>
    <t>Hyola971CL</t>
  </si>
  <si>
    <t>Sow1</t>
  </si>
  <si>
    <t>44Y87CL</t>
  </si>
  <si>
    <t>45Y88CL</t>
  </si>
  <si>
    <t>ATR-Gem</t>
  </si>
  <si>
    <t>Sow2</t>
  </si>
  <si>
    <t>Sow3</t>
  </si>
  <si>
    <t>Sow4</t>
  </si>
  <si>
    <t>YoungFP</t>
  </si>
  <si>
    <t>maxol</t>
  </si>
  <si>
    <t>1s flower</t>
  </si>
  <si>
    <t>Dry</t>
  </si>
  <si>
    <t>irrig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</si>
</sst>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/mm/yy;@"/>
    <numFmt numFmtId="165" formatCode="dd/mm/yyyy;@"/>
    <numFmt numFmtId="166" formatCode="0.0"/>
    <numFmt numFmtId="167" formatCode="d/mm/yyyy;@"/>
    <numFmt numFmtId="168" formatCode="_-* #,##0.0_-;\-* #,##0.0_-;_-* &quot;-&quot;??_-;_-@_-"/>
    <numFmt numFmtId="169" formatCode="_-* #,##0_-;\-* #,##0_-;_-* &quot;-&quot;??_-;_-@_-"/>
    <numFmt numFmtId="170" formatCode="0.000"/>
  </numFmts>
  <fonts count="10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 applyBorder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99">
    <xf numFmtId="0" fontId="0" fillId="0" borderId="0" xfId="0"/>
    <xf numFmtId="15" fontId="0" fillId="0" borderId="0" xfId="0" applyNumberFormat="1"/>
    <xf numFmtId="43" fontId="0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4" fontId="2" fillId="0" borderId="0" xfId="3" applyNumberFormat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1" fontId="2" fillId="0" borderId="0" xfId="3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3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3" applyFill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vertical="center" wrapText="1"/>
    </xf>
    <xf numFmtId="1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applyNumberFormat="1"/>
    <xf numFmtId="166" fontId="0" fillId="0" borderId="0" xfId="0" applyNumberFormat="1"/>
    <xf numFmtId="170" fontId="0" fillId="0" borderId="0" xfId="0" applyNumberFormat="1" applyBorder="1"/>
  </cellXfs>
  <cellStyles count="4">
    <cellStyle name="Comma" xfId="1" builtinId="3"/>
    <cellStyle name="Normal" xfId="0" builtinId="0"/>
    <cellStyle name="Normal_Blackleg trial 2008" xfId="3" xr:uid="{158C35BC-9E33-4BA6-801D-850F80B0DB45}"/>
    <cellStyle name="Normal_WA 97 sow date" xfId="2" xr:uid="{BEC80464-A474-4DA6-8A6D-2EDACD25A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7D8A-6EE1-4C57-8B69-C28A9CB73BDC}">
  <sheetPr codeName="Sheet1" filterMode="1"/>
  <dimension ref="A2:AL1157"/>
  <sheetViews>
    <sheetView tabSelected="1" workbookViewId="0">
      <pane ySplit="3" topLeftCell="A1149" activePane="bottomLeft" state="frozen"/>
      <selection pane="bottomLeft" activeCell="D1162" sqref="D1162"/>
    </sheetView>
  </sheetViews>
  <sheetFormatPr defaultRowHeight="12.75" x14ac:dyDescent="0.2"/>
  <cols>
    <col min="2" max="2" width="15.5703125" bestFit="1" customWidth="1"/>
    <col min="3" max="3" width="12.140625" bestFit="1" customWidth="1"/>
    <col min="5" max="5" width="10.140625" bestFit="1" customWidth="1"/>
    <col min="6" max="6" width="13.5703125" bestFit="1" customWidth="1"/>
    <col min="7" max="7" width="9.7109375" bestFit="1" customWidth="1"/>
    <col min="8" max="8" width="12.85546875" customWidth="1"/>
    <col min="9" max="9" width="15.5703125" bestFit="1" customWidth="1"/>
    <col min="11" max="11" width="9.140625" style="2"/>
    <col min="14" max="14" width="13.140625" bestFit="1" customWidth="1"/>
    <col min="15" max="15" width="10.140625" bestFit="1" customWidth="1"/>
  </cols>
  <sheetData>
    <row r="2" spans="1:38" x14ac:dyDescent="0.2">
      <c r="G2" s="1"/>
    </row>
    <row r="3" spans="1:38" ht="38.25" x14ac:dyDescent="0.2">
      <c r="A3" t="s">
        <v>0</v>
      </c>
      <c r="B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4" t="s">
        <v>6</v>
      </c>
      <c r="H3" s="6" t="s">
        <v>7</v>
      </c>
      <c r="I3" s="4" t="s">
        <v>8</v>
      </c>
      <c r="J3" s="4" t="s">
        <v>9</v>
      </c>
      <c r="K3" s="7" t="s">
        <v>10</v>
      </c>
      <c r="L3" s="4" t="s">
        <v>11</v>
      </c>
      <c r="M3" s="8" t="s">
        <v>12</v>
      </c>
      <c r="N3" s="9" t="s">
        <v>13</v>
      </c>
      <c r="O3" s="9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1" t="s">
        <v>24</v>
      </c>
      <c r="Z3" s="11" t="s">
        <v>25</v>
      </c>
      <c r="AA3" s="11" t="s">
        <v>26</v>
      </c>
      <c r="AB3" s="11" t="s">
        <v>27</v>
      </c>
      <c r="AC3" s="12" t="s">
        <v>28</v>
      </c>
      <c r="AD3" s="13" t="s">
        <v>29</v>
      </c>
      <c r="AE3" s="13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</row>
    <row r="4" spans="1:38" ht="15" hidden="1" x14ac:dyDescent="0.2">
      <c r="A4">
        <f>F4-H4</f>
        <v>21</v>
      </c>
      <c r="B4" t="str">
        <f>I4</f>
        <v>Marlin</v>
      </c>
      <c r="C4" s="14" t="s">
        <v>38</v>
      </c>
      <c r="D4" s="15">
        <v>2010</v>
      </c>
      <c r="E4" s="16">
        <v>125</v>
      </c>
      <c r="F4" s="17">
        <v>40303</v>
      </c>
      <c r="G4" s="15">
        <v>2</v>
      </c>
      <c r="H4" s="18">
        <v>40282</v>
      </c>
      <c r="I4" s="19" t="s">
        <v>39</v>
      </c>
      <c r="J4" s="15" t="s">
        <v>40</v>
      </c>
      <c r="K4" s="20">
        <v>78.949923076923071</v>
      </c>
      <c r="L4" s="10" t="s">
        <v>41</v>
      </c>
      <c r="M4" s="21"/>
      <c r="N4" s="15"/>
      <c r="O4" s="15"/>
      <c r="P4" s="15"/>
      <c r="Q4" s="15"/>
      <c r="R4" s="15"/>
      <c r="S4" s="15"/>
      <c r="T4" s="22"/>
      <c r="U4" s="22"/>
      <c r="V4" s="22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0"/>
    </row>
    <row r="5" spans="1:38" ht="15" hidden="1" x14ac:dyDescent="0.2">
      <c r="A5">
        <f t="shared" ref="A5:A45" si="0">F5-H5</f>
        <v>21</v>
      </c>
      <c r="B5" t="str">
        <f t="shared" ref="B5:B45" si="1">I5</f>
        <v>46Y78</v>
      </c>
      <c r="C5" s="14" t="s">
        <v>38</v>
      </c>
      <c r="D5" s="15">
        <v>2010</v>
      </c>
      <c r="E5" s="16">
        <v>125</v>
      </c>
      <c r="F5" s="17">
        <v>40303</v>
      </c>
      <c r="G5" s="15">
        <v>2</v>
      </c>
      <c r="H5" s="18">
        <v>40282</v>
      </c>
      <c r="I5" s="23" t="s">
        <v>42</v>
      </c>
      <c r="J5" s="15" t="s">
        <v>40</v>
      </c>
      <c r="K5" s="20">
        <v>263.47745454545458</v>
      </c>
      <c r="L5" s="10" t="s">
        <v>41</v>
      </c>
      <c r="M5" s="21"/>
      <c r="N5" s="15"/>
      <c r="O5" s="15"/>
      <c r="P5" s="15"/>
      <c r="Q5" s="15"/>
      <c r="R5" s="15"/>
      <c r="S5" s="15"/>
      <c r="T5" s="22"/>
      <c r="U5" s="22"/>
      <c r="V5" s="22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0"/>
    </row>
    <row r="6" spans="1:38" ht="15" hidden="1" x14ac:dyDescent="0.2">
      <c r="A6">
        <f t="shared" si="0"/>
        <v>21</v>
      </c>
      <c r="B6" t="str">
        <f t="shared" si="1"/>
        <v>Hyola76</v>
      </c>
      <c r="C6" s="14" t="s">
        <v>38</v>
      </c>
      <c r="D6" s="15">
        <v>2010</v>
      </c>
      <c r="E6" s="16">
        <v>125</v>
      </c>
      <c r="F6" s="17">
        <v>40303</v>
      </c>
      <c r="G6" s="15">
        <v>2</v>
      </c>
      <c r="H6" s="18">
        <v>40282</v>
      </c>
      <c r="I6" s="23" t="s">
        <v>43</v>
      </c>
      <c r="J6" s="15" t="s">
        <v>40</v>
      </c>
      <c r="K6" s="20">
        <v>176.38400000000001</v>
      </c>
      <c r="L6" s="10" t="s">
        <v>41</v>
      </c>
      <c r="M6" s="21"/>
      <c r="N6" s="15"/>
      <c r="O6" s="15"/>
      <c r="P6" s="15"/>
      <c r="Q6" s="15"/>
      <c r="R6" s="15"/>
      <c r="S6" s="15"/>
      <c r="T6" s="22"/>
      <c r="U6" s="22"/>
      <c r="V6" s="22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0"/>
    </row>
    <row r="7" spans="1:38" ht="15" hidden="1" x14ac:dyDescent="0.2">
      <c r="A7">
        <f t="shared" si="0"/>
        <v>21</v>
      </c>
      <c r="B7" t="str">
        <f t="shared" si="1"/>
        <v>Maxol</v>
      </c>
      <c r="C7" s="14" t="s">
        <v>38</v>
      </c>
      <c r="D7" s="15">
        <v>2010</v>
      </c>
      <c r="E7" s="16">
        <v>125</v>
      </c>
      <c r="F7" s="17">
        <v>40303</v>
      </c>
      <c r="G7" s="15">
        <v>2</v>
      </c>
      <c r="H7" s="18">
        <v>40282</v>
      </c>
      <c r="I7" s="23" t="s">
        <v>44</v>
      </c>
      <c r="J7" s="15" t="s">
        <v>40</v>
      </c>
      <c r="K7" s="20">
        <v>159.8605714285714</v>
      </c>
      <c r="L7" s="10" t="s">
        <v>41</v>
      </c>
      <c r="M7" s="21"/>
      <c r="N7" s="15"/>
      <c r="O7" s="15"/>
      <c r="P7" s="15"/>
      <c r="Q7" s="15"/>
      <c r="R7" s="15"/>
      <c r="S7" s="15"/>
      <c r="T7" s="22"/>
      <c r="U7" s="22"/>
      <c r="V7" s="22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0"/>
    </row>
    <row r="8" spans="1:38" ht="15" hidden="1" x14ac:dyDescent="0.2">
      <c r="A8">
        <f t="shared" si="0"/>
        <v>21</v>
      </c>
      <c r="B8" t="str">
        <f t="shared" si="1"/>
        <v>Winfred</v>
      </c>
      <c r="C8" s="14" t="s">
        <v>38</v>
      </c>
      <c r="D8" s="15">
        <v>2010</v>
      </c>
      <c r="E8" s="16">
        <v>125</v>
      </c>
      <c r="F8" s="17">
        <v>40303</v>
      </c>
      <c r="G8" s="15">
        <v>2</v>
      </c>
      <c r="H8" s="18">
        <v>40282</v>
      </c>
      <c r="I8" s="22" t="s">
        <v>53</v>
      </c>
      <c r="J8" s="15" t="s">
        <v>40</v>
      </c>
      <c r="K8" s="20">
        <v>657.88199999999995</v>
      </c>
      <c r="L8" s="10" t="s">
        <v>41</v>
      </c>
      <c r="M8" s="21"/>
      <c r="N8" s="15"/>
      <c r="O8" s="15"/>
      <c r="P8" s="15"/>
      <c r="Q8" s="15"/>
      <c r="R8" s="15"/>
      <c r="S8" s="15"/>
      <c r="T8" s="22"/>
      <c r="U8" s="22"/>
      <c r="V8" s="22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0"/>
    </row>
    <row r="9" spans="1:38" ht="15" hidden="1" x14ac:dyDescent="0.2">
      <c r="A9">
        <f t="shared" si="0"/>
        <v>21</v>
      </c>
      <c r="B9" t="str">
        <f t="shared" si="1"/>
        <v>Garnet</v>
      </c>
      <c r="C9" s="14" t="s">
        <v>38</v>
      </c>
      <c r="D9" s="15">
        <v>2010</v>
      </c>
      <c r="E9" s="16">
        <v>125</v>
      </c>
      <c r="F9" s="17">
        <v>40303</v>
      </c>
      <c r="G9" s="15">
        <v>2</v>
      </c>
      <c r="H9" s="18">
        <v>40282</v>
      </c>
      <c r="I9" s="23" t="s">
        <v>45</v>
      </c>
      <c r="J9" s="15" t="s">
        <v>40</v>
      </c>
      <c r="K9" s="20">
        <v>141.01239999999999</v>
      </c>
      <c r="L9" s="10" t="s">
        <v>41</v>
      </c>
      <c r="M9" s="21"/>
      <c r="N9" s="15"/>
      <c r="O9" s="15"/>
      <c r="P9" s="15"/>
      <c r="Q9" s="15"/>
      <c r="R9" s="15"/>
      <c r="S9" s="15"/>
      <c r="T9" s="22"/>
      <c r="U9" s="22"/>
      <c r="V9" s="22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0"/>
    </row>
    <row r="10" spans="1:38" ht="15" hidden="1" x14ac:dyDescent="0.2">
      <c r="A10">
        <f t="shared" si="0"/>
        <v>21</v>
      </c>
      <c r="B10" t="str">
        <f t="shared" si="1"/>
        <v>CBI406</v>
      </c>
      <c r="C10" s="14" t="s">
        <v>38</v>
      </c>
      <c r="D10" s="15">
        <v>2010</v>
      </c>
      <c r="E10" s="16">
        <v>125</v>
      </c>
      <c r="F10" s="17">
        <v>40303</v>
      </c>
      <c r="G10" s="15">
        <v>2</v>
      </c>
      <c r="H10" s="18">
        <v>40282</v>
      </c>
      <c r="I10" s="23" t="s">
        <v>46</v>
      </c>
      <c r="J10" s="15" t="s">
        <v>40</v>
      </c>
      <c r="K10" s="20">
        <v>424.57542857142857</v>
      </c>
      <c r="L10" s="10" t="s">
        <v>41</v>
      </c>
      <c r="M10" s="21"/>
      <c r="N10" s="15"/>
      <c r="O10" s="15"/>
      <c r="P10" s="15"/>
      <c r="Q10" s="15"/>
      <c r="R10" s="15"/>
      <c r="S10" s="15"/>
      <c r="T10" s="22"/>
      <c r="U10" s="22"/>
      <c r="V10" s="22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0"/>
    </row>
    <row r="11" spans="1:38" ht="15" hidden="1" x14ac:dyDescent="0.2">
      <c r="A11">
        <f t="shared" si="0"/>
        <v>21</v>
      </c>
      <c r="B11" t="str">
        <f t="shared" si="1"/>
        <v>CBI306</v>
      </c>
      <c r="C11" s="14" t="s">
        <v>38</v>
      </c>
      <c r="D11" s="15">
        <v>2010</v>
      </c>
      <c r="E11" s="16">
        <v>125</v>
      </c>
      <c r="F11" s="17">
        <v>40303</v>
      </c>
      <c r="G11" s="15">
        <v>2</v>
      </c>
      <c r="H11" s="18">
        <v>40282</v>
      </c>
      <c r="I11" s="23" t="s">
        <v>47</v>
      </c>
      <c r="J11" s="15" t="s">
        <v>40</v>
      </c>
      <c r="K11" s="20">
        <v>387.55200000000002</v>
      </c>
      <c r="L11" s="10" t="s">
        <v>41</v>
      </c>
      <c r="M11" s="21"/>
      <c r="N11" s="15"/>
      <c r="O11" s="15"/>
      <c r="P11" s="15"/>
      <c r="Q11" s="15"/>
      <c r="R11" s="15"/>
      <c r="S11" s="15"/>
      <c r="T11" s="22"/>
      <c r="U11" s="22"/>
      <c r="V11" s="22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0"/>
    </row>
    <row r="12" spans="1:38" ht="15" hidden="1" x14ac:dyDescent="0.2">
      <c r="A12">
        <f t="shared" si="0"/>
        <v>21</v>
      </c>
      <c r="B12" t="str">
        <f t="shared" si="1"/>
        <v>Taurus</v>
      </c>
      <c r="C12" s="14" t="s">
        <v>38</v>
      </c>
      <c r="D12" s="15">
        <v>2010</v>
      </c>
      <c r="E12" s="16">
        <v>125</v>
      </c>
      <c r="F12" s="17">
        <v>40303</v>
      </c>
      <c r="G12" s="15">
        <v>2</v>
      </c>
      <c r="H12" s="18">
        <v>40282</v>
      </c>
      <c r="I12" s="23" t="s">
        <v>48</v>
      </c>
      <c r="J12" s="15" t="s">
        <v>40</v>
      </c>
      <c r="K12" s="20">
        <v>395.70857142857136</v>
      </c>
      <c r="L12" s="10" t="s">
        <v>41</v>
      </c>
      <c r="M12" s="21"/>
      <c r="N12" s="15"/>
      <c r="O12" s="15"/>
      <c r="P12" s="15"/>
      <c r="Q12" s="15"/>
      <c r="R12" s="15"/>
      <c r="S12" s="15"/>
      <c r="T12" s="22"/>
      <c r="U12" s="22"/>
      <c r="V12" s="22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0"/>
    </row>
    <row r="13" spans="1:38" ht="15" hidden="1" x14ac:dyDescent="0.2">
      <c r="A13">
        <f t="shared" si="0"/>
        <v>21</v>
      </c>
      <c r="B13" t="str">
        <f t="shared" si="1"/>
        <v>CBIW208</v>
      </c>
      <c r="C13" s="14" t="s">
        <v>38</v>
      </c>
      <c r="D13" s="15">
        <v>2010</v>
      </c>
      <c r="E13" s="16">
        <v>125</v>
      </c>
      <c r="F13" s="17">
        <v>40303</v>
      </c>
      <c r="G13" s="15">
        <v>2</v>
      </c>
      <c r="H13" s="18">
        <v>40282</v>
      </c>
      <c r="I13" s="23" t="s">
        <v>49</v>
      </c>
      <c r="J13" s="15" t="s">
        <v>40</v>
      </c>
      <c r="K13" s="20">
        <v>219.63500000000002</v>
      </c>
      <c r="L13" s="10" t="s">
        <v>41</v>
      </c>
      <c r="M13" s="21"/>
      <c r="N13" s="15"/>
      <c r="O13" s="15"/>
      <c r="P13" s="15"/>
      <c r="Q13" s="15"/>
      <c r="R13" s="15"/>
      <c r="S13" s="15"/>
      <c r="T13" s="22"/>
      <c r="U13" s="22"/>
      <c r="V13" s="22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0"/>
    </row>
    <row r="14" spans="1:38" ht="15" hidden="1" x14ac:dyDescent="0.2">
      <c r="A14">
        <f t="shared" si="0"/>
        <v>64</v>
      </c>
      <c r="B14" t="str">
        <f t="shared" si="1"/>
        <v>new_h46Y78</v>
      </c>
      <c r="C14" t="s">
        <v>38</v>
      </c>
      <c r="D14" s="15">
        <v>2010</v>
      </c>
      <c r="E14" s="24">
        <v>134</v>
      </c>
      <c r="F14" s="25">
        <v>40312</v>
      </c>
      <c r="G14" s="10">
        <v>1</v>
      </c>
      <c r="H14" s="26">
        <v>40248</v>
      </c>
      <c r="I14" s="27" t="s">
        <v>50</v>
      </c>
      <c r="J14" s="10" t="s">
        <v>51</v>
      </c>
      <c r="K14" s="28">
        <v>205.83806315295575</v>
      </c>
      <c r="L14" s="28"/>
      <c r="M14" s="29" t="s">
        <v>41</v>
      </c>
      <c r="N14" s="30"/>
      <c r="O14" s="31"/>
      <c r="P14" s="31"/>
      <c r="Q14" s="31"/>
      <c r="R14" s="31"/>
      <c r="S14" s="31"/>
      <c r="T14" s="31"/>
      <c r="U14" s="32"/>
      <c r="V14" s="32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" hidden="1" x14ac:dyDescent="0.2">
      <c r="A15">
        <f t="shared" si="0"/>
        <v>64</v>
      </c>
      <c r="B15" t="str">
        <f t="shared" si="1"/>
        <v>CBI306</v>
      </c>
      <c r="C15" t="s">
        <v>38</v>
      </c>
      <c r="D15" s="15">
        <v>2010</v>
      </c>
      <c r="E15" s="24">
        <v>134</v>
      </c>
      <c r="F15" s="25">
        <v>40312</v>
      </c>
      <c r="G15" s="10">
        <v>1</v>
      </c>
      <c r="H15" s="26">
        <v>40248</v>
      </c>
      <c r="I15" s="27" t="s">
        <v>47</v>
      </c>
      <c r="J15" s="10" t="s">
        <v>51</v>
      </c>
      <c r="K15" s="28">
        <v>256.68355517360885</v>
      </c>
      <c r="L15" s="28"/>
      <c r="M15" s="29" t="s">
        <v>41</v>
      </c>
      <c r="N15" s="31"/>
      <c r="O15" s="31"/>
      <c r="P15" s="31"/>
      <c r="Q15" s="31"/>
      <c r="R15" s="31"/>
      <c r="S15" s="31"/>
      <c r="T15" s="31"/>
      <c r="U15" s="32"/>
      <c r="V15" s="32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" hidden="1" x14ac:dyDescent="0.2">
      <c r="A16">
        <f t="shared" si="0"/>
        <v>64</v>
      </c>
      <c r="B16" t="str">
        <f t="shared" si="1"/>
        <v>CBI406</v>
      </c>
      <c r="C16" t="s">
        <v>38</v>
      </c>
      <c r="D16" s="15">
        <v>2010</v>
      </c>
      <c r="E16" s="24">
        <v>134</v>
      </c>
      <c r="F16" s="25">
        <v>40312</v>
      </c>
      <c r="G16" s="10">
        <v>1</v>
      </c>
      <c r="H16" s="26">
        <v>40248</v>
      </c>
      <c r="I16" s="27" t="s">
        <v>46</v>
      </c>
      <c r="J16" s="10" t="s">
        <v>51</v>
      </c>
      <c r="K16" s="28">
        <v>202.1773298646074</v>
      </c>
      <c r="L16" s="28"/>
      <c r="M16" s="29" t="s">
        <v>41</v>
      </c>
      <c r="N16" s="31"/>
      <c r="O16" s="31"/>
      <c r="P16" s="31"/>
      <c r="Q16" s="31"/>
      <c r="R16" s="31"/>
      <c r="S16" s="31"/>
      <c r="T16" s="31"/>
      <c r="U16" s="32"/>
      <c r="V16" s="32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" hidden="1" x14ac:dyDescent="0.2">
      <c r="A17">
        <f t="shared" si="0"/>
        <v>64</v>
      </c>
      <c r="B17" t="str">
        <f t="shared" si="1"/>
        <v>CBIW208</v>
      </c>
      <c r="C17" t="s">
        <v>38</v>
      </c>
      <c r="D17" s="15">
        <v>2010</v>
      </c>
      <c r="E17" s="24">
        <v>134</v>
      </c>
      <c r="F17" s="25">
        <v>40312</v>
      </c>
      <c r="G17" s="10">
        <v>1</v>
      </c>
      <c r="H17" s="26">
        <v>40248</v>
      </c>
      <c r="I17" s="27" t="s">
        <v>49</v>
      </c>
      <c r="J17" s="10" t="s">
        <v>51</v>
      </c>
      <c r="K17" s="28">
        <v>228.14361651710001</v>
      </c>
      <c r="L17" s="28"/>
      <c r="M17" s="29" t="s">
        <v>41</v>
      </c>
      <c r="N17" s="31"/>
      <c r="O17" s="31"/>
      <c r="P17" s="31"/>
      <c r="Q17" s="31"/>
      <c r="R17" s="31"/>
      <c r="S17" s="31"/>
      <c r="T17" s="31"/>
      <c r="U17" s="32"/>
      <c r="V17" s="32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" hidden="1" x14ac:dyDescent="0.2">
      <c r="A18">
        <f t="shared" si="0"/>
        <v>64</v>
      </c>
      <c r="B18" t="str">
        <f t="shared" si="1"/>
        <v>Garnet</v>
      </c>
      <c r="C18" t="s">
        <v>38</v>
      </c>
      <c r="D18" s="15">
        <v>2010</v>
      </c>
      <c r="E18" s="24">
        <v>134</v>
      </c>
      <c r="F18" s="25">
        <v>40312</v>
      </c>
      <c r="G18" s="10">
        <v>1</v>
      </c>
      <c r="H18" s="26">
        <v>40248</v>
      </c>
      <c r="I18" s="27" t="s">
        <v>45</v>
      </c>
      <c r="J18" s="10" t="s">
        <v>51</v>
      </c>
      <c r="K18" s="28">
        <v>201.71600838180149</v>
      </c>
      <c r="L18" s="28"/>
      <c r="M18" s="29" t="s">
        <v>41</v>
      </c>
      <c r="N18" s="31"/>
      <c r="O18" s="31"/>
      <c r="P18" s="31"/>
      <c r="Q18" s="31"/>
      <c r="R18" s="31"/>
      <c r="S18" s="31"/>
      <c r="T18" s="31"/>
      <c r="U18" s="32"/>
      <c r="V18" s="32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" hidden="1" x14ac:dyDescent="0.2">
      <c r="A19">
        <f t="shared" si="0"/>
        <v>64</v>
      </c>
      <c r="B19" t="str">
        <f t="shared" si="1"/>
        <v>Hyola76</v>
      </c>
      <c r="C19" t="s">
        <v>38</v>
      </c>
      <c r="D19" s="15">
        <v>2010</v>
      </c>
      <c r="E19" s="24">
        <v>134</v>
      </c>
      <c r="F19" s="25">
        <v>40312</v>
      </c>
      <c r="G19" s="10">
        <v>1</v>
      </c>
      <c r="H19" s="26">
        <v>40248</v>
      </c>
      <c r="I19" s="27" t="s">
        <v>43</v>
      </c>
      <c r="J19" s="10" t="s">
        <v>51</v>
      </c>
      <c r="K19" s="28">
        <v>149.99058930866624</v>
      </c>
      <c r="L19" s="28"/>
      <c r="M19" s="29" t="s">
        <v>41</v>
      </c>
      <c r="N19" s="31"/>
      <c r="O19" s="31"/>
      <c r="P19" s="31"/>
      <c r="Q19" s="31"/>
      <c r="R19" s="31"/>
      <c r="S19" s="31"/>
      <c r="T19" s="31"/>
      <c r="U19" s="32"/>
      <c r="V19" s="32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" hidden="1" x14ac:dyDescent="0.2">
      <c r="A20">
        <f t="shared" si="0"/>
        <v>64</v>
      </c>
      <c r="B20" t="str">
        <f t="shared" si="1"/>
        <v>Marlin</v>
      </c>
      <c r="C20" t="s">
        <v>38</v>
      </c>
      <c r="D20" s="15">
        <v>2010</v>
      </c>
      <c r="E20" s="24">
        <v>134</v>
      </c>
      <c r="F20" s="25">
        <v>40312</v>
      </c>
      <c r="G20" s="10">
        <v>1</v>
      </c>
      <c r="H20" s="26">
        <v>40248</v>
      </c>
      <c r="I20" s="27" t="s">
        <v>39</v>
      </c>
      <c r="J20" s="10" t="s">
        <v>51</v>
      </c>
      <c r="K20" s="28">
        <v>119.2833412272881</v>
      </c>
      <c r="L20" s="28"/>
      <c r="M20" s="29" t="s">
        <v>41</v>
      </c>
      <c r="N20" s="31"/>
      <c r="O20" s="31"/>
      <c r="P20" s="31"/>
      <c r="Q20" s="31"/>
      <c r="R20" s="31"/>
      <c r="S20" s="31"/>
      <c r="T20" s="31"/>
      <c r="U20" s="32"/>
      <c r="V20" s="32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" hidden="1" x14ac:dyDescent="0.2">
      <c r="A21">
        <f t="shared" si="0"/>
        <v>64</v>
      </c>
      <c r="B21" t="str">
        <f t="shared" si="1"/>
        <v>Maxol</v>
      </c>
      <c r="C21" t="s">
        <v>38</v>
      </c>
      <c r="D21" s="15">
        <v>2010</v>
      </c>
      <c r="E21" s="24">
        <v>134</v>
      </c>
      <c r="F21" s="25">
        <v>40312</v>
      </c>
      <c r="G21" s="10">
        <v>1</v>
      </c>
      <c r="H21" s="26">
        <v>40248</v>
      </c>
      <c r="I21" s="27" t="s">
        <v>44</v>
      </c>
      <c r="J21" s="10" t="s">
        <v>51</v>
      </c>
      <c r="K21" s="28">
        <v>154.79722229160052</v>
      </c>
      <c r="L21" s="28"/>
      <c r="M21" s="29" t="s">
        <v>41</v>
      </c>
      <c r="N21" s="31"/>
      <c r="O21" s="31"/>
      <c r="P21" s="31"/>
      <c r="Q21" s="31"/>
      <c r="R21" s="31"/>
      <c r="S21" s="31"/>
      <c r="T21" s="31"/>
      <c r="U21" s="32"/>
      <c r="V21" s="32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" hidden="1" x14ac:dyDescent="0.2">
      <c r="A22">
        <f t="shared" si="0"/>
        <v>64</v>
      </c>
      <c r="B22" t="str">
        <f t="shared" si="1"/>
        <v>new_taurus</v>
      </c>
      <c r="C22" t="s">
        <v>38</v>
      </c>
      <c r="D22" s="15">
        <v>2010</v>
      </c>
      <c r="E22" s="24">
        <v>134</v>
      </c>
      <c r="F22" s="25">
        <v>40312</v>
      </c>
      <c r="G22" s="10">
        <v>1</v>
      </c>
      <c r="H22" s="26">
        <v>40248</v>
      </c>
      <c r="I22" s="27" t="s">
        <v>52</v>
      </c>
      <c r="J22" s="10" t="s">
        <v>51</v>
      </c>
      <c r="K22" s="28">
        <v>224.78860335995896</v>
      </c>
      <c r="L22" s="28"/>
      <c r="M22" s="29" t="s">
        <v>41</v>
      </c>
      <c r="N22" s="31"/>
      <c r="O22" s="31"/>
      <c r="P22" s="31"/>
      <c r="Q22" s="31"/>
      <c r="R22" s="31"/>
      <c r="S22" s="31"/>
      <c r="T22" s="31"/>
      <c r="U22" s="32"/>
      <c r="V22" s="3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" hidden="1" x14ac:dyDescent="0.2">
      <c r="A23">
        <f t="shared" si="0"/>
        <v>64</v>
      </c>
      <c r="B23" t="str">
        <f t="shared" si="1"/>
        <v>Winfred</v>
      </c>
      <c r="C23" t="s">
        <v>38</v>
      </c>
      <c r="D23" s="15">
        <v>2010</v>
      </c>
      <c r="E23" s="24">
        <v>134</v>
      </c>
      <c r="F23" s="25">
        <v>40312</v>
      </c>
      <c r="G23" s="10">
        <v>1</v>
      </c>
      <c r="H23" s="26">
        <v>40248</v>
      </c>
      <c r="I23" s="27" t="s">
        <v>53</v>
      </c>
      <c r="J23" s="10" t="s">
        <v>51</v>
      </c>
      <c r="K23" s="28">
        <v>202.63056839482917</v>
      </c>
      <c r="L23" s="28"/>
      <c r="M23" s="29" t="s">
        <v>41</v>
      </c>
      <c r="N23" s="31"/>
      <c r="O23" s="31"/>
      <c r="P23" s="31"/>
      <c r="Q23" s="31"/>
      <c r="R23" s="31"/>
      <c r="S23" s="31"/>
      <c r="T23" s="31"/>
      <c r="U23" s="32"/>
      <c r="V23" s="32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" hidden="1" x14ac:dyDescent="0.2">
      <c r="A24">
        <f t="shared" si="0"/>
        <v>90</v>
      </c>
      <c r="B24" t="str">
        <f t="shared" si="1"/>
        <v>new_h46Y78</v>
      </c>
      <c r="C24" t="s">
        <v>38</v>
      </c>
      <c r="D24" s="15">
        <v>2010</v>
      </c>
      <c r="E24" s="24">
        <v>160</v>
      </c>
      <c r="F24" s="25">
        <v>40338</v>
      </c>
      <c r="G24" s="10">
        <v>1</v>
      </c>
      <c r="H24" s="26">
        <v>40248</v>
      </c>
      <c r="I24" s="27" t="s">
        <v>50</v>
      </c>
      <c r="J24" s="10" t="s">
        <v>51</v>
      </c>
      <c r="K24" s="28">
        <v>541</v>
      </c>
      <c r="L24" s="28"/>
      <c r="M24" s="29" t="s">
        <v>41</v>
      </c>
      <c r="N24" s="31"/>
      <c r="O24" s="31"/>
      <c r="P24" s="31" t="s">
        <v>54</v>
      </c>
      <c r="Q24" s="31"/>
      <c r="R24" s="31"/>
      <c r="S24" s="31"/>
      <c r="T24" s="31"/>
      <c r="U24" s="32"/>
      <c r="V24" s="32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" hidden="1" x14ac:dyDescent="0.2">
      <c r="A25">
        <f t="shared" si="0"/>
        <v>90</v>
      </c>
      <c r="B25" t="str">
        <f t="shared" si="1"/>
        <v>CBI306</v>
      </c>
      <c r="C25" t="s">
        <v>38</v>
      </c>
      <c r="D25" s="15">
        <v>2010</v>
      </c>
      <c r="E25" s="24">
        <v>160</v>
      </c>
      <c r="F25" s="25">
        <v>40338</v>
      </c>
      <c r="G25" s="10">
        <v>1</v>
      </c>
      <c r="H25" s="26">
        <v>40248</v>
      </c>
      <c r="I25" s="27" t="s">
        <v>47</v>
      </c>
      <c r="J25" s="10" t="s">
        <v>51</v>
      </c>
      <c r="K25" s="28">
        <v>527</v>
      </c>
      <c r="L25" s="28"/>
      <c r="M25" s="29" t="s">
        <v>41</v>
      </c>
      <c r="N25" s="31"/>
      <c r="O25" s="31"/>
      <c r="P25" s="31" t="s">
        <v>55</v>
      </c>
      <c r="Q25" s="31"/>
      <c r="R25" s="31"/>
      <c r="S25" s="31"/>
      <c r="T25" s="31"/>
      <c r="U25" s="32"/>
      <c r="V25" s="3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" hidden="1" x14ac:dyDescent="0.2">
      <c r="A26">
        <f t="shared" si="0"/>
        <v>90</v>
      </c>
      <c r="B26" t="str">
        <f t="shared" si="1"/>
        <v>CBI406</v>
      </c>
      <c r="C26" t="s">
        <v>38</v>
      </c>
      <c r="D26" s="15">
        <v>2010</v>
      </c>
      <c r="E26" s="24">
        <v>160</v>
      </c>
      <c r="F26" s="25">
        <v>40338</v>
      </c>
      <c r="G26" s="10">
        <v>1</v>
      </c>
      <c r="H26" s="26">
        <v>40248</v>
      </c>
      <c r="I26" s="27" t="s">
        <v>46</v>
      </c>
      <c r="J26" s="10" t="s">
        <v>51</v>
      </c>
      <c r="K26" s="28">
        <v>375</v>
      </c>
      <c r="L26" s="28"/>
      <c r="M26" s="29" t="s">
        <v>41</v>
      </c>
      <c r="N26" s="31"/>
      <c r="O26" s="31"/>
      <c r="P26" s="31" t="s">
        <v>55</v>
      </c>
      <c r="Q26" s="31"/>
      <c r="R26" s="31"/>
      <c r="S26" s="31"/>
      <c r="T26" s="31"/>
      <c r="U26" s="32"/>
      <c r="V26" s="32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" hidden="1" x14ac:dyDescent="0.2">
      <c r="A27">
        <f t="shared" si="0"/>
        <v>90</v>
      </c>
      <c r="B27" t="str">
        <f t="shared" si="1"/>
        <v>CBIW208</v>
      </c>
      <c r="C27" t="s">
        <v>38</v>
      </c>
      <c r="D27" s="15">
        <v>2010</v>
      </c>
      <c r="E27" s="24">
        <v>160</v>
      </c>
      <c r="F27" s="25">
        <v>40338</v>
      </c>
      <c r="G27" s="10">
        <v>1</v>
      </c>
      <c r="H27" s="26">
        <v>40248</v>
      </c>
      <c r="I27" s="27" t="s">
        <v>49</v>
      </c>
      <c r="J27" s="10" t="s">
        <v>51</v>
      </c>
      <c r="K27" s="28">
        <v>426</v>
      </c>
      <c r="L27" s="28"/>
      <c r="M27" s="29" t="s">
        <v>41</v>
      </c>
      <c r="N27" s="31"/>
      <c r="O27" s="31"/>
      <c r="P27" s="31" t="s">
        <v>55</v>
      </c>
      <c r="Q27" s="31"/>
      <c r="R27" s="31"/>
      <c r="S27" s="31"/>
      <c r="T27" s="31"/>
      <c r="U27" s="32"/>
      <c r="V27" s="32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" hidden="1" x14ac:dyDescent="0.2">
      <c r="A28">
        <f t="shared" si="0"/>
        <v>90</v>
      </c>
      <c r="B28" t="str">
        <f t="shared" si="1"/>
        <v>Garnet</v>
      </c>
      <c r="C28" t="s">
        <v>38</v>
      </c>
      <c r="D28" s="15">
        <v>2010</v>
      </c>
      <c r="E28" s="24">
        <v>160</v>
      </c>
      <c r="F28" s="25">
        <v>40338</v>
      </c>
      <c r="G28" s="10">
        <v>1</v>
      </c>
      <c r="H28" s="26">
        <v>40248</v>
      </c>
      <c r="I28" s="27" t="s">
        <v>45</v>
      </c>
      <c r="J28" s="10" t="s">
        <v>51</v>
      </c>
      <c r="K28" s="28">
        <v>350</v>
      </c>
      <c r="L28" s="28"/>
      <c r="M28" s="29" t="s">
        <v>41</v>
      </c>
      <c r="N28" s="31"/>
      <c r="O28" s="31"/>
      <c r="P28" s="31" t="s">
        <v>56</v>
      </c>
      <c r="Q28" s="31"/>
      <c r="R28" s="31"/>
      <c r="S28" s="31"/>
      <c r="T28" s="31"/>
      <c r="U28" s="32"/>
      <c r="V28" s="32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" hidden="1" x14ac:dyDescent="0.2">
      <c r="A29">
        <f t="shared" si="0"/>
        <v>90</v>
      </c>
      <c r="B29" t="str">
        <f t="shared" si="1"/>
        <v>Hyola76</v>
      </c>
      <c r="C29" t="s">
        <v>38</v>
      </c>
      <c r="D29" s="15">
        <v>2010</v>
      </c>
      <c r="E29" s="24">
        <v>160</v>
      </c>
      <c r="F29" s="25">
        <v>40338</v>
      </c>
      <c r="G29" s="10">
        <v>1</v>
      </c>
      <c r="H29" s="26">
        <v>40248</v>
      </c>
      <c r="I29" s="27" t="s">
        <v>43</v>
      </c>
      <c r="J29" s="10" t="s">
        <v>51</v>
      </c>
      <c r="K29" s="28">
        <v>278</v>
      </c>
      <c r="L29" s="28"/>
      <c r="M29" s="29" t="s">
        <v>41</v>
      </c>
      <c r="N29" s="31"/>
      <c r="O29" s="31"/>
      <c r="P29" s="31" t="s">
        <v>54</v>
      </c>
      <c r="Q29" s="31"/>
      <c r="R29" s="31"/>
      <c r="S29" s="31"/>
      <c r="T29" s="31"/>
      <c r="U29" s="32"/>
      <c r="V29" s="32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" hidden="1" x14ac:dyDescent="0.2">
      <c r="A30">
        <f t="shared" si="0"/>
        <v>90</v>
      </c>
      <c r="B30" t="str">
        <f t="shared" si="1"/>
        <v>Marlin</v>
      </c>
      <c r="C30" t="s">
        <v>38</v>
      </c>
      <c r="D30" s="15">
        <v>2010</v>
      </c>
      <c r="E30" s="24">
        <v>160</v>
      </c>
      <c r="F30" s="25">
        <v>40338</v>
      </c>
      <c r="G30" s="10">
        <v>1</v>
      </c>
      <c r="H30" s="26">
        <v>40248</v>
      </c>
      <c r="I30" s="27" t="s">
        <v>39</v>
      </c>
      <c r="J30" s="10" t="s">
        <v>51</v>
      </c>
      <c r="K30" s="28">
        <v>222.00000000000003</v>
      </c>
      <c r="L30" s="28"/>
      <c r="M30" s="29" t="s">
        <v>41</v>
      </c>
      <c r="N30" s="31"/>
      <c r="O30" s="31"/>
      <c r="P30" s="31" t="s">
        <v>57</v>
      </c>
      <c r="Q30" s="31"/>
      <c r="R30" s="31"/>
      <c r="S30" s="31"/>
      <c r="T30" s="31"/>
      <c r="U30" s="32"/>
      <c r="V30" s="32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" hidden="1" x14ac:dyDescent="0.2">
      <c r="A31">
        <f t="shared" si="0"/>
        <v>90</v>
      </c>
      <c r="B31" t="str">
        <f t="shared" si="1"/>
        <v>Maxol</v>
      </c>
      <c r="C31" t="s">
        <v>38</v>
      </c>
      <c r="D31" s="15">
        <v>2010</v>
      </c>
      <c r="E31" s="24">
        <v>160</v>
      </c>
      <c r="F31" s="25">
        <v>40338</v>
      </c>
      <c r="G31" s="10">
        <v>1</v>
      </c>
      <c r="H31" s="26">
        <v>40248</v>
      </c>
      <c r="I31" s="27" t="s">
        <v>44</v>
      </c>
      <c r="J31" s="10" t="s">
        <v>51</v>
      </c>
      <c r="K31" s="28">
        <v>221</v>
      </c>
      <c r="L31" s="28"/>
      <c r="M31" s="29" t="s">
        <v>41</v>
      </c>
      <c r="N31" s="31"/>
      <c r="O31" s="31"/>
      <c r="P31" s="31" t="s">
        <v>55</v>
      </c>
      <c r="Q31" s="31"/>
      <c r="R31" s="31"/>
      <c r="S31" s="31"/>
      <c r="T31" s="31"/>
      <c r="U31" s="32"/>
      <c r="V31" s="32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" hidden="1" x14ac:dyDescent="0.2">
      <c r="A32">
        <f t="shared" si="0"/>
        <v>90</v>
      </c>
      <c r="B32" t="str">
        <f t="shared" si="1"/>
        <v>new_taurus</v>
      </c>
      <c r="C32" t="s">
        <v>38</v>
      </c>
      <c r="D32" s="15">
        <v>2010</v>
      </c>
      <c r="E32" s="24">
        <v>160</v>
      </c>
      <c r="F32" s="25">
        <v>40338</v>
      </c>
      <c r="G32" s="10">
        <v>1</v>
      </c>
      <c r="H32" s="26">
        <v>40248</v>
      </c>
      <c r="I32" s="27" t="s">
        <v>52</v>
      </c>
      <c r="J32" s="10" t="s">
        <v>51</v>
      </c>
      <c r="K32" s="28">
        <v>443</v>
      </c>
      <c r="L32" s="28"/>
      <c r="M32" s="29" t="s">
        <v>41</v>
      </c>
      <c r="N32" s="31"/>
      <c r="O32" s="31"/>
      <c r="P32" s="31" t="s">
        <v>55</v>
      </c>
      <c r="Q32" s="31"/>
      <c r="R32" s="31"/>
      <c r="S32" s="31"/>
      <c r="T32" s="31"/>
      <c r="U32" s="32"/>
      <c r="V32" s="32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" hidden="1" x14ac:dyDescent="0.2">
      <c r="A33">
        <f t="shared" si="0"/>
        <v>90</v>
      </c>
      <c r="B33" t="str">
        <f t="shared" si="1"/>
        <v>Winfred</v>
      </c>
      <c r="C33" t="s">
        <v>38</v>
      </c>
      <c r="D33" s="15">
        <v>2010</v>
      </c>
      <c r="E33" s="24">
        <v>160</v>
      </c>
      <c r="F33" s="25">
        <v>40338</v>
      </c>
      <c r="G33" s="10">
        <v>1</v>
      </c>
      <c r="H33" s="26">
        <v>40248</v>
      </c>
      <c r="I33" s="27" t="s">
        <v>53</v>
      </c>
      <c r="J33" s="10" t="s">
        <v>51</v>
      </c>
      <c r="K33" s="28">
        <v>496</v>
      </c>
      <c r="L33" s="28"/>
      <c r="M33" s="29" t="s">
        <v>41</v>
      </c>
      <c r="N33" s="31"/>
      <c r="O33" s="31"/>
      <c r="P33" s="31" t="s">
        <v>55</v>
      </c>
      <c r="Q33" s="31"/>
      <c r="R33" s="31"/>
      <c r="S33" s="31"/>
      <c r="T33" s="31"/>
      <c r="U33" s="32"/>
      <c r="V33" s="32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" hidden="1" x14ac:dyDescent="0.2">
      <c r="A34">
        <f t="shared" si="0"/>
        <v>156</v>
      </c>
      <c r="B34" t="str">
        <f t="shared" si="1"/>
        <v>Garnet</v>
      </c>
      <c r="C34" t="s">
        <v>38</v>
      </c>
      <c r="D34" s="15">
        <v>2010</v>
      </c>
      <c r="E34" s="24">
        <v>226</v>
      </c>
      <c r="F34" s="25">
        <v>40404</v>
      </c>
      <c r="G34" s="10">
        <v>1</v>
      </c>
      <c r="H34" s="26">
        <v>40248</v>
      </c>
      <c r="I34" s="27" t="s">
        <v>45</v>
      </c>
      <c r="J34" s="10" t="s">
        <v>51</v>
      </c>
      <c r="K34" s="10" t="s">
        <v>41</v>
      </c>
      <c r="L34" s="10" t="s">
        <v>41</v>
      </c>
      <c r="M34" s="29">
        <v>6</v>
      </c>
      <c r="N34" s="32"/>
      <c r="O34" s="32"/>
      <c r="P34" s="10"/>
      <c r="Q34" s="10"/>
      <c r="R34" s="10"/>
      <c r="S34" s="10"/>
      <c r="T34" s="32"/>
      <c r="U34" s="32"/>
      <c r="V34" s="32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" hidden="1" x14ac:dyDescent="0.2">
      <c r="A35">
        <f t="shared" si="0"/>
        <v>162</v>
      </c>
      <c r="B35" t="str">
        <f t="shared" si="1"/>
        <v>new_h46Y78</v>
      </c>
      <c r="C35" t="s">
        <v>38</v>
      </c>
      <c r="D35" s="15">
        <v>2010</v>
      </c>
      <c r="E35" s="24">
        <v>232</v>
      </c>
      <c r="F35" s="25">
        <v>40410</v>
      </c>
      <c r="G35" s="10">
        <v>1</v>
      </c>
      <c r="H35" s="26">
        <v>40248</v>
      </c>
      <c r="I35" s="27" t="s">
        <v>50</v>
      </c>
      <c r="J35" s="10" t="s">
        <v>51</v>
      </c>
      <c r="K35" s="10" t="s">
        <v>41</v>
      </c>
      <c r="L35" s="10" t="s">
        <v>41</v>
      </c>
      <c r="M35" s="29">
        <v>6</v>
      </c>
      <c r="N35" s="32"/>
      <c r="O35" s="32"/>
      <c r="P35" s="10"/>
      <c r="Q35" s="10"/>
      <c r="R35" s="10"/>
      <c r="S35" s="10"/>
      <c r="T35" s="32"/>
      <c r="U35" s="32"/>
      <c r="V35" s="32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" hidden="1" x14ac:dyDescent="0.2">
      <c r="A36">
        <f t="shared" si="0"/>
        <v>166</v>
      </c>
      <c r="B36" t="str">
        <f t="shared" si="1"/>
        <v>new_h46Y78</v>
      </c>
      <c r="C36" t="s">
        <v>38</v>
      </c>
      <c r="D36" s="15">
        <v>2010</v>
      </c>
      <c r="E36" s="24">
        <v>236</v>
      </c>
      <c r="F36" s="25">
        <v>40414</v>
      </c>
      <c r="G36" s="10">
        <v>1</v>
      </c>
      <c r="H36" s="26">
        <v>40248</v>
      </c>
      <c r="I36" s="27" t="s">
        <v>50</v>
      </c>
      <c r="J36" s="10" t="s">
        <v>51</v>
      </c>
      <c r="K36" s="28">
        <v>612.11583986208768</v>
      </c>
      <c r="L36" s="28"/>
      <c r="M36" s="29" t="s">
        <v>41</v>
      </c>
      <c r="N36" s="31"/>
      <c r="O36" s="31"/>
      <c r="P36" s="31"/>
      <c r="Q36" s="31"/>
      <c r="R36" s="31"/>
      <c r="S36" s="31"/>
      <c r="T36" s="31"/>
      <c r="U36" s="32"/>
      <c r="V36" s="32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" hidden="1" x14ac:dyDescent="0.2">
      <c r="A37">
        <f t="shared" si="0"/>
        <v>166</v>
      </c>
      <c r="B37" t="str">
        <f t="shared" si="1"/>
        <v>CBI306</v>
      </c>
      <c r="C37" t="s">
        <v>38</v>
      </c>
      <c r="D37" s="15">
        <v>2010</v>
      </c>
      <c r="E37" s="24">
        <v>236</v>
      </c>
      <c r="F37" s="25">
        <v>40414</v>
      </c>
      <c r="G37" s="10">
        <v>1</v>
      </c>
      <c r="H37" s="26">
        <v>40248</v>
      </c>
      <c r="I37" s="27" t="s">
        <v>47</v>
      </c>
      <c r="J37" s="10" t="s">
        <v>51</v>
      </c>
      <c r="K37" s="28">
        <v>424.77007957582657</v>
      </c>
      <c r="L37" s="28"/>
      <c r="M37" s="29" t="s">
        <v>41</v>
      </c>
      <c r="N37" s="31"/>
      <c r="O37" s="31"/>
      <c r="P37" s="31"/>
      <c r="Q37" s="31"/>
      <c r="R37" s="31"/>
      <c r="S37" s="31"/>
      <c r="T37" s="31"/>
      <c r="U37" s="32"/>
      <c r="V37" s="32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" hidden="1" x14ac:dyDescent="0.2">
      <c r="A38">
        <f t="shared" si="0"/>
        <v>166</v>
      </c>
      <c r="B38" t="str">
        <f t="shared" si="1"/>
        <v>CBI406</v>
      </c>
      <c r="C38" t="s">
        <v>38</v>
      </c>
      <c r="D38" s="15">
        <v>2010</v>
      </c>
      <c r="E38" s="24">
        <v>236</v>
      </c>
      <c r="F38" s="25">
        <v>40414</v>
      </c>
      <c r="G38" s="10">
        <v>1</v>
      </c>
      <c r="H38" s="26">
        <v>40248</v>
      </c>
      <c r="I38" s="27" t="s">
        <v>46</v>
      </c>
      <c r="J38" s="10" t="s">
        <v>51</v>
      </c>
      <c r="K38" s="28">
        <v>444.01170424195965</v>
      </c>
      <c r="L38" s="28"/>
      <c r="M38" s="29" t="s">
        <v>41</v>
      </c>
      <c r="N38" s="31"/>
      <c r="O38" s="31"/>
      <c r="P38" s="31"/>
      <c r="Q38" s="31"/>
      <c r="R38" s="31"/>
      <c r="S38" s="31"/>
      <c r="T38" s="31"/>
      <c r="U38" s="32"/>
      <c r="V38" s="32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" hidden="1" x14ac:dyDescent="0.2">
      <c r="A39">
        <f t="shared" si="0"/>
        <v>166</v>
      </c>
      <c r="B39" t="str">
        <f t="shared" si="1"/>
        <v>CBIW208</v>
      </c>
      <c r="C39" t="s">
        <v>38</v>
      </c>
      <c r="D39" s="15">
        <v>2010</v>
      </c>
      <c r="E39" s="24">
        <v>236</v>
      </c>
      <c r="F39" s="25">
        <v>40414</v>
      </c>
      <c r="G39" s="10">
        <v>1</v>
      </c>
      <c r="H39" s="26">
        <v>40248</v>
      </c>
      <c r="I39" s="27" t="s">
        <v>49</v>
      </c>
      <c r="J39" s="10" t="s">
        <v>51</v>
      </c>
      <c r="K39" s="28">
        <v>311.43711089333993</v>
      </c>
      <c r="L39" s="28"/>
      <c r="M39" s="29" t="s">
        <v>41</v>
      </c>
      <c r="N39" s="31"/>
      <c r="O39" s="31"/>
      <c r="P39" s="31"/>
      <c r="Q39" s="31"/>
      <c r="R39" s="31"/>
      <c r="S39" s="31"/>
      <c r="T39" s="31"/>
      <c r="U39" s="32"/>
      <c r="V39" s="32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" hidden="1" x14ac:dyDescent="0.2">
      <c r="A40">
        <f t="shared" si="0"/>
        <v>166</v>
      </c>
      <c r="B40" t="str">
        <f t="shared" si="1"/>
        <v>Garnet</v>
      </c>
      <c r="C40" t="s">
        <v>38</v>
      </c>
      <c r="D40" s="15">
        <v>2010</v>
      </c>
      <c r="E40" s="24">
        <v>236</v>
      </c>
      <c r="F40" s="25">
        <v>40414</v>
      </c>
      <c r="G40" s="10">
        <v>1</v>
      </c>
      <c r="H40" s="26">
        <v>40248</v>
      </c>
      <c r="I40" s="27" t="s">
        <v>45</v>
      </c>
      <c r="J40" s="10" t="s">
        <v>51</v>
      </c>
      <c r="K40" s="28">
        <v>648.04605485573177</v>
      </c>
      <c r="L40" s="28"/>
      <c r="M40" s="29" t="s">
        <v>41</v>
      </c>
      <c r="N40" s="31"/>
      <c r="O40" s="31"/>
      <c r="P40" s="31"/>
      <c r="Q40" s="31"/>
      <c r="R40" s="31"/>
      <c r="S40" s="31"/>
      <c r="T40" s="31"/>
      <c r="U40" s="32"/>
      <c r="V40" s="32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" hidden="1" x14ac:dyDescent="0.2">
      <c r="A41">
        <f t="shared" si="0"/>
        <v>166</v>
      </c>
      <c r="B41" t="str">
        <f t="shared" si="1"/>
        <v>Hyola76</v>
      </c>
      <c r="C41" t="s">
        <v>38</v>
      </c>
      <c r="D41" s="15">
        <v>2010</v>
      </c>
      <c r="E41" s="24">
        <v>236</v>
      </c>
      <c r="F41" s="25">
        <v>40414</v>
      </c>
      <c r="G41" s="10">
        <v>1</v>
      </c>
      <c r="H41" s="26">
        <v>40248</v>
      </c>
      <c r="I41" s="27" t="s">
        <v>43</v>
      </c>
      <c r="J41" s="10" t="s">
        <v>51</v>
      </c>
      <c r="K41" s="28">
        <v>847.75727031814426</v>
      </c>
      <c r="L41" s="28"/>
      <c r="M41" s="29" t="s">
        <v>41</v>
      </c>
      <c r="N41" s="31"/>
      <c r="O41" s="31"/>
      <c r="P41" s="31"/>
      <c r="Q41" s="31"/>
      <c r="R41" s="31"/>
      <c r="S41" s="31"/>
      <c r="T41" s="31"/>
      <c r="U41" s="32"/>
      <c r="V41" s="32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" hidden="1" x14ac:dyDescent="0.2">
      <c r="A42">
        <f t="shared" si="0"/>
        <v>166</v>
      </c>
      <c r="B42" t="str">
        <f t="shared" si="1"/>
        <v>Marlin</v>
      </c>
      <c r="C42" t="s">
        <v>38</v>
      </c>
      <c r="D42" s="15">
        <v>2010</v>
      </c>
      <c r="E42" s="24">
        <v>236</v>
      </c>
      <c r="F42" s="25">
        <v>40414</v>
      </c>
      <c r="G42" s="10">
        <v>1</v>
      </c>
      <c r="H42" s="26">
        <v>40248</v>
      </c>
      <c r="I42" s="27" t="s">
        <v>39</v>
      </c>
      <c r="J42" s="10" t="s">
        <v>51</v>
      </c>
      <c r="K42" s="28">
        <v>297.94764122620893</v>
      </c>
      <c r="L42" s="28"/>
      <c r="M42" s="29" t="s">
        <v>41</v>
      </c>
      <c r="N42" s="31"/>
      <c r="O42" s="31"/>
      <c r="P42" s="31"/>
      <c r="Q42" s="31"/>
      <c r="R42" s="31"/>
      <c r="S42" s="31"/>
      <c r="T42" s="31"/>
      <c r="U42" s="32"/>
      <c r="V42" s="32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" hidden="1" x14ac:dyDescent="0.2">
      <c r="A43">
        <f t="shared" si="0"/>
        <v>166</v>
      </c>
      <c r="B43" t="str">
        <f t="shared" si="1"/>
        <v>Maxol</v>
      </c>
      <c r="C43" t="s">
        <v>38</v>
      </c>
      <c r="D43" s="15">
        <v>2010</v>
      </c>
      <c r="E43" s="24">
        <v>236</v>
      </c>
      <c r="F43" s="25">
        <v>40414</v>
      </c>
      <c r="G43" s="10">
        <v>1</v>
      </c>
      <c r="H43" s="26">
        <v>40248</v>
      </c>
      <c r="I43" s="27" t="s">
        <v>44</v>
      </c>
      <c r="J43" s="10" t="s">
        <v>51</v>
      </c>
      <c r="K43" s="28">
        <v>328.14337474295911</v>
      </c>
      <c r="L43" s="28"/>
      <c r="M43" s="29" t="s">
        <v>41</v>
      </c>
      <c r="N43" s="31"/>
      <c r="O43" s="31"/>
      <c r="P43" s="31"/>
      <c r="Q43" s="31"/>
      <c r="R43" s="31"/>
      <c r="S43" s="31"/>
      <c r="T43" s="31"/>
      <c r="U43" s="32"/>
      <c r="V43" s="32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" hidden="1" x14ac:dyDescent="0.2">
      <c r="A44">
        <f t="shared" si="0"/>
        <v>166</v>
      </c>
      <c r="B44" t="str">
        <f t="shared" si="1"/>
        <v>new_taurus</v>
      </c>
      <c r="C44" t="s">
        <v>38</v>
      </c>
      <c r="D44" s="15">
        <v>2010</v>
      </c>
      <c r="E44" s="24">
        <v>236</v>
      </c>
      <c r="F44" s="25">
        <v>40414</v>
      </c>
      <c r="G44" s="10">
        <v>1</v>
      </c>
      <c r="H44" s="26">
        <v>40248</v>
      </c>
      <c r="I44" s="27" t="s">
        <v>52</v>
      </c>
      <c r="J44" s="10" t="s">
        <v>51</v>
      </c>
      <c r="K44" s="28">
        <v>395.42453702863372</v>
      </c>
      <c r="L44" s="28"/>
      <c r="M44" s="29" t="s">
        <v>41</v>
      </c>
      <c r="N44" s="31"/>
      <c r="O44" s="31"/>
      <c r="P44" s="31"/>
      <c r="Q44" s="31"/>
      <c r="R44" s="31"/>
      <c r="S44" s="31"/>
      <c r="T44" s="31"/>
      <c r="U44" s="32"/>
      <c r="V44" s="32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" hidden="1" x14ac:dyDescent="0.2">
      <c r="A45">
        <f t="shared" si="0"/>
        <v>166</v>
      </c>
      <c r="B45" t="str">
        <f t="shared" si="1"/>
        <v>Winfred</v>
      </c>
      <c r="C45" t="s">
        <v>38</v>
      </c>
      <c r="D45" s="15">
        <v>2010</v>
      </c>
      <c r="E45" s="24">
        <v>236</v>
      </c>
      <c r="F45" s="25">
        <v>40414</v>
      </c>
      <c r="G45" s="10">
        <v>1</v>
      </c>
      <c r="H45" s="26">
        <v>40248</v>
      </c>
      <c r="I45" s="27" t="s">
        <v>53</v>
      </c>
      <c r="J45" s="10" t="s">
        <v>51</v>
      </c>
      <c r="K45" s="28">
        <v>418.5070152051016</v>
      </c>
      <c r="L45" s="28"/>
      <c r="M45" s="29" t="s">
        <v>41</v>
      </c>
      <c r="N45" s="31"/>
      <c r="O45" s="31"/>
      <c r="P45" s="31"/>
      <c r="Q45" s="31"/>
      <c r="R45" s="31"/>
      <c r="S45" s="31"/>
      <c r="T45" s="31"/>
      <c r="U45" s="32"/>
      <c r="V45" s="32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" hidden="1" x14ac:dyDescent="0.2">
      <c r="C46" t="s">
        <v>38</v>
      </c>
      <c r="D46" s="15">
        <v>2010</v>
      </c>
      <c r="E46" s="24">
        <v>236</v>
      </c>
      <c r="F46" s="25">
        <v>40414</v>
      </c>
      <c r="G46" s="10">
        <v>2</v>
      </c>
      <c r="H46" s="26">
        <v>40282</v>
      </c>
      <c r="I46" s="27" t="s">
        <v>42</v>
      </c>
      <c r="J46" s="10" t="s">
        <v>58</v>
      </c>
      <c r="K46" s="28">
        <v>110.07268951194185</v>
      </c>
      <c r="L46" s="28"/>
      <c r="M46" s="28"/>
      <c r="N46" s="31"/>
      <c r="O46" s="31"/>
      <c r="P46" s="10"/>
      <c r="Q46" s="31"/>
      <c r="R46" s="31"/>
      <c r="S46" s="31"/>
      <c r="T46" s="31"/>
      <c r="U46" s="32"/>
      <c r="V46" s="32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" hidden="1" x14ac:dyDescent="0.2">
      <c r="A47">
        <f>F47-H47</f>
        <v>132</v>
      </c>
      <c r="B47" t="str">
        <f>I47</f>
        <v>new_h46Y78</v>
      </c>
      <c r="C47" t="s">
        <v>38</v>
      </c>
      <c r="D47" s="15">
        <v>2010</v>
      </c>
      <c r="E47" s="24">
        <v>236</v>
      </c>
      <c r="F47" s="25">
        <v>40414</v>
      </c>
      <c r="G47" s="10">
        <v>2</v>
      </c>
      <c r="H47" s="26">
        <v>40282</v>
      </c>
      <c r="I47" s="27" t="s">
        <v>50</v>
      </c>
      <c r="J47" s="10" t="s">
        <v>40</v>
      </c>
      <c r="K47" s="28">
        <v>246.83281412253373</v>
      </c>
      <c r="L47" s="28"/>
      <c r="M47" s="29" t="s">
        <v>41</v>
      </c>
      <c r="N47" s="31"/>
      <c r="O47" s="31"/>
      <c r="P47" s="10"/>
      <c r="Q47" s="31"/>
      <c r="R47" s="31"/>
      <c r="S47" s="31"/>
      <c r="T47" s="31"/>
      <c r="U47" s="32"/>
      <c r="V47" s="32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" hidden="1" x14ac:dyDescent="0.2">
      <c r="C48" t="s">
        <v>38</v>
      </c>
      <c r="D48" s="15">
        <v>2010</v>
      </c>
      <c r="E48" s="24">
        <v>236</v>
      </c>
      <c r="F48" s="25">
        <v>40414</v>
      </c>
      <c r="G48" s="10">
        <v>2</v>
      </c>
      <c r="H48" s="26">
        <v>40282</v>
      </c>
      <c r="I48" s="27" t="s">
        <v>47</v>
      </c>
      <c r="J48" s="10" t="s">
        <v>58</v>
      </c>
      <c r="K48" s="28">
        <v>106.3343717549325</v>
      </c>
      <c r="L48" s="28"/>
      <c r="M48" s="28"/>
      <c r="N48" s="31"/>
      <c r="O48" s="31"/>
      <c r="P48" s="10"/>
      <c r="Q48" s="31"/>
      <c r="R48" s="31"/>
      <c r="S48" s="31"/>
      <c r="T48" s="31"/>
      <c r="U48" s="32"/>
      <c r="V48" s="32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" hidden="1" x14ac:dyDescent="0.2">
      <c r="A49">
        <f>F49-H49</f>
        <v>132</v>
      </c>
      <c r="B49" t="str">
        <f>I49</f>
        <v>CBI306</v>
      </c>
      <c r="C49" t="s">
        <v>38</v>
      </c>
      <c r="D49" s="15">
        <v>2010</v>
      </c>
      <c r="E49" s="24">
        <v>236</v>
      </c>
      <c r="F49" s="25">
        <v>40414</v>
      </c>
      <c r="G49" s="10">
        <v>2</v>
      </c>
      <c r="H49" s="26">
        <v>40282</v>
      </c>
      <c r="I49" s="27" t="s">
        <v>47</v>
      </c>
      <c r="J49" s="10" t="s">
        <v>40</v>
      </c>
      <c r="K49" s="28">
        <v>173.83177570093454</v>
      </c>
      <c r="L49" s="28"/>
      <c r="M49" s="29" t="s">
        <v>41</v>
      </c>
      <c r="N49" s="31"/>
      <c r="O49" s="31"/>
      <c r="P49" s="10"/>
      <c r="Q49" s="31"/>
      <c r="R49" s="31"/>
      <c r="S49" s="31"/>
      <c r="T49" s="31"/>
      <c r="U49" s="32"/>
      <c r="V49" s="32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" hidden="1" x14ac:dyDescent="0.2">
      <c r="C50" t="s">
        <v>38</v>
      </c>
      <c r="D50" s="15">
        <v>2010</v>
      </c>
      <c r="E50" s="24">
        <v>236</v>
      </c>
      <c r="F50" s="25">
        <v>40414</v>
      </c>
      <c r="G50" s="10">
        <v>2</v>
      </c>
      <c r="H50" s="26">
        <v>40282</v>
      </c>
      <c r="I50" s="27" t="s">
        <v>46</v>
      </c>
      <c r="J50" s="10" t="s">
        <v>58</v>
      </c>
      <c r="K50" s="28">
        <v>122.32606438213914</v>
      </c>
      <c r="L50" s="28"/>
      <c r="M50" s="28"/>
      <c r="N50" s="31"/>
      <c r="O50" s="31"/>
      <c r="P50" s="10"/>
      <c r="Q50" s="31"/>
      <c r="R50" s="31"/>
      <c r="S50" s="31"/>
      <c r="T50" s="31"/>
      <c r="U50" s="32"/>
      <c r="V50" s="32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" hidden="1" x14ac:dyDescent="0.2">
      <c r="A51">
        <f>F51-H51</f>
        <v>132</v>
      </c>
      <c r="B51" t="str">
        <f>I51</f>
        <v>CBI406</v>
      </c>
      <c r="C51" t="s">
        <v>38</v>
      </c>
      <c r="D51" s="15">
        <v>2010</v>
      </c>
      <c r="E51" s="24">
        <v>236</v>
      </c>
      <c r="F51" s="25">
        <v>40414</v>
      </c>
      <c r="G51" s="10">
        <v>2</v>
      </c>
      <c r="H51" s="26">
        <v>40282</v>
      </c>
      <c r="I51" s="27" t="s">
        <v>46</v>
      </c>
      <c r="J51" s="10" t="s">
        <v>40</v>
      </c>
      <c r="K51" s="28">
        <v>232.50259605399793</v>
      </c>
      <c r="L51" s="28"/>
      <c r="M51" s="29" t="s">
        <v>41</v>
      </c>
      <c r="N51" s="31"/>
      <c r="O51" s="31"/>
      <c r="P51" s="10"/>
      <c r="Q51" s="31"/>
      <c r="R51" s="31"/>
      <c r="S51" s="31"/>
      <c r="T51" s="31"/>
      <c r="U51" s="32"/>
      <c r="V51" s="32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" hidden="1" x14ac:dyDescent="0.2">
      <c r="C52" t="s">
        <v>38</v>
      </c>
      <c r="D52" s="15">
        <v>2010</v>
      </c>
      <c r="E52" s="24">
        <v>236</v>
      </c>
      <c r="F52" s="25">
        <v>40414</v>
      </c>
      <c r="G52" s="10">
        <v>2</v>
      </c>
      <c r="H52" s="26">
        <v>40282</v>
      </c>
      <c r="I52" s="27" t="s">
        <v>49</v>
      </c>
      <c r="J52" s="10" t="s">
        <v>58</v>
      </c>
      <c r="K52" s="28">
        <v>125.8566978193146</v>
      </c>
      <c r="L52" s="28"/>
      <c r="M52" s="28"/>
      <c r="N52" s="31"/>
      <c r="O52" s="31"/>
      <c r="P52" s="10"/>
      <c r="Q52" s="31"/>
      <c r="R52" s="31"/>
      <c r="S52" s="31"/>
      <c r="T52" s="31"/>
      <c r="U52" s="32"/>
      <c r="V52" s="32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" hidden="1" x14ac:dyDescent="0.2">
      <c r="A53">
        <f>F53-H53</f>
        <v>132</v>
      </c>
      <c r="B53" t="str">
        <f>I53</f>
        <v>CBIW208</v>
      </c>
      <c r="C53" t="s">
        <v>38</v>
      </c>
      <c r="D53" s="15">
        <v>2010</v>
      </c>
      <c r="E53" s="24">
        <v>236</v>
      </c>
      <c r="F53" s="25">
        <v>40414</v>
      </c>
      <c r="G53" s="10">
        <v>2</v>
      </c>
      <c r="H53" s="26">
        <v>40282</v>
      </c>
      <c r="I53" s="27" t="s">
        <v>49</v>
      </c>
      <c r="J53" s="10" t="s">
        <v>40</v>
      </c>
      <c r="K53" s="28">
        <v>206.12668743509866</v>
      </c>
      <c r="L53" s="28"/>
      <c r="M53" s="29" t="s">
        <v>41</v>
      </c>
      <c r="N53" s="31"/>
      <c r="O53" s="31"/>
      <c r="P53" s="10"/>
      <c r="Q53" s="31"/>
      <c r="R53" s="31"/>
      <c r="S53" s="31"/>
      <c r="T53" s="31"/>
      <c r="U53" s="32"/>
      <c r="V53" s="32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" hidden="1" x14ac:dyDescent="0.2">
      <c r="C54" t="s">
        <v>38</v>
      </c>
      <c r="D54" s="15">
        <v>2010</v>
      </c>
      <c r="E54" s="24">
        <v>236</v>
      </c>
      <c r="F54" s="25">
        <v>40414</v>
      </c>
      <c r="G54" s="10">
        <v>2</v>
      </c>
      <c r="H54" s="26">
        <v>40282</v>
      </c>
      <c r="I54" s="33" t="s">
        <v>45</v>
      </c>
      <c r="J54" s="10" t="s">
        <v>58</v>
      </c>
      <c r="K54" s="28">
        <v>78.296988577362413</v>
      </c>
      <c r="L54" s="28"/>
      <c r="M54" s="28"/>
      <c r="N54" s="31"/>
      <c r="O54" s="31"/>
      <c r="P54" s="10"/>
      <c r="Q54" s="31"/>
      <c r="R54" s="31"/>
      <c r="S54" s="31"/>
      <c r="T54" s="31"/>
      <c r="U54" s="32"/>
      <c r="V54" s="32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" hidden="1" x14ac:dyDescent="0.2">
      <c r="A55">
        <f>F55-H55</f>
        <v>132</v>
      </c>
      <c r="B55" t="str">
        <f>I55</f>
        <v>Garnet</v>
      </c>
      <c r="C55" t="s">
        <v>38</v>
      </c>
      <c r="D55" s="15">
        <v>2010</v>
      </c>
      <c r="E55" s="24">
        <v>236</v>
      </c>
      <c r="F55" s="25">
        <v>40414</v>
      </c>
      <c r="G55" s="10">
        <v>2</v>
      </c>
      <c r="H55" s="26">
        <v>40282</v>
      </c>
      <c r="I55" s="27" t="s">
        <v>45</v>
      </c>
      <c r="J55" s="10" t="s">
        <v>40</v>
      </c>
      <c r="K55" s="28">
        <v>115.05711318795431</v>
      </c>
      <c r="L55" s="28"/>
      <c r="M55" s="29" t="s">
        <v>41</v>
      </c>
      <c r="N55" s="31"/>
      <c r="O55" s="31"/>
      <c r="P55" s="10"/>
      <c r="Q55" s="31"/>
      <c r="R55" s="31"/>
      <c r="S55" s="31"/>
      <c r="T55" s="31"/>
      <c r="U55" s="32"/>
      <c r="V55" s="32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5" hidden="1" x14ac:dyDescent="0.2">
      <c r="C56" t="s">
        <v>38</v>
      </c>
      <c r="D56" s="15">
        <v>2010</v>
      </c>
      <c r="E56" s="24">
        <v>236</v>
      </c>
      <c r="F56" s="25">
        <v>40414</v>
      </c>
      <c r="G56" s="10">
        <v>2</v>
      </c>
      <c r="H56" s="26">
        <v>40282</v>
      </c>
      <c r="I56" s="27" t="s">
        <v>43</v>
      </c>
      <c r="J56" s="10" t="s">
        <v>58</v>
      </c>
      <c r="K56" s="28">
        <v>69.574247144340603</v>
      </c>
      <c r="L56" s="28"/>
      <c r="M56" s="28"/>
      <c r="N56" s="31"/>
      <c r="O56" s="31"/>
      <c r="P56" s="10"/>
      <c r="Q56" s="31"/>
      <c r="R56" s="31"/>
      <c r="S56" s="31"/>
      <c r="T56" s="31"/>
      <c r="U56" s="32"/>
      <c r="V56" s="32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5" hidden="1" x14ac:dyDescent="0.2">
      <c r="A57">
        <f>F57-H57</f>
        <v>132</v>
      </c>
      <c r="B57" t="str">
        <f>I57</f>
        <v>Hyola76</v>
      </c>
      <c r="C57" t="s">
        <v>38</v>
      </c>
      <c r="D57" s="15">
        <v>2010</v>
      </c>
      <c r="E57" s="24">
        <v>236</v>
      </c>
      <c r="F57" s="25">
        <v>40414</v>
      </c>
      <c r="G57" s="10">
        <v>2</v>
      </c>
      <c r="H57" s="26">
        <v>40282</v>
      </c>
      <c r="I57" s="27" t="s">
        <v>43</v>
      </c>
      <c r="J57" s="10" t="s">
        <v>40</v>
      </c>
      <c r="K57" s="28">
        <v>140.39460020768433</v>
      </c>
      <c r="L57" s="28"/>
      <c r="M57" s="29" t="s">
        <v>41</v>
      </c>
      <c r="N57" s="31"/>
      <c r="O57" s="31"/>
      <c r="P57" s="10"/>
      <c r="Q57" s="31"/>
      <c r="R57" s="31"/>
      <c r="S57" s="31"/>
      <c r="T57" s="31"/>
      <c r="U57" s="32"/>
      <c r="V57" s="32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5" hidden="1" x14ac:dyDescent="0.2">
      <c r="C58" t="s">
        <v>38</v>
      </c>
      <c r="D58" s="15">
        <v>2010</v>
      </c>
      <c r="E58" s="24">
        <v>236</v>
      </c>
      <c r="F58" s="25">
        <v>40414</v>
      </c>
      <c r="G58" s="10">
        <v>2</v>
      </c>
      <c r="H58" s="26">
        <v>40282</v>
      </c>
      <c r="I58" s="27" t="s">
        <v>39</v>
      </c>
      <c r="J58" s="10" t="s">
        <v>58</v>
      </c>
      <c r="K58" s="28">
        <v>77.050882658359299</v>
      </c>
      <c r="L58" s="28"/>
      <c r="M58" s="28"/>
      <c r="N58" s="31"/>
      <c r="O58" s="31"/>
      <c r="P58" s="10"/>
      <c r="Q58" s="31"/>
      <c r="R58" s="31"/>
      <c r="S58" s="31"/>
      <c r="T58" s="31"/>
      <c r="U58" s="32"/>
      <c r="V58" s="32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5" hidden="1" x14ac:dyDescent="0.2">
      <c r="A59">
        <f>F59-H59</f>
        <v>132</v>
      </c>
      <c r="B59" t="str">
        <f>I59</f>
        <v>Marlin</v>
      </c>
      <c r="C59" t="s">
        <v>38</v>
      </c>
      <c r="D59" s="15">
        <v>2010</v>
      </c>
      <c r="E59" s="24">
        <v>236</v>
      </c>
      <c r="F59" s="25">
        <v>40414</v>
      </c>
      <c r="G59" s="10">
        <v>2</v>
      </c>
      <c r="H59" s="26">
        <v>40282</v>
      </c>
      <c r="I59" s="27" t="s">
        <v>39</v>
      </c>
      <c r="J59" s="10" t="s">
        <v>40</v>
      </c>
      <c r="K59" s="28">
        <v>71.443406022845267</v>
      </c>
      <c r="L59" s="28"/>
      <c r="M59" s="29" t="s">
        <v>41</v>
      </c>
      <c r="N59" s="31"/>
      <c r="O59" s="31"/>
      <c r="P59" s="10"/>
      <c r="Q59" s="31"/>
      <c r="R59" s="31"/>
      <c r="S59" s="31"/>
      <c r="T59" s="31"/>
      <c r="U59" s="32"/>
      <c r="V59" s="32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5" hidden="1" x14ac:dyDescent="0.2">
      <c r="C60" t="s">
        <v>38</v>
      </c>
      <c r="D60" s="15">
        <v>2010</v>
      </c>
      <c r="E60" s="24">
        <v>236</v>
      </c>
      <c r="F60" s="25">
        <v>40414</v>
      </c>
      <c r="G60" s="10">
        <v>2</v>
      </c>
      <c r="H60" s="26">
        <v>40282</v>
      </c>
      <c r="I60" s="27" t="s">
        <v>44</v>
      </c>
      <c r="J60" s="10" t="s">
        <v>58</v>
      </c>
      <c r="K60" s="28">
        <v>67.082035306334376</v>
      </c>
      <c r="L60" s="28"/>
      <c r="M60" s="28"/>
      <c r="N60" s="31"/>
      <c r="O60" s="31"/>
      <c r="P60" s="10"/>
      <c r="Q60" s="31"/>
      <c r="R60" s="31"/>
      <c r="S60" s="31"/>
      <c r="T60" s="31"/>
      <c r="U60" s="32"/>
      <c r="V60" s="32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5" hidden="1" x14ac:dyDescent="0.2">
      <c r="A61">
        <f>F61-H61</f>
        <v>132</v>
      </c>
      <c r="B61" t="str">
        <f>I61</f>
        <v>Maxol</v>
      </c>
      <c r="C61" t="s">
        <v>38</v>
      </c>
      <c r="D61" s="15">
        <v>2010</v>
      </c>
      <c r="E61" s="24">
        <v>236</v>
      </c>
      <c r="F61" s="25">
        <v>40414</v>
      </c>
      <c r="G61" s="10">
        <v>2</v>
      </c>
      <c r="H61" s="26">
        <v>40282</v>
      </c>
      <c r="I61" s="27" t="s">
        <v>44</v>
      </c>
      <c r="J61" s="10" t="s">
        <v>40</v>
      </c>
      <c r="K61" s="28">
        <v>129.38733125649014</v>
      </c>
      <c r="L61" s="28"/>
      <c r="M61" s="29" t="s">
        <v>41</v>
      </c>
      <c r="N61" s="31"/>
      <c r="O61" s="31"/>
      <c r="P61" s="10"/>
      <c r="Q61" s="31"/>
      <c r="R61" s="31"/>
      <c r="S61" s="31"/>
      <c r="T61" s="31"/>
      <c r="U61" s="32"/>
      <c r="V61" s="32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5" hidden="1" x14ac:dyDescent="0.2">
      <c r="C62" t="s">
        <v>38</v>
      </c>
      <c r="D62" s="15">
        <v>2010</v>
      </c>
      <c r="E62" s="24">
        <v>236</v>
      </c>
      <c r="F62" s="25">
        <v>40414</v>
      </c>
      <c r="G62" s="10">
        <v>2</v>
      </c>
      <c r="H62" s="26">
        <v>40282</v>
      </c>
      <c r="I62" s="27" t="s">
        <v>48</v>
      </c>
      <c r="J62" s="10" t="s">
        <v>58</v>
      </c>
      <c r="K62" s="28">
        <v>131.87954309449637</v>
      </c>
      <c r="L62" s="28"/>
      <c r="M62" s="28"/>
      <c r="N62" s="31"/>
      <c r="O62" s="31"/>
      <c r="P62" s="10"/>
      <c r="Q62" s="31"/>
      <c r="R62" s="31"/>
      <c r="S62" s="31"/>
      <c r="T62" s="31"/>
      <c r="U62" s="32"/>
      <c r="V62" s="32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5" hidden="1" x14ac:dyDescent="0.2">
      <c r="A63">
        <f>F63-H63</f>
        <v>132</v>
      </c>
      <c r="B63" t="str">
        <f>I63</f>
        <v>new_taurus</v>
      </c>
      <c r="C63" t="s">
        <v>38</v>
      </c>
      <c r="D63" s="15">
        <v>2010</v>
      </c>
      <c r="E63" s="24">
        <v>236</v>
      </c>
      <c r="F63" s="25">
        <v>40414</v>
      </c>
      <c r="G63" s="10">
        <v>2</v>
      </c>
      <c r="H63" s="26">
        <v>40282</v>
      </c>
      <c r="I63" s="27" t="s">
        <v>52</v>
      </c>
      <c r="J63" s="10" t="s">
        <v>40</v>
      </c>
      <c r="K63" s="28">
        <v>200.93457943925236</v>
      </c>
      <c r="L63" s="28"/>
      <c r="M63" s="29" t="s">
        <v>41</v>
      </c>
      <c r="N63" s="31"/>
      <c r="O63" s="31"/>
      <c r="P63" s="10"/>
      <c r="Q63" s="31"/>
      <c r="R63" s="31"/>
      <c r="S63" s="31"/>
      <c r="T63" s="31"/>
      <c r="U63" s="32"/>
      <c r="V63" s="32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5" hidden="1" x14ac:dyDescent="0.2">
      <c r="C64" t="s">
        <v>38</v>
      </c>
      <c r="D64" s="15">
        <v>2010</v>
      </c>
      <c r="E64" s="24">
        <v>236</v>
      </c>
      <c r="F64" s="25">
        <v>40414</v>
      </c>
      <c r="G64" s="10">
        <v>2</v>
      </c>
      <c r="H64" s="26">
        <v>40282</v>
      </c>
      <c r="I64" s="27" t="s">
        <v>53</v>
      </c>
      <c r="J64" s="10" t="s">
        <v>58</v>
      </c>
      <c r="K64" s="28">
        <v>118.38006230529594</v>
      </c>
      <c r="L64" s="28"/>
      <c r="M64" s="28"/>
      <c r="N64" s="31"/>
      <c r="O64" s="31"/>
      <c r="P64" s="10"/>
      <c r="Q64" s="31"/>
      <c r="R64" s="31"/>
      <c r="S64" s="31"/>
      <c r="T64" s="31"/>
      <c r="U64" s="32"/>
      <c r="V64" s="32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5" hidden="1" x14ac:dyDescent="0.2">
      <c r="A65">
        <f t="shared" ref="A65:A79" si="2">F65-H65</f>
        <v>132</v>
      </c>
      <c r="B65" t="str">
        <f t="shared" ref="B65:B79" si="3">I65</f>
        <v>Winfred</v>
      </c>
      <c r="C65" t="s">
        <v>38</v>
      </c>
      <c r="D65" s="15">
        <v>2010</v>
      </c>
      <c r="E65" s="24">
        <v>236</v>
      </c>
      <c r="F65" s="25">
        <v>40414</v>
      </c>
      <c r="G65" s="10">
        <v>2</v>
      </c>
      <c r="H65" s="26">
        <v>40282</v>
      </c>
      <c r="I65" s="27" t="s">
        <v>53</v>
      </c>
      <c r="J65" s="10" t="s">
        <v>40</v>
      </c>
      <c r="K65" s="28">
        <v>276.2201453790239</v>
      </c>
      <c r="L65" s="28"/>
      <c r="M65" s="29" t="s">
        <v>41</v>
      </c>
      <c r="N65" s="31"/>
      <c r="O65" s="31"/>
      <c r="P65" s="10"/>
      <c r="Q65" s="31"/>
      <c r="R65" s="31"/>
      <c r="S65" s="31"/>
      <c r="T65" s="31"/>
      <c r="U65" s="32"/>
      <c r="V65" s="32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5" hidden="1" x14ac:dyDescent="0.2">
      <c r="A66">
        <f t="shared" si="2"/>
        <v>170</v>
      </c>
      <c r="B66" t="str">
        <f t="shared" si="3"/>
        <v>Marlin</v>
      </c>
      <c r="C66" t="s">
        <v>38</v>
      </c>
      <c r="D66" s="15">
        <v>2010</v>
      </c>
      <c r="E66" s="24">
        <v>240</v>
      </c>
      <c r="F66" s="25">
        <v>40418</v>
      </c>
      <c r="G66" s="10">
        <v>1</v>
      </c>
      <c r="H66" s="26">
        <v>40248</v>
      </c>
      <c r="I66" s="27" t="s">
        <v>39</v>
      </c>
      <c r="J66" s="10" t="s">
        <v>51</v>
      </c>
      <c r="K66" s="10" t="s">
        <v>41</v>
      </c>
      <c r="L66" s="10" t="s">
        <v>41</v>
      </c>
      <c r="M66" s="29">
        <v>6</v>
      </c>
      <c r="N66" s="32"/>
      <c r="O66" s="32"/>
      <c r="P66" s="10"/>
      <c r="Q66" s="10"/>
      <c r="R66" s="10"/>
      <c r="S66" s="10"/>
      <c r="T66" s="32"/>
      <c r="U66" s="32"/>
      <c r="V66" s="32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5" hidden="1" x14ac:dyDescent="0.2">
      <c r="A67">
        <f t="shared" si="2"/>
        <v>189</v>
      </c>
      <c r="B67" t="str">
        <f t="shared" si="3"/>
        <v>CBI406</v>
      </c>
      <c r="C67" t="s">
        <v>38</v>
      </c>
      <c r="D67" s="15">
        <v>2010</v>
      </c>
      <c r="E67" s="24">
        <v>259</v>
      </c>
      <c r="F67" s="25">
        <v>40437</v>
      </c>
      <c r="G67" s="10">
        <v>1</v>
      </c>
      <c r="H67" s="26">
        <v>40248</v>
      </c>
      <c r="I67" s="27" t="s">
        <v>46</v>
      </c>
      <c r="J67" s="10" t="s">
        <v>51</v>
      </c>
      <c r="K67" s="10" t="s">
        <v>41</v>
      </c>
      <c r="L67" s="10" t="s">
        <v>41</v>
      </c>
      <c r="M67" s="29">
        <v>6</v>
      </c>
      <c r="N67" s="32"/>
      <c r="O67" s="32"/>
      <c r="P67" s="10"/>
      <c r="Q67" s="10"/>
      <c r="R67" s="10"/>
      <c r="S67" s="10"/>
      <c r="T67" s="32"/>
      <c r="U67" s="32"/>
      <c r="V67" s="32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5" hidden="1" x14ac:dyDescent="0.2">
      <c r="A68">
        <f t="shared" si="2"/>
        <v>190</v>
      </c>
      <c r="B68" t="str">
        <f t="shared" si="3"/>
        <v>CBI306</v>
      </c>
      <c r="C68" t="s">
        <v>38</v>
      </c>
      <c r="D68" s="15">
        <v>2010</v>
      </c>
      <c r="E68" s="24">
        <v>260</v>
      </c>
      <c r="F68" s="25">
        <v>40438</v>
      </c>
      <c r="G68" s="10">
        <v>1</v>
      </c>
      <c r="H68" s="26">
        <v>40248</v>
      </c>
      <c r="I68" s="27" t="s">
        <v>47</v>
      </c>
      <c r="J68" s="10" t="s">
        <v>51</v>
      </c>
      <c r="K68" s="10" t="s">
        <v>41</v>
      </c>
      <c r="L68" s="10" t="s">
        <v>41</v>
      </c>
      <c r="M68" s="29">
        <v>6</v>
      </c>
      <c r="N68" s="32"/>
      <c r="O68" s="32"/>
      <c r="P68" s="10"/>
      <c r="Q68" s="10"/>
      <c r="R68" s="10"/>
      <c r="S68" s="10"/>
      <c r="T68" s="32"/>
      <c r="U68" s="32"/>
      <c r="V68" s="32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5" hidden="1" x14ac:dyDescent="0.2">
      <c r="A69">
        <f t="shared" si="2"/>
        <v>159</v>
      </c>
      <c r="B69" t="str">
        <f t="shared" si="3"/>
        <v>Garnet</v>
      </c>
      <c r="C69" t="s">
        <v>38</v>
      </c>
      <c r="D69" s="15">
        <v>2010</v>
      </c>
      <c r="E69" s="24">
        <v>263</v>
      </c>
      <c r="F69" s="25">
        <v>40441</v>
      </c>
      <c r="G69" s="10">
        <v>2</v>
      </c>
      <c r="H69" s="26">
        <v>40282</v>
      </c>
      <c r="I69" s="27" t="s">
        <v>45</v>
      </c>
      <c r="J69" s="10" t="s">
        <v>40</v>
      </c>
      <c r="K69" s="10" t="s">
        <v>41</v>
      </c>
      <c r="L69" s="10" t="s">
        <v>41</v>
      </c>
      <c r="M69" s="29">
        <v>6</v>
      </c>
      <c r="N69" s="32"/>
      <c r="O69" s="32"/>
      <c r="P69" s="10"/>
      <c r="Q69" s="10"/>
      <c r="R69" s="10"/>
      <c r="S69" s="10"/>
      <c r="T69" s="32"/>
      <c r="U69" s="32"/>
      <c r="V69" s="32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5" hidden="1" x14ac:dyDescent="0.2">
      <c r="A70">
        <f t="shared" si="2"/>
        <v>160</v>
      </c>
      <c r="B70" t="str">
        <f t="shared" si="3"/>
        <v>new_h46Y78</v>
      </c>
      <c r="C70" t="s">
        <v>38</v>
      </c>
      <c r="D70" s="15">
        <v>2010</v>
      </c>
      <c r="E70" s="24">
        <v>264</v>
      </c>
      <c r="F70" s="25">
        <v>40442</v>
      </c>
      <c r="G70" s="10">
        <v>2</v>
      </c>
      <c r="H70" s="26">
        <v>40282</v>
      </c>
      <c r="I70" s="27" t="s">
        <v>50</v>
      </c>
      <c r="J70" s="10" t="s">
        <v>40</v>
      </c>
      <c r="K70" s="10" t="s">
        <v>41</v>
      </c>
      <c r="L70" s="10" t="s">
        <v>41</v>
      </c>
      <c r="M70" s="29">
        <v>6</v>
      </c>
      <c r="N70" s="32"/>
      <c r="O70" s="32"/>
      <c r="P70" s="10"/>
      <c r="Q70" s="10"/>
      <c r="R70" s="10"/>
      <c r="S70" s="10"/>
      <c r="T70" s="32"/>
      <c r="U70" s="32"/>
      <c r="V70" s="32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5" hidden="1" x14ac:dyDescent="0.2">
      <c r="A71">
        <f t="shared" si="2"/>
        <v>204</v>
      </c>
      <c r="B71" t="str">
        <f t="shared" si="3"/>
        <v>new_taurus</v>
      </c>
      <c r="C71" t="s">
        <v>38</v>
      </c>
      <c r="D71" s="15">
        <v>2010</v>
      </c>
      <c r="E71" s="24">
        <v>274</v>
      </c>
      <c r="F71" s="25">
        <v>40452</v>
      </c>
      <c r="G71" s="10">
        <v>1</v>
      </c>
      <c r="H71" s="26">
        <v>40248</v>
      </c>
      <c r="I71" s="27" t="s">
        <v>52</v>
      </c>
      <c r="J71" s="10" t="s">
        <v>51</v>
      </c>
      <c r="K71" s="10" t="s">
        <v>41</v>
      </c>
      <c r="L71" s="10" t="s">
        <v>41</v>
      </c>
      <c r="M71" s="29">
        <v>6</v>
      </c>
      <c r="N71" s="32"/>
      <c r="O71" s="32"/>
      <c r="P71" s="10"/>
      <c r="Q71" s="10"/>
      <c r="R71" s="10"/>
      <c r="S71" s="10"/>
      <c r="T71" s="32"/>
      <c r="U71" s="32"/>
      <c r="V71" s="32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5" hidden="1" x14ac:dyDescent="0.2">
      <c r="A72">
        <f t="shared" si="2"/>
        <v>170</v>
      </c>
      <c r="B72" t="str">
        <f t="shared" si="3"/>
        <v>Marlin</v>
      </c>
      <c r="C72" t="s">
        <v>38</v>
      </c>
      <c r="D72" s="15">
        <v>2010</v>
      </c>
      <c r="E72" s="24">
        <v>274</v>
      </c>
      <c r="F72" s="25">
        <v>40452</v>
      </c>
      <c r="G72" s="10">
        <v>2</v>
      </c>
      <c r="H72" s="26">
        <v>40282</v>
      </c>
      <c r="I72" s="27" t="s">
        <v>39</v>
      </c>
      <c r="J72" s="10" t="s">
        <v>40</v>
      </c>
      <c r="K72" s="10" t="s">
        <v>41</v>
      </c>
      <c r="L72" s="10" t="s">
        <v>41</v>
      </c>
      <c r="M72" s="29">
        <v>6</v>
      </c>
      <c r="N72" s="32"/>
      <c r="O72" s="32"/>
      <c r="P72" s="10"/>
      <c r="Q72" s="10"/>
      <c r="R72" s="10"/>
      <c r="S72" s="10"/>
      <c r="T72" s="32"/>
      <c r="U72" s="32"/>
      <c r="V72" s="32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5" hidden="1" x14ac:dyDescent="0.2">
      <c r="A73">
        <f t="shared" si="2"/>
        <v>172</v>
      </c>
      <c r="B73" t="str">
        <f t="shared" si="3"/>
        <v>CBI306</v>
      </c>
      <c r="C73" t="s">
        <v>38</v>
      </c>
      <c r="D73" s="15">
        <v>2010</v>
      </c>
      <c r="E73" s="24">
        <v>276</v>
      </c>
      <c r="F73" s="25">
        <v>40454</v>
      </c>
      <c r="G73" s="10">
        <v>2</v>
      </c>
      <c r="H73" s="26">
        <v>40282</v>
      </c>
      <c r="I73" s="27" t="s">
        <v>47</v>
      </c>
      <c r="J73" s="10" t="s">
        <v>40</v>
      </c>
      <c r="K73" s="10" t="s">
        <v>41</v>
      </c>
      <c r="L73" s="10" t="s">
        <v>41</v>
      </c>
      <c r="M73" s="29">
        <v>6</v>
      </c>
      <c r="N73" s="32"/>
      <c r="O73" s="32"/>
      <c r="P73" s="10"/>
      <c r="Q73" s="10"/>
      <c r="R73" s="10"/>
      <c r="S73" s="10"/>
      <c r="T73" s="32"/>
      <c r="U73" s="32"/>
      <c r="V73" s="32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5" hidden="1" x14ac:dyDescent="0.2">
      <c r="A74">
        <f t="shared" si="2"/>
        <v>208</v>
      </c>
      <c r="B74" t="str">
        <f t="shared" si="3"/>
        <v>CBIW208</v>
      </c>
      <c r="C74" t="s">
        <v>38</v>
      </c>
      <c r="D74" s="15">
        <v>2010</v>
      </c>
      <c r="E74" s="24">
        <v>278</v>
      </c>
      <c r="F74" s="25">
        <v>40456</v>
      </c>
      <c r="G74" s="10">
        <v>1</v>
      </c>
      <c r="H74" s="26">
        <v>40248</v>
      </c>
      <c r="I74" s="33" t="s">
        <v>49</v>
      </c>
      <c r="J74" s="10" t="s">
        <v>51</v>
      </c>
      <c r="K74" s="10" t="s">
        <v>41</v>
      </c>
      <c r="L74" s="10" t="s">
        <v>41</v>
      </c>
      <c r="M74" s="29">
        <v>6</v>
      </c>
      <c r="N74" s="32"/>
      <c r="O74" s="32"/>
      <c r="P74" s="10"/>
      <c r="Q74" s="10"/>
      <c r="R74" s="10"/>
      <c r="S74" s="10"/>
      <c r="T74" s="32"/>
      <c r="U74" s="32"/>
      <c r="V74" s="32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5" hidden="1" x14ac:dyDescent="0.2">
      <c r="A75">
        <f t="shared" si="2"/>
        <v>174</v>
      </c>
      <c r="B75" t="str">
        <f t="shared" si="3"/>
        <v>CBI406</v>
      </c>
      <c r="C75" t="s">
        <v>38</v>
      </c>
      <c r="D75" s="15">
        <v>2010</v>
      </c>
      <c r="E75" s="24">
        <v>278</v>
      </c>
      <c r="F75" s="25">
        <v>40456</v>
      </c>
      <c r="G75" s="10">
        <v>2</v>
      </c>
      <c r="H75" s="26">
        <v>40282</v>
      </c>
      <c r="I75" s="27" t="s">
        <v>46</v>
      </c>
      <c r="J75" s="10" t="s">
        <v>40</v>
      </c>
      <c r="K75" s="10" t="s">
        <v>41</v>
      </c>
      <c r="L75" s="10" t="s">
        <v>41</v>
      </c>
      <c r="M75" s="29">
        <v>6</v>
      </c>
      <c r="N75" s="32"/>
      <c r="O75" s="32"/>
      <c r="P75" s="10"/>
      <c r="Q75" s="10"/>
      <c r="R75" s="10"/>
      <c r="S75" s="10"/>
      <c r="T75" s="32"/>
      <c r="U75" s="32"/>
      <c r="V75" s="32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5" hidden="1" x14ac:dyDescent="0.2">
      <c r="A76">
        <f t="shared" si="2"/>
        <v>177</v>
      </c>
      <c r="B76" t="str">
        <f t="shared" si="3"/>
        <v>new_taurus</v>
      </c>
      <c r="C76" t="s">
        <v>38</v>
      </c>
      <c r="D76" s="15">
        <v>2010</v>
      </c>
      <c r="E76" s="24">
        <v>281</v>
      </c>
      <c r="F76" s="25">
        <v>40459</v>
      </c>
      <c r="G76" s="10">
        <v>2</v>
      </c>
      <c r="H76" s="26">
        <v>40282</v>
      </c>
      <c r="I76" s="27" t="s">
        <v>52</v>
      </c>
      <c r="J76" s="10" t="s">
        <v>40</v>
      </c>
      <c r="K76" s="10" t="s">
        <v>41</v>
      </c>
      <c r="L76" s="10" t="s">
        <v>41</v>
      </c>
      <c r="M76" s="29">
        <v>6</v>
      </c>
      <c r="N76" s="32"/>
      <c r="O76" s="32"/>
      <c r="P76" s="10"/>
      <c r="Q76" s="10"/>
      <c r="R76" s="10"/>
      <c r="S76" s="10"/>
      <c r="T76" s="32"/>
      <c r="U76" s="32"/>
      <c r="V76" s="3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5" hidden="1" x14ac:dyDescent="0.2">
      <c r="A77">
        <f t="shared" si="2"/>
        <v>179</v>
      </c>
      <c r="B77" t="str">
        <f t="shared" si="3"/>
        <v>CBIW208</v>
      </c>
      <c r="C77" t="s">
        <v>38</v>
      </c>
      <c r="D77" s="15">
        <v>2010</v>
      </c>
      <c r="E77" s="24">
        <v>283</v>
      </c>
      <c r="F77" s="25">
        <v>40461</v>
      </c>
      <c r="G77" s="10">
        <v>2</v>
      </c>
      <c r="H77" s="26">
        <v>40282</v>
      </c>
      <c r="I77" s="27" t="s">
        <v>49</v>
      </c>
      <c r="J77" s="10" t="s">
        <v>40</v>
      </c>
      <c r="K77" s="10" t="s">
        <v>41</v>
      </c>
      <c r="L77" s="10" t="s">
        <v>41</v>
      </c>
      <c r="M77" s="29">
        <v>6</v>
      </c>
      <c r="N77" s="32"/>
      <c r="O77" s="32"/>
      <c r="P77" s="10"/>
      <c r="Q77" s="10"/>
      <c r="R77" s="10"/>
      <c r="S77" s="10"/>
      <c r="T77" s="32"/>
      <c r="U77" s="32"/>
      <c r="V77" s="32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5" x14ac:dyDescent="0.2">
      <c r="A78">
        <f t="shared" si="2"/>
        <v>242</v>
      </c>
      <c r="B78" t="str">
        <f t="shared" si="3"/>
        <v>new_h46Y78</v>
      </c>
      <c r="C78" t="s">
        <v>38</v>
      </c>
      <c r="D78" s="15">
        <v>2010</v>
      </c>
      <c r="E78" s="24">
        <v>312</v>
      </c>
      <c r="F78" s="25">
        <v>40490</v>
      </c>
      <c r="G78" s="10">
        <v>1</v>
      </c>
      <c r="H78" s="26">
        <v>40248</v>
      </c>
      <c r="I78" s="27" t="s">
        <v>50</v>
      </c>
      <c r="J78" s="10" t="s">
        <v>51</v>
      </c>
      <c r="K78" s="28">
        <v>1004.1573944980109</v>
      </c>
      <c r="L78" s="28">
        <v>221.00431960363466</v>
      </c>
      <c r="M78" s="29">
        <v>10</v>
      </c>
      <c r="N78" s="31">
        <v>14.406099079036384</v>
      </c>
      <c r="O78" s="31">
        <v>0.22008932146948643</v>
      </c>
      <c r="P78" s="31"/>
      <c r="Q78" s="31"/>
      <c r="R78" s="31"/>
      <c r="S78" s="31"/>
      <c r="T78" s="31"/>
      <c r="U78" s="32"/>
      <c r="V78" s="32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5" x14ac:dyDescent="0.2">
      <c r="A79">
        <f t="shared" si="2"/>
        <v>231</v>
      </c>
      <c r="B79" t="str">
        <f t="shared" si="3"/>
        <v>new_h46Y78</v>
      </c>
      <c r="C79" t="s">
        <v>38</v>
      </c>
      <c r="D79" s="15">
        <v>2010</v>
      </c>
      <c r="E79" s="24">
        <v>335</v>
      </c>
      <c r="F79" s="25">
        <v>40513</v>
      </c>
      <c r="G79" s="10">
        <v>2</v>
      </c>
      <c r="H79" s="26">
        <v>40282</v>
      </c>
      <c r="I79" s="27" t="s">
        <v>50</v>
      </c>
      <c r="J79" s="10" t="s">
        <v>40</v>
      </c>
      <c r="K79" s="28">
        <v>911.61146092500087</v>
      </c>
      <c r="L79" s="28">
        <v>281.55431105038917</v>
      </c>
      <c r="M79" s="29">
        <v>10</v>
      </c>
      <c r="N79" s="31">
        <v>39.603336714459026</v>
      </c>
      <c r="O79" s="31"/>
      <c r="P79" s="10"/>
      <c r="Q79" s="31"/>
      <c r="R79" s="31"/>
      <c r="S79" s="31"/>
      <c r="T79" s="31"/>
      <c r="U79" s="32"/>
      <c r="V79" s="32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5" x14ac:dyDescent="0.2">
      <c r="C80" t="s">
        <v>38</v>
      </c>
      <c r="D80" s="15">
        <v>2010</v>
      </c>
      <c r="E80" s="24">
        <v>335</v>
      </c>
      <c r="F80" s="25">
        <v>40513</v>
      </c>
      <c r="G80" s="10">
        <v>2</v>
      </c>
      <c r="H80" s="26">
        <v>40282</v>
      </c>
      <c r="I80" s="27" t="s">
        <v>45</v>
      </c>
      <c r="J80" s="10" t="s">
        <v>58</v>
      </c>
      <c r="K80" s="28">
        <v>621.30626002133033</v>
      </c>
      <c r="L80" s="28">
        <v>208.49568488493895</v>
      </c>
      <c r="M80" s="28">
        <v>10</v>
      </c>
      <c r="N80" s="31">
        <v>5.1890712322538732</v>
      </c>
      <c r="O80" s="31"/>
      <c r="P80" s="10"/>
      <c r="Q80" s="31"/>
      <c r="R80" s="31"/>
      <c r="S80" s="31"/>
      <c r="T80" s="31"/>
      <c r="U80" s="32"/>
      <c r="V80" s="32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5" x14ac:dyDescent="0.2">
      <c r="A81">
        <f>F81-H81</f>
        <v>231</v>
      </c>
      <c r="B81" t="str">
        <f>I81</f>
        <v>Garnet</v>
      </c>
      <c r="C81" t="s">
        <v>38</v>
      </c>
      <c r="D81" s="15">
        <v>2010</v>
      </c>
      <c r="E81" s="24">
        <v>335</v>
      </c>
      <c r="F81" s="25">
        <v>40513</v>
      </c>
      <c r="G81" s="10">
        <v>2</v>
      </c>
      <c r="H81" s="26">
        <v>40282</v>
      </c>
      <c r="I81" s="27" t="s">
        <v>45</v>
      </c>
      <c r="J81" s="10" t="s">
        <v>40</v>
      </c>
      <c r="K81" s="28">
        <v>757.99281524010235</v>
      </c>
      <c r="L81" s="28">
        <v>265.60225794853721</v>
      </c>
      <c r="M81" s="29">
        <v>10</v>
      </c>
      <c r="N81" s="31">
        <v>29.751859151600218</v>
      </c>
      <c r="O81" s="31"/>
      <c r="P81" s="10"/>
      <c r="Q81" s="31"/>
      <c r="R81" s="31"/>
      <c r="S81" s="31"/>
      <c r="T81" s="31"/>
      <c r="U81" s="32"/>
      <c r="V81" s="32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5" x14ac:dyDescent="0.2">
      <c r="A82">
        <f>F82-H82</f>
        <v>231</v>
      </c>
      <c r="B82" t="str">
        <f>I82</f>
        <v>Hyola76</v>
      </c>
      <c r="C82" t="s">
        <v>38</v>
      </c>
      <c r="D82" s="15">
        <v>2010</v>
      </c>
      <c r="E82" s="24">
        <v>335</v>
      </c>
      <c r="F82" s="25">
        <v>40513</v>
      </c>
      <c r="G82" s="10">
        <v>2</v>
      </c>
      <c r="H82" s="26">
        <v>40282</v>
      </c>
      <c r="I82" s="27" t="s">
        <v>43</v>
      </c>
      <c r="J82" s="10" t="s">
        <v>40</v>
      </c>
      <c r="K82" s="28">
        <v>752.16235827450578</v>
      </c>
      <c r="L82" s="28">
        <v>264.55833723715909</v>
      </c>
      <c r="M82" s="29">
        <v>10</v>
      </c>
      <c r="N82" s="31">
        <v>9.8538539891017898</v>
      </c>
      <c r="O82" s="31"/>
      <c r="P82" s="10"/>
      <c r="Q82" s="31"/>
      <c r="R82" s="31"/>
      <c r="S82" s="31"/>
      <c r="T82" s="31"/>
      <c r="U82" s="32"/>
      <c r="V82" s="3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5" x14ac:dyDescent="0.2">
      <c r="C83" t="s">
        <v>38</v>
      </c>
      <c r="D83" s="15">
        <v>2010</v>
      </c>
      <c r="E83" s="24">
        <v>341</v>
      </c>
      <c r="F83" s="25">
        <v>40519</v>
      </c>
      <c r="G83" s="10">
        <v>2</v>
      </c>
      <c r="H83" s="26">
        <v>40282</v>
      </c>
      <c r="I83" s="27" t="s">
        <v>42</v>
      </c>
      <c r="J83" s="10" t="s">
        <v>58</v>
      </c>
      <c r="K83" s="28">
        <v>845.26174394880582</v>
      </c>
      <c r="L83" s="28">
        <v>276.56994313542668</v>
      </c>
      <c r="M83" s="28"/>
      <c r="N83" s="31">
        <v>10.271049257134269</v>
      </c>
      <c r="O83" s="31"/>
      <c r="P83" s="10"/>
      <c r="Q83" s="31"/>
      <c r="R83" s="31"/>
      <c r="S83" s="31"/>
      <c r="T83" s="31"/>
      <c r="U83" s="32"/>
      <c r="V83" s="32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5" x14ac:dyDescent="0.2">
      <c r="C84" t="s">
        <v>38</v>
      </c>
      <c r="D84" s="15">
        <v>2010</v>
      </c>
      <c r="E84" s="24">
        <v>341</v>
      </c>
      <c r="F84" s="25">
        <v>40519</v>
      </c>
      <c r="G84" s="10">
        <v>2</v>
      </c>
      <c r="H84" s="26">
        <v>40282</v>
      </c>
      <c r="I84" s="27" t="s">
        <v>47</v>
      </c>
      <c r="J84" s="10" t="s">
        <v>58</v>
      </c>
      <c r="K84" s="28">
        <v>691.7545960189243</v>
      </c>
      <c r="L84" s="28">
        <v>262.24007391725075</v>
      </c>
      <c r="M84" s="28">
        <v>10</v>
      </c>
      <c r="N84" s="31">
        <v>28.655225035266596</v>
      </c>
      <c r="O84" s="31"/>
      <c r="P84" s="10"/>
      <c r="Q84" s="31"/>
      <c r="R84" s="31"/>
      <c r="S84" s="31"/>
      <c r="T84" s="31"/>
      <c r="U84" s="32"/>
      <c r="V84" s="32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5" x14ac:dyDescent="0.2">
      <c r="A85">
        <f>F85-H85</f>
        <v>237</v>
      </c>
      <c r="B85" t="str">
        <f>I85</f>
        <v>CBI306</v>
      </c>
      <c r="C85" t="s">
        <v>38</v>
      </c>
      <c r="D85" s="15">
        <v>2010</v>
      </c>
      <c r="E85" s="24">
        <v>341</v>
      </c>
      <c r="F85" s="25">
        <v>40519</v>
      </c>
      <c r="G85" s="10">
        <v>2</v>
      </c>
      <c r="H85" s="26">
        <v>40282</v>
      </c>
      <c r="I85" s="27" t="s">
        <v>47</v>
      </c>
      <c r="J85" s="10" t="s">
        <v>40</v>
      </c>
      <c r="K85" s="28">
        <v>893.30002935238065</v>
      </c>
      <c r="L85" s="28">
        <v>324.92145209668786</v>
      </c>
      <c r="M85" s="29">
        <v>10</v>
      </c>
      <c r="N85" s="31">
        <v>31.753342976505905</v>
      </c>
      <c r="O85" s="31"/>
      <c r="P85" s="10"/>
      <c r="Q85" s="31"/>
      <c r="R85" s="31"/>
      <c r="S85" s="31"/>
      <c r="T85" s="31"/>
      <c r="U85" s="32"/>
      <c r="V85" s="32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5" x14ac:dyDescent="0.2">
      <c r="C86" t="s">
        <v>38</v>
      </c>
      <c r="D86" s="15">
        <v>2010</v>
      </c>
      <c r="E86" s="24">
        <v>341</v>
      </c>
      <c r="F86" s="25">
        <v>40519</v>
      </c>
      <c r="G86" s="10">
        <v>2</v>
      </c>
      <c r="H86" s="26">
        <v>40282</v>
      </c>
      <c r="I86" s="27" t="s">
        <v>46</v>
      </c>
      <c r="J86" s="10" t="s">
        <v>58</v>
      </c>
      <c r="K86" s="28">
        <v>776.93616245665044</v>
      </c>
      <c r="L86" s="28">
        <v>246.82240652645794</v>
      </c>
      <c r="M86" s="28">
        <v>10</v>
      </c>
      <c r="N86" s="31">
        <v>4.6730715952096293</v>
      </c>
      <c r="O86" s="31"/>
      <c r="P86" s="10"/>
      <c r="Q86" s="31"/>
      <c r="R86" s="31"/>
      <c r="S86" s="31"/>
      <c r="T86" s="31"/>
      <c r="U86" s="32"/>
      <c r="V86" s="32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5" x14ac:dyDescent="0.2">
      <c r="A87">
        <f>F87-H87</f>
        <v>237</v>
      </c>
      <c r="B87" t="str">
        <f>I87</f>
        <v>CBI406</v>
      </c>
      <c r="C87" t="s">
        <v>38</v>
      </c>
      <c r="D87" s="15">
        <v>2010</v>
      </c>
      <c r="E87" s="24">
        <v>341</v>
      </c>
      <c r="F87" s="25">
        <v>40519</v>
      </c>
      <c r="G87" s="10">
        <v>2</v>
      </c>
      <c r="H87" s="26">
        <v>40282</v>
      </c>
      <c r="I87" s="27" t="s">
        <v>46</v>
      </c>
      <c r="J87" s="10" t="s">
        <v>40</v>
      </c>
      <c r="K87" s="28">
        <v>1054.0599546136436</v>
      </c>
      <c r="L87" s="28">
        <v>274.64887124237657</v>
      </c>
      <c r="M87" s="29">
        <v>10</v>
      </c>
      <c r="N87" s="31">
        <v>54.706217009366398</v>
      </c>
      <c r="O87" s="31"/>
      <c r="P87" s="10"/>
      <c r="Q87" s="31"/>
      <c r="R87" s="31"/>
      <c r="S87" s="31"/>
      <c r="T87" s="31"/>
      <c r="U87" s="32"/>
      <c r="V87" s="32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5" x14ac:dyDescent="0.2">
      <c r="C88" t="s">
        <v>38</v>
      </c>
      <c r="D88" s="15">
        <v>2010</v>
      </c>
      <c r="E88" s="24">
        <v>341</v>
      </c>
      <c r="F88" s="25">
        <v>40519</v>
      </c>
      <c r="G88" s="10">
        <v>2</v>
      </c>
      <c r="H88" s="26">
        <v>40282</v>
      </c>
      <c r="I88" s="27" t="s">
        <v>43</v>
      </c>
      <c r="J88" s="10" t="s">
        <v>58</v>
      </c>
      <c r="K88" s="28">
        <v>595.34853181320568</v>
      </c>
      <c r="L88" s="28">
        <v>210.38051555293126</v>
      </c>
      <c r="M88" s="28">
        <v>10</v>
      </c>
      <c r="N88" s="31">
        <v>18.167760954598656</v>
      </c>
      <c r="O88" s="31"/>
      <c r="P88" s="10"/>
      <c r="Q88" s="31"/>
      <c r="R88" s="31"/>
      <c r="S88" s="31"/>
      <c r="T88" s="31"/>
      <c r="U88" s="32"/>
      <c r="V88" s="32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5" x14ac:dyDescent="0.2">
      <c r="C89" t="s">
        <v>38</v>
      </c>
      <c r="D89" s="15">
        <v>2010</v>
      </c>
      <c r="E89" s="24">
        <v>341</v>
      </c>
      <c r="F89" s="25">
        <v>40519</v>
      </c>
      <c r="G89" s="10">
        <v>2</v>
      </c>
      <c r="H89" s="26">
        <v>40282</v>
      </c>
      <c r="I89" s="27" t="s">
        <v>39</v>
      </c>
      <c r="J89" s="10" t="s">
        <v>58</v>
      </c>
      <c r="K89" s="28">
        <v>437.45185834699737</v>
      </c>
      <c r="L89" s="28">
        <v>144.97333833108615</v>
      </c>
      <c r="M89" s="28"/>
      <c r="N89" s="31">
        <v>6.247213569705556</v>
      </c>
      <c r="O89" s="31"/>
      <c r="P89" s="10"/>
      <c r="Q89" s="31"/>
      <c r="R89" s="31"/>
      <c r="S89" s="31"/>
      <c r="T89" s="31"/>
      <c r="U89" s="32"/>
      <c r="V89" s="32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5" x14ac:dyDescent="0.2">
      <c r="A90">
        <f t="shared" ref="A90:A99" si="4">F90-H90</f>
        <v>237</v>
      </c>
      <c r="B90" t="str">
        <f t="shared" ref="B90:B99" si="5">I90</f>
        <v>Marlin</v>
      </c>
      <c r="C90" t="s">
        <v>38</v>
      </c>
      <c r="D90" s="15">
        <v>2010</v>
      </c>
      <c r="E90" s="24">
        <v>341</v>
      </c>
      <c r="F90" s="25">
        <v>40519</v>
      </c>
      <c r="G90" s="10">
        <v>2</v>
      </c>
      <c r="H90" s="26">
        <v>40282</v>
      </c>
      <c r="I90" s="27" t="s">
        <v>39</v>
      </c>
      <c r="J90" s="10" t="s">
        <v>40</v>
      </c>
      <c r="K90" s="28">
        <v>427.26943149539471</v>
      </c>
      <c r="L90" s="28">
        <v>153.57226675003258</v>
      </c>
      <c r="M90" s="29">
        <v>10</v>
      </c>
      <c r="N90" s="31">
        <v>33.143295082005672</v>
      </c>
      <c r="O90" s="31"/>
      <c r="P90" s="10"/>
      <c r="Q90" s="31"/>
      <c r="R90" s="31"/>
      <c r="S90" s="31"/>
      <c r="T90" s="31"/>
      <c r="U90" s="32"/>
      <c r="V90" s="32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5" x14ac:dyDescent="0.2">
      <c r="A91">
        <f t="shared" si="4"/>
        <v>272</v>
      </c>
      <c r="B91" t="str">
        <f t="shared" si="5"/>
        <v>new_taurus</v>
      </c>
      <c r="C91" t="s">
        <v>38</v>
      </c>
      <c r="D91" s="15">
        <v>2010</v>
      </c>
      <c r="E91" s="24">
        <v>342</v>
      </c>
      <c r="F91" s="25">
        <v>40520</v>
      </c>
      <c r="G91" s="10">
        <v>1</v>
      </c>
      <c r="H91" s="26">
        <v>40248</v>
      </c>
      <c r="I91" s="27" t="s">
        <v>52</v>
      </c>
      <c r="J91" s="10" t="s">
        <v>51</v>
      </c>
      <c r="K91" s="28">
        <v>1025.1059433714738</v>
      </c>
      <c r="L91" s="28">
        <v>324.72416249738978</v>
      </c>
      <c r="M91" s="29">
        <v>10</v>
      </c>
      <c r="N91" s="31">
        <v>38.992317112562567</v>
      </c>
      <c r="O91" s="31">
        <v>0.3167713196837037</v>
      </c>
      <c r="P91" s="31"/>
      <c r="Q91" s="31"/>
      <c r="R91" s="31"/>
      <c r="S91" s="31"/>
      <c r="T91" s="31"/>
      <c r="U91" s="32"/>
      <c r="V91" s="32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5" x14ac:dyDescent="0.2">
      <c r="A92">
        <f t="shared" si="4"/>
        <v>274</v>
      </c>
      <c r="B92" t="str">
        <f t="shared" si="5"/>
        <v>CBI306</v>
      </c>
      <c r="C92" t="s">
        <v>38</v>
      </c>
      <c r="D92" s="15">
        <v>2010</v>
      </c>
      <c r="E92" s="24">
        <v>344</v>
      </c>
      <c r="F92" s="25">
        <v>40522</v>
      </c>
      <c r="G92" s="10">
        <v>1</v>
      </c>
      <c r="H92" s="26">
        <v>40248</v>
      </c>
      <c r="I92" s="27" t="s">
        <v>47</v>
      </c>
      <c r="J92" s="10" t="s">
        <v>51</v>
      </c>
      <c r="K92" s="28">
        <v>1295.0014386536573</v>
      </c>
      <c r="L92" s="28">
        <v>391.3353559737622</v>
      </c>
      <c r="M92" s="29">
        <v>10</v>
      </c>
      <c r="N92" s="31">
        <v>48.142830304931863</v>
      </c>
      <c r="O92" s="31">
        <v>0.3021891283615965</v>
      </c>
      <c r="P92" s="31"/>
      <c r="Q92" s="31"/>
      <c r="R92" s="31"/>
      <c r="S92" s="31"/>
      <c r="T92" s="31"/>
      <c r="U92" s="32"/>
      <c r="V92" s="32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5" x14ac:dyDescent="0.2">
      <c r="A93">
        <f t="shared" si="4"/>
        <v>274</v>
      </c>
      <c r="B93" t="str">
        <f t="shared" si="5"/>
        <v>CBI406</v>
      </c>
      <c r="C93" t="s">
        <v>38</v>
      </c>
      <c r="D93" s="15">
        <v>2010</v>
      </c>
      <c r="E93" s="24">
        <v>344</v>
      </c>
      <c r="F93" s="25">
        <v>40522</v>
      </c>
      <c r="G93" s="10">
        <v>1</v>
      </c>
      <c r="H93" s="26">
        <v>40248</v>
      </c>
      <c r="I93" s="27" t="s">
        <v>46</v>
      </c>
      <c r="J93" s="10" t="s">
        <v>51</v>
      </c>
      <c r="K93" s="28">
        <v>991.00584998740442</v>
      </c>
      <c r="L93" s="28">
        <v>250.81202970361898</v>
      </c>
      <c r="M93" s="29">
        <v>10</v>
      </c>
      <c r="N93" s="31">
        <v>22.697489445030055</v>
      </c>
      <c r="O93" s="31">
        <v>0.2530883442381362</v>
      </c>
      <c r="P93" s="31"/>
      <c r="Q93" s="31"/>
      <c r="R93" s="31"/>
      <c r="S93" s="31"/>
      <c r="T93" s="31"/>
      <c r="U93" s="32"/>
      <c r="V93" s="32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5" x14ac:dyDescent="0.2">
      <c r="A94">
        <f t="shared" si="4"/>
        <v>274</v>
      </c>
      <c r="B94" t="str">
        <f t="shared" si="5"/>
        <v>CBIW208</v>
      </c>
      <c r="C94" t="s">
        <v>38</v>
      </c>
      <c r="D94" s="15">
        <v>2010</v>
      </c>
      <c r="E94" s="24">
        <v>344</v>
      </c>
      <c r="F94" s="25">
        <v>40522</v>
      </c>
      <c r="G94" s="10">
        <v>1</v>
      </c>
      <c r="H94" s="26">
        <v>40248</v>
      </c>
      <c r="I94" s="27" t="s">
        <v>49</v>
      </c>
      <c r="J94" s="10" t="s">
        <v>51</v>
      </c>
      <c r="K94" s="28">
        <v>863.87978266766277</v>
      </c>
      <c r="L94" s="28">
        <v>272.96581591815254</v>
      </c>
      <c r="M94" s="29">
        <v>10</v>
      </c>
      <c r="N94" s="31">
        <v>20.915976236754503</v>
      </c>
      <c r="O94" s="31">
        <v>0.31597662243609115</v>
      </c>
      <c r="P94" s="31"/>
      <c r="Q94" s="31"/>
      <c r="R94" s="31"/>
      <c r="S94" s="31"/>
      <c r="T94" s="31"/>
      <c r="U94" s="32"/>
      <c r="V94" s="32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5" x14ac:dyDescent="0.2">
      <c r="A95">
        <f t="shared" si="4"/>
        <v>274</v>
      </c>
      <c r="B95" t="str">
        <f t="shared" si="5"/>
        <v>Garnet</v>
      </c>
      <c r="C95" t="s">
        <v>38</v>
      </c>
      <c r="D95" s="15">
        <v>2010</v>
      </c>
      <c r="E95" s="24">
        <v>344</v>
      </c>
      <c r="F95" s="25">
        <v>40522</v>
      </c>
      <c r="G95" s="10">
        <v>1</v>
      </c>
      <c r="H95" s="26">
        <v>40248</v>
      </c>
      <c r="I95" s="27" t="s">
        <v>45</v>
      </c>
      <c r="J95" s="10" t="s">
        <v>51</v>
      </c>
      <c r="K95" s="28">
        <v>1112.373508325107</v>
      </c>
      <c r="L95" s="28">
        <v>267.92408992418655</v>
      </c>
      <c r="M95" s="29">
        <v>10</v>
      </c>
      <c r="N95" s="31">
        <v>13.906316793261771</v>
      </c>
      <c r="O95" s="31">
        <v>0.24085802827828753</v>
      </c>
      <c r="P95" s="31"/>
      <c r="Q95" s="31"/>
      <c r="R95" s="31"/>
      <c r="S95" s="31"/>
      <c r="T95" s="31"/>
      <c r="U95" s="32"/>
      <c r="V95" s="32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5" x14ac:dyDescent="0.2">
      <c r="A96">
        <f t="shared" si="4"/>
        <v>274</v>
      </c>
      <c r="B96" t="str">
        <f t="shared" si="5"/>
        <v>Hyola76</v>
      </c>
      <c r="C96" t="s">
        <v>38</v>
      </c>
      <c r="D96" s="15">
        <v>2010</v>
      </c>
      <c r="E96" s="24">
        <v>344</v>
      </c>
      <c r="F96" s="25">
        <v>40522</v>
      </c>
      <c r="G96" s="10">
        <v>1</v>
      </c>
      <c r="H96" s="26">
        <v>40248</v>
      </c>
      <c r="I96" s="27" t="s">
        <v>43</v>
      </c>
      <c r="J96" s="10" t="s">
        <v>51</v>
      </c>
      <c r="K96" s="28">
        <v>1373.6365473653432</v>
      </c>
      <c r="L96" s="28">
        <v>327.86729980229654</v>
      </c>
      <c r="M96" s="29">
        <v>10</v>
      </c>
      <c r="N96" s="31">
        <v>52.439681240922795</v>
      </c>
      <c r="O96" s="31">
        <v>0.23868562643528321</v>
      </c>
      <c r="P96" s="31"/>
      <c r="Q96" s="31"/>
      <c r="R96" s="31"/>
      <c r="S96" s="31"/>
      <c r="T96" s="31"/>
      <c r="U96" s="32"/>
      <c r="V96" s="32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5" x14ac:dyDescent="0.2">
      <c r="A97">
        <f t="shared" si="4"/>
        <v>274</v>
      </c>
      <c r="B97" t="str">
        <f t="shared" si="5"/>
        <v>Marlin</v>
      </c>
      <c r="C97" t="s">
        <v>38</v>
      </c>
      <c r="D97" s="15">
        <v>2010</v>
      </c>
      <c r="E97" s="24">
        <v>344</v>
      </c>
      <c r="F97" s="25">
        <v>40522</v>
      </c>
      <c r="G97" s="10">
        <v>1</v>
      </c>
      <c r="H97" s="26">
        <v>40248</v>
      </c>
      <c r="I97" s="27" t="s">
        <v>39</v>
      </c>
      <c r="J97" s="10" t="s">
        <v>51</v>
      </c>
      <c r="K97" s="28">
        <v>849.25244814327743</v>
      </c>
      <c r="L97" s="28">
        <v>205.48740616580363</v>
      </c>
      <c r="M97" s="29">
        <v>10</v>
      </c>
      <c r="N97" s="31">
        <v>36.990366449652868</v>
      </c>
      <c r="O97" s="31">
        <v>0.24196268920397138</v>
      </c>
      <c r="P97" s="31"/>
      <c r="Q97" s="31"/>
      <c r="R97" s="31"/>
      <c r="S97" s="31"/>
      <c r="T97" s="31"/>
      <c r="U97" s="32"/>
      <c r="V97" s="32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5" x14ac:dyDescent="0.2">
      <c r="A98">
        <f t="shared" si="4"/>
        <v>274</v>
      </c>
      <c r="B98" t="str">
        <f t="shared" si="5"/>
        <v>Maxol</v>
      </c>
      <c r="C98" t="s">
        <v>38</v>
      </c>
      <c r="D98" s="15">
        <v>2010</v>
      </c>
      <c r="E98" s="24">
        <v>344</v>
      </c>
      <c r="F98" s="25">
        <v>40522</v>
      </c>
      <c r="G98" s="10">
        <v>1</v>
      </c>
      <c r="H98" s="26">
        <v>40248</v>
      </c>
      <c r="I98" s="27" t="s">
        <v>44</v>
      </c>
      <c r="J98" s="10" t="s">
        <v>51</v>
      </c>
      <c r="K98" s="28">
        <v>904.47663463155413</v>
      </c>
      <c r="L98" s="28">
        <v>273.894372339857</v>
      </c>
      <c r="M98" s="29">
        <v>10</v>
      </c>
      <c r="N98" s="31">
        <v>32.916146115876508</v>
      </c>
      <c r="O98" s="31">
        <v>0.30282083787761982</v>
      </c>
      <c r="P98" s="31"/>
      <c r="Q98" s="31"/>
      <c r="R98" s="31"/>
      <c r="S98" s="31"/>
      <c r="T98" s="31"/>
      <c r="U98" s="32"/>
      <c r="V98" s="32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5" x14ac:dyDescent="0.2">
      <c r="A99">
        <f t="shared" si="4"/>
        <v>274</v>
      </c>
      <c r="B99" t="str">
        <f t="shared" si="5"/>
        <v>Winfred</v>
      </c>
      <c r="C99" t="s">
        <v>38</v>
      </c>
      <c r="D99" s="15">
        <v>2010</v>
      </c>
      <c r="E99" s="24">
        <v>344</v>
      </c>
      <c r="F99" s="25">
        <v>40522</v>
      </c>
      <c r="G99" s="10">
        <v>1</v>
      </c>
      <c r="H99" s="26">
        <v>40248</v>
      </c>
      <c r="I99" s="27" t="s">
        <v>53</v>
      </c>
      <c r="J99" s="10" t="s">
        <v>51</v>
      </c>
      <c r="K99" s="28">
        <v>967.91784984890137</v>
      </c>
      <c r="L99" s="28">
        <v>142.53557896218325</v>
      </c>
      <c r="M99" s="29">
        <v>10</v>
      </c>
      <c r="N99" s="31">
        <v>12.606770870232561</v>
      </c>
      <c r="O99" s="31">
        <v>0.1472599962738925</v>
      </c>
      <c r="P99" s="31"/>
      <c r="Q99" s="31"/>
      <c r="R99" s="31"/>
      <c r="S99" s="31"/>
      <c r="T99" s="31"/>
      <c r="U99" s="32"/>
      <c r="V99" s="3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5" x14ac:dyDescent="0.2">
      <c r="C100" t="s">
        <v>38</v>
      </c>
      <c r="D100" s="15">
        <v>2010</v>
      </c>
      <c r="E100" s="24">
        <v>349</v>
      </c>
      <c r="F100" s="25">
        <v>40527</v>
      </c>
      <c r="G100" s="10">
        <v>2</v>
      </c>
      <c r="H100" s="26">
        <v>40282</v>
      </c>
      <c r="I100" s="27" t="s">
        <v>49</v>
      </c>
      <c r="J100" s="10" t="s">
        <v>58</v>
      </c>
      <c r="K100" s="28">
        <v>1000.3945791211329</v>
      </c>
      <c r="L100" s="28">
        <v>322.78369170238398</v>
      </c>
      <c r="M100" s="28">
        <v>10</v>
      </c>
      <c r="N100" s="31">
        <v>32.538252514620723</v>
      </c>
      <c r="O100" s="31"/>
      <c r="P100" s="10"/>
      <c r="Q100" s="31"/>
      <c r="R100" s="31"/>
      <c r="S100" s="31"/>
      <c r="T100" s="31"/>
      <c r="U100" s="32"/>
      <c r="V100" s="3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5" x14ac:dyDescent="0.2">
      <c r="A101">
        <f>F101-H101</f>
        <v>245</v>
      </c>
      <c r="B101" t="str">
        <f>I101</f>
        <v>CBIW208</v>
      </c>
      <c r="C101" t="s">
        <v>38</v>
      </c>
      <c r="D101" s="15">
        <v>2010</v>
      </c>
      <c r="E101" s="24">
        <v>349</v>
      </c>
      <c r="F101" s="25">
        <v>40527</v>
      </c>
      <c r="G101" s="10">
        <v>2</v>
      </c>
      <c r="H101" s="26">
        <v>40282</v>
      </c>
      <c r="I101" s="27" t="s">
        <v>49</v>
      </c>
      <c r="J101" s="10" t="s">
        <v>40</v>
      </c>
      <c r="K101" s="28">
        <v>1185.1044766563498</v>
      </c>
      <c r="L101" s="28">
        <v>388.32500762569668</v>
      </c>
      <c r="M101" s="29">
        <v>10</v>
      </c>
      <c r="N101" s="31">
        <v>48.823164272548233</v>
      </c>
      <c r="O101" s="31"/>
      <c r="P101" s="10"/>
      <c r="Q101" s="31"/>
      <c r="R101" s="31"/>
      <c r="S101" s="31"/>
      <c r="T101" s="31"/>
      <c r="U101" s="32"/>
      <c r="V101" s="32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5" x14ac:dyDescent="0.2">
      <c r="C102" t="s">
        <v>38</v>
      </c>
      <c r="D102" s="15">
        <v>2010</v>
      </c>
      <c r="E102" s="24">
        <v>349</v>
      </c>
      <c r="F102" s="25">
        <v>40527</v>
      </c>
      <c r="G102" s="10">
        <v>2</v>
      </c>
      <c r="H102" s="26">
        <v>40282</v>
      </c>
      <c r="I102" s="27" t="s">
        <v>44</v>
      </c>
      <c r="J102" s="10" t="s">
        <v>58</v>
      </c>
      <c r="K102" s="28">
        <v>889.97840906053261</v>
      </c>
      <c r="L102" s="28">
        <v>300.33039382081984</v>
      </c>
      <c r="M102" s="28"/>
      <c r="N102" s="31">
        <v>54.39893611120381</v>
      </c>
      <c r="O102" s="31"/>
      <c r="P102" s="10"/>
      <c r="Q102" s="31"/>
      <c r="R102" s="31"/>
      <c r="S102" s="31"/>
      <c r="T102" s="31"/>
      <c r="U102" s="32"/>
      <c r="V102" s="32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5" x14ac:dyDescent="0.2">
      <c r="A103">
        <f>F103-H103</f>
        <v>245</v>
      </c>
      <c r="B103" t="str">
        <f>I103</f>
        <v>Maxol</v>
      </c>
      <c r="C103" t="s">
        <v>38</v>
      </c>
      <c r="D103" s="15">
        <v>2010</v>
      </c>
      <c r="E103" s="24">
        <v>349</v>
      </c>
      <c r="F103" s="25">
        <v>40527</v>
      </c>
      <c r="G103" s="10">
        <v>2</v>
      </c>
      <c r="H103" s="26">
        <v>40282</v>
      </c>
      <c r="I103" s="27" t="s">
        <v>44</v>
      </c>
      <c r="J103" s="10" t="s">
        <v>40</v>
      </c>
      <c r="K103" s="28">
        <v>992.15386022762448</v>
      </c>
      <c r="L103" s="28">
        <v>318.4702274400459</v>
      </c>
      <c r="M103" s="29">
        <v>10</v>
      </c>
      <c r="N103" s="31">
        <v>29.183550583536512</v>
      </c>
      <c r="O103" s="31"/>
      <c r="P103" s="10"/>
      <c r="Q103" s="31"/>
      <c r="R103" s="31"/>
      <c r="S103" s="31"/>
      <c r="T103" s="31"/>
      <c r="U103" s="32"/>
      <c r="V103" s="32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5" x14ac:dyDescent="0.2">
      <c r="C104" s="14" t="s">
        <v>38</v>
      </c>
      <c r="D104" s="15">
        <v>2010</v>
      </c>
      <c r="E104" s="16">
        <v>349</v>
      </c>
      <c r="F104" s="17">
        <v>40527</v>
      </c>
      <c r="G104" s="15">
        <v>2</v>
      </c>
      <c r="H104" s="18">
        <v>40282</v>
      </c>
      <c r="I104" s="22" t="s">
        <v>48</v>
      </c>
      <c r="J104" s="15" t="s">
        <v>58</v>
      </c>
      <c r="K104" s="34">
        <v>1008.7026569969266</v>
      </c>
      <c r="L104" s="34">
        <v>352.8800534618249</v>
      </c>
      <c r="M104" s="34"/>
      <c r="N104" s="35">
        <v>24.09183568860432</v>
      </c>
      <c r="O104" s="35"/>
      <c r="P104" s="15"/>
      <c r="Q104" s="35"/>
      <c r="R104" s="35"/>
      <c r="S104" s="35"/>
      <c r="T104" s="35"/>
      <c r="U104" s="22"/>
      <c r="V104" s="22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15" x14ac:dyDescent="0.2">
      <c r="A105">
        <f>F105-H105</f>
        <v>245</v>
      </c>
      <c r="B105" t="str">
        <f>I105</f>
        <v>new_taurus</v>
      </c>
      <c r="C105" s="14" t="s">
        <v>38</v>
      </c>
      <c r="D105" s="15">
        <v>2010</v>
      </c>
      <c r="E105" s="16">
        <v>349</v>
      </c>
      <c r="F105" s="17">
        <v>40527</v>
      </c>
      <c r="G105" s="15">
        <v>2</v>
      </c>
      <c r="H105" s="18">
        <v>40282</v>
      </c>
      <c r="I105" s="22" t="s">
        <v>52</v>
      </c>
      <c r="J105" s="15" t="s">
        <v>40</v>
      </c>
      <c r="K105" s="34">
        <v>1040.4026412220821</v>
      </c>
      <c r="L105" s="34">
        <v>387.50440737714291</v>
      </c>
      <c r="M105" s="21">
        <v>10</v>
      </c>
      <c r="N105" s="35">
        <v>38.919345702546124</v>
      </c>
      <c r="O105" s="35"/>
      <c r="P105" s="15"/>
      <c r="Q105" s="35"/>
      <c r="R105" s="35"/>
      <c r="S105" s="35"/>
      <c r="T105" s="35"/>
      <c r="U105" s="22"/>
      <c r="V105" s="22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15" x14ac:dyDescent="0.2">
      <c r="C106" s="14" t="s">
        <v>38</v>
      </c>
      <c r="D106" s="15">
        <v>2010</v>
      </c>
      <c r="E106" s="16">
        <v>349</v>
      </c>
      <c r="F106" s="17">
        <v>40527</v>
      </c>
      <c r="G106" s="15">
        <v>2</v>
      </c>
      <c r="H106" s="18">
        <v>40282</v>
      </c>
      <c r="I106" s="22" t="s">
        <v>53</v>
      </c>
      <c r="J106" s="15" t="s">
        <v>58</v>
      </c>
      <c r="K106" s="34">
        <v>651.85228045651513</v>
      </c>
      <c r="L106" s="34">
        <v>121.91627078550398</v>
      </c>
      <c r="M106" s="34"/>
      <c r="N106" s="35">
        <v>5.9416194017043669</v>
      </c>
      <c r="O106" s="35"/>
      <c r="P106" s="15"/>
      <c r="Q106" s="35"/>
      <c r="R106" s="35"/>
      <c r="S106" s="35"/>
      <c r="T106" s="35"/>
      <c r="U106" s="22"/>
      <c r="V106" s="22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5" x14ac:dyDescent="0.2">
      <c r="A107">
        <f t="shared" ref="A107:A141" si="6">F107-H107</f>
        <v>245</v>
      </c>
      <c r="B107" t="str">
        <f t="shared" ref="B107:B141" si="7">I107</f>
        <v>Winfred</v>
      </c>
      <c r="C107" s="14" t="s">
        <v>38</v>
      </c>
      <c r="D107" s="15">
        <v>2010</v>
      </c>
      <c r="E107" s="16">
        <v>349</v>
      </c>
      <c r="F107" s="17">
        <v>40527</v>
      </c>
      <c r="G107" s="15">
        <v>2</v>
      </c>
      <c r="H107" s="18">
        <v>40282</v>
      </c>
      <c r="I107" s="22" t="s">
        <v>53</v>
      </c>
      <c r="J107" s="15" t="s">
        <v>40</v>
      </c>
      <c r="K107" s="34">
        <v>896.72706131591542</v>
      </c>
      <c r="L107" s="34">
        <v>172.93755862553459</v>
      </c>
      <c r="M107" s="21">
        <v>10</v>
      </c>
      <c r="N107" s="35">
        <v>18.916885150294483</v>
      </c>
      <c r="O107" s="35"/>
      <c r="P107" s="15"/>
      <c r="Q107" s="35"/>
      <c r="R107" s="35"/>
      <c r="S107" s="35"/>
      <c r="T107" s="35"/>
      <c r="U107" s="22"/>
      <c r="V107" s="22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idden="1" x14ac:dyDescent="0.2">
      <c r="B108" t="str">
        <f t="shared" si="7"/>
        <v>Hyola76</v>
      </c>
      <c r="C108" s="14" t="s">
        <v>38</v>
      </c>
      <c r="D108" s="15">
        <v>2010</v>
      </c>
      <c r="E108" s="15"/>
      <c r="F108" s="17"/>
      <c r="G108" s="15">
        <v>1</v>
      </c>
      <c r="H108" s="18">
        <v>40248</v>
      </c>
      <c r="I108" s="22" t="s">
        <v>43</v>
      </c>
      <c r="J108" s="15" t="s">
        <v>51</v>
      </c>
      <c r="K108" s="15"/>
      <c r="L108" s="15"/>
      <c r="M108" s="21">
        <v>6</v>
      </c>
      <c r="N108" s="22"/>
      <c r="O108" s="22"/>
      <c r="P108" s="15"/>
      <c r="Q108" s="15"/>
      <c r="R108" s="15"/>
      <c r="S108" s="15"/>
      <c r="T108" s="22"/>
      <c r="U108" s="22"/>
      <c r="V108" s="22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idden="1" x14ac:dyDescent="0.2">
      <c r="B109" t="str">
        <f t="shared" si="7"/>
        <v>Maxol</v>
      </c>
      <c r="C109" s="14" t="s">
        <v>38</v>
      </c>
      <c r="D109" s="15">
        <v>2010</v>
      </c>
      <c r="E109" s="15"/>
      <c r="F109" s="17"/>
      <c r="G109" s="15">
        <v>1</v>
      </c>
      <c r="H109" s="18">
        <v>40248</v>
      </c>
      <c r="I109" s="22" t="s">
        <v>44</v>
      </c>
      <c r="J109" s="15" t="s">
        <v>51</v>
      </c>
      <c r="K109" s="15"/>
      <c r="L109" s="15"/>
      <c r="M109" s="21">
        <v>6</v>
      </c>
      <c r="N109" s="22"/>
      <c r="O109" s="22"/>
      <c r="P109" s="15"/>
      <c r="Q109" s="15"/>
      <c r="R109" s="15"/>
      <c r="S109" s="15"/>
      <c r="T109" s="22"/>
      <c r="U109" s="22"/>
      <c r="V109" s="22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idden="1" x14ac:dyDescent="0.2">
      <c r="B110" t="str">
        <f t="shared" si="7"/>
        <v>Winfred</v>
      </c>
      <c r="C110" s="14" t="s">
        <v>38</v>
      </c>
      <c r="D110" s="15">
        <v>2010</v>
      </c>
      <c r="E110" s="15"/>
      <c r="F110" s="17"/>
      <c r="G110" s="15">
        <v>1</v>
      </c>
      <c r="H110" s="18">
        <v>40248</v>
      </c>
      <c r="I110" s="22" t="s">
        <v>53</v>
      </c>
      <c r="J110" s="15" t="s">
        <v>51</v>
      </c>
      <c r="K110" s="15"/>
      <c r="L110" s="15"/>
      <c r="M110" s="21">
        <v>6</v>
      </c>
      <c r="N110" s="22"/>
      <c r="O110" s="22"/>
      <c r="P110" s="15"/>
      <c r="Q110" s="15"/>
      <c r="R110" s="15"/>
      <c r="S110" s="15"/>
      <c r="T110" s="22"/>
      <c r="U110" s="22"/>
      <c r="V110" s="22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idden="1" x14ac:dyDescent="0.2">
      <c r="B111" t="str">
        <f t="shared" si="7"/>
        <v>Hyola76</v>
      </c>
      <c r="C111" s="14" t="s">
        <v>38</v>
      </c>
      <c r="D111" s="15">
        <v>2010</v>
      </c>
      <c r="E111" s="15"/>
      <c r="F111" s="17"/>
      <c r="G111" s="15">
        <v>2</v>
      </c>
      <c r="H111" s="18">
        <v>40282</v>
      </c>
      <c r="I111" s="22" t="s">
        <v>43</v>
      </c>
      <c r="J111" s="15" t="s">
        <v>40</v>
      </c>
      <c r="K111" s="15"/>
      <c r="L111" s="15"/>
      <c r="M111" s="21">
        <v>6</v>
      </c>
      <c r="N111" s="22"/>
      <c r="O111" s="22"/>
      <c r="P111" s="15"/>
      <c r="Q111" s="15"/>
      <c r="R111" s="15"/>
      <c r="S111" s="15"/>
      <c r="T111" s="22"/>
      <c r="U111" s="22"/>
      <c r="V111" s="22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idden="1" x14ac:dyDescent="0.2">
      <c r="B112" t="str">
        <f t="shared" si="7"/>
        <v>Maxol</v>
      </c>
      <c r="C112" s="14" t="s">
        <v>38</v>
      </c>
      <c r="D112" s="15">
        <v>2010</v>
      </c>
      <c r="E112" s="15"/>
      <c r="F112" s="17"/>
      <c r="G112" s="15">
        <v>2</v>
      </c>
      <c r="H112" s="18">
        <v>40282</v>
      </c>
      <c r="I112" s="22" t="s">
        <v>44</v>
      </c>
      <c r="J112" s="15" t="s">
        <v>40</v>
      </c>
      <c r="K112" s="15"/>
      <c r="L112" s="15"/>
      <c r="M112" s="21">
        <v>6</v>
      </c>
      <c r="N112" s="22"/>
      <c r="O112" s="22"/>
      <c r="P112" s="15"/>
      <c r="Q112" s="15"/>
      <c r="R112" s="15"/>
      <c r="S112" s="15"/>
      <c r="T112" s="22"/>
      <c r="U112" s="22"/>
      <c r="V112" s="22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idden="1" x14ac:dyDescent="0.2">
      <c r="B113" t="str">
        <f t="shared" si="7"/>
        <v>Winfred</v>
      </c>
      <c r="C113" s="14" t="s">
        <v>38</v>
      </c>
      <c r="D113" s="15">
        <v>2010</v>
      </c>
      <c r="E113" s="15"/>
      <c r="F113" s="17"/>
      <c r="G113" s="15">
        <v>2</v>
      </c>
      <c r="H113" s="18">
        <v>40282</v>
      </c>
      <c r="I113" s="23" t="s">
        <v>53</v>
      </c>
      <c r="J113" s="15" t="s">
        <v>40</v>
      </c>
      <c r="K113" s="15"/>
      <c r="L113" s="15"/>
      <c r="M113" s="21">
        <v>6</v>
      </c>
      <c r="N113" s="15"/>
      <c r="O113" s="15"/>
      <c r="P113" s="15"/>
      <c r="Q113" s="15"/>
      <c r="R113" s="15"/>
      <c r="S113" s="15"/>
      <c r="T113" s="22"/>
      <c r="U113" s="22"/>
      <c r="V113" s="22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15" x14ac:dyDescent="0.2">
      <c r="A114">
        <f t="shared" si="6"/>
        <v>214</v>
      </c>
      <c r="B114" t="str">
        <f t="shared" si="7"/>
        <v>CBI206</v>
      </c>
      <c r="C114" s="36" t="s">
        <v>59</v>
      </c>
      <c r="D114" s="15">
        <v>2009</v>
      </c>
      <c r="E114" s="24">
        <v>341</v>
      </c>
      <c r="F114" s="25">
        <v>40154</v>
      </c>
      <c r="G114" s="10"/>
      <c r="H114" s="37">
        <v>39940</v>
      </c>
      <c r="I114" s="10" t="s">
        <v>60</v>
      </c>
      <c r="J114" s="10" t="s">
        <v>51</v>
      </c>
      <c r="K114" s="10">
        <v>1621.5</v>
      </c>
      <c r="L114" s="10">
        <v>604.70000000000005</v>
      </c>
      <c r="M114" s="29"/>
      <c r="N114" s="38"/>
      <c r="O114" s="39">
        <v>0.37292630280604383</v>
      </c>
      <c r="P114" s="10"/>
      <c r="Q114" s="10">
        <v>39</v>
      </c>
      <c r="R114" s="10"/>
      <c r="S114" s="10"/>
      <c r="T114" s="32"/>
      <c r="U114" s="32"/>
      <c r="V114" s="32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5" x14ac:dyDescent="0.2">
      <c r="A115">
        <f t="shared" si="6"/>
        <v>229</v>
      </c>
      <c r="B115" t="str">
        <f t="shared" si="7"/>
        <v>Taurus</v>
      </c>
      <c r="C115" s="36" t="s">
        <v>59</v>
      </c>
      <c r="D115" s="15">
        <v>2009</v>
      </c>
      <c r="E115" s="24">
        <v>358</v>
      </c>
      <c r="F115" s="25">
        <v>40171</v>
      </c>
      <c r="G115" s="10"/>
      <c r="H115" s="37">
        <v>39942</v>
      </c>
      <c r="I115" s="11" t="s">
        <v>48</v>
      </c>
      <c r="J115" s="10" t="s">
        <v>51</v>
      </c>
      <c r="K115" s="10">
        <v>2245.8000000000002</v>
      </c>
      <c r="L115" s="10">
        <v>614</v>
      </c>
      <c r="M115" s="29"/>
      <c r="N115" s="10"/>
      <c r="O115" s="39">
        <v>0.27339923412592393</v>
      </c>
      <c r="P115" s="10"/>
      <c r="Q115" s="10">
        <v>46</v>
      </c>
      <c r="R115" s="10"/>
      <c r="S115" s="10"/>
      <c r="T115" s="32"/>
      <c r="U115" s="32"/>
      <c r="V115" s="32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5" x14ac:dyDescent="0.2">
      <c r="A116">
        <f t="shared" si="6"/>
        <v>190</v>
      </c>
      <c r="B116" t="str">
        <f t="shared" si="7"/>
        <v>Garnet</v>
      </c>
      <c r="C116" s="36" t="s">
        <v>59</v>
      </c>
      <c r="D116" s="15">
        <v>2009</v>
      </c>
      <c r="E116" s="24">
        <v>321</v>
      </c>
      <c r="F116" s="25">
        <v>40134</v>
      </c>
      <c r="G116" s="10"/>
      <c r="H116" s="37">
        <v>39944</v>
      </c>
      <c r="I116" s="10" t="s">
        <v>45</v>
      </c>
      <c r="J116" s="10" t="s">
        <v>51</v>
      </c>
      <c r="K116" s="10">
        <v>1270.9000000000001</v>
      </c>
      <c r="L116" s="10">
        <v>458.7</v>
      </c>
      <c r="M116" s="29"/>
      <c r="N116" s="10"/>
      <c r="O116" s="39">
        <v>0.36092532850735698</v>
      </c>
      <c r="P116" s="10"/>
      <c r="Q116" s="10">
        <v>23</v>
      </c>
      <c r="R116" s="10"/>
      <c r="S116" s="10"/>
      <c r="T116" s="32"/>
      <c r="U116" s="32"/>
      <c r="V116" s="32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5" x14ac:dyDescent="0.2">
      <c r="A117">
        <f t="shared" si="6"/>
        <v>-177</v>
      </c>
      <c r="B117" t="str">
        <f t="shared" si="7"/>
        <v>Hyola50</v>
      </c>
      <c r="C117" s="36" t="s">
        <v>59</v>
      </c>
      <c r="D117" s="15">
        <v>2009</v>
      </c>
      <c r="E117" s="24">
        <v>322</v>
      </c>
      <c r="F117" s="25">
        <v>39769</v>
      </c>
      <c r="G117" s="10"/>
      <c r="H117" s="37">
        <v>39946</v>
      </c>
      <c r="I117" s="10" t="s">
        <v>61</v>
      </c>
      <c r="J117" s="10" t="s">
        <v>51</v>
      </c>
      <c r="K117" s="10">
        <v>1444.7</v>
      </c>
      <c r="L117" s="10">
        <v>440.5</v>
      </c>
      <c r="M117" s="29"/>
      <c r="N117" s="10"/>
      <c r="O117" s="39">
        <v>0.30490759327195954</v>
      </c>
      <c r="P117" s="10"/>
      <c r="Q117" s="10">
        <v>26</v>
      </c>
      <c r="R117" s="10"/>
      <c r="S117" s="10"/>
      <c r="T117" s="32"/>
      <c r="U117" s="32"/>
      <c r="V117" s="32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5" x14ac:dyDescent="0.2">
      <c r="A118">
        <f t="shared" si="6"/>
        <v>208</v>
      </c>
      <c r="B118" t="str">
        <f t="shared" si="7"/>
        <v>46C76</v>
      </c>
      <c r="C118" s="36" t="s">
        <v>62</v>
      </c>
      <c r="D118" s="15">
        <v>2009</v>
      </c>
      <c r="E118" s="24">
        <v>314</v>
      </c>
      <c r="F118" s="40">
        <v>40127</v>
      </c>
      <c r="G118" s="41">
        <v>1</v>
      </c>
      <c r="H118" s="42">
        <v>39919</v>
      </c>
      <c r="I118" s="43" t="s">
        <v>63</v>
      </c>
      <c r="J118" s="43" t="s">
        <v>51</v>
      </c>
      <c r="K118" s="44">
        <v>1118.3406203722348</v>
      </c>
      <c r="L118" s="44">
        <v>329.50575559005557</v>
      </c>
      <c r="M118" s="45">
        <v>10</v>
      </c>
      <c r="N118" s="45"/>
      <c r="O118" s="46">
        <v>0.29386299518884207</v>
      </c>
      <c r="P118" s="46" t="s">
        <v>64</v>
      </c>
      <c r="Q118" s="45">
        <v>53.229665071770341</v>
      </c>
      <c r="R118" s="41"/>
      <c r="S118" s="43"/>
      <c r="T118" s="11"/>
      <c r="U118" s="11"/>
      <c r="V118" s="11"/>
      <c r="W118" s="44">
        <v>788.83486478217901</v>
      </c>
      <c r="X118" s="11"/>
      <c r="Y118" s="11"/>
      <c r="Z118" s="11"/>
      <c r="AA118" s="11"/>
      <c r="AB118" s="11"/>
      <c r="AC118" s="45">
        <v>46</v>
      </c>
      <c r="AD118" s="46">
        <v>5.271387542652619E-2</v>
      </c>
      <c r="AE118" s="46">
        <v>0.12461388321820918</v>
      </c>
      <c r="AF118" s="11"/>
      <c r="AG118" s="11"/>
      <c r="AH118" s="11"/>
      <c r="AI118" s="11"/>
      <c r="AJ118" s="11"/>
      <c r="AK118" s="11"/>
      <c r="AL118" s="11"/>
    </row>
    <row r="119" spans="1:38" ht="15" x14ac:dyDescent="0.2">
      <c r="A119">
        <f t="shared" si="6"/>
        <v>195</v>
      </c>
      <c r="B119" t="str">
        <f t="shared" si="7"/>
        <v>46C76</v>
      </c>
      <c r="C119" s="36" t="s">
        <v>62</v>
      </c>
      <c r="D119" s="15">
        <v>2009</v>
      </c>
      <c r="E119" s="24">
        <v>314</v>
      </c>
      <c r="F119" s="40">
        <v>40127</v>
      </c>
      <c r="G119" s="41">
        <v>2</v>
      </c>
      <c r="H119" s="42">
        <v>39932</v>
      </c>
      <c r="I119" s="43" t="s">
        <v>63</v>
      </c>
      <c r="J119" s="43" t="s">
        <v>51</v>
      </c>
      <c r="K119" s="44">
        <v>999.98118315676732</v>
      </c>
      <c r="L119" s="44">
        <v>288.04551029883993</v>
      </c>
      <c r="M119" s="45">
        <v>10</v>
      </c>
      <c r="N119" s="45"/>
      <c r="O119" s="46">
        <v>0.28805858183693239</v>
      </c>
      <c r="P119" s="46" t="s">
        <v>64</v>
      </c>
      <c r="Q119" s="45">
        <v>53.229665071770341</v>
      </c>
      <c r="R119" s="41"/>
      <c r="S119" s="43"/>
      <c r="T119" s="11"/>
      <c r="U119" s="11"/>
      <c r="V119" s="11"/>
      <c r="W119" s="44">
        <v>711.93567285792744</v>
      </c>
      <c r="X119" s="11"/>
      <c r="Y119" s="11"/>
      <c r="Z119" s="11"/>
      <c r="AA119" s="11"/>
      <c r="AB119" s="11"/>
      <c r="AC119" s="45">
        <v>43.7</v>
      </c>
      <c r="AD119" s="46">
        <v>5.8069858033395289E-2</v>
      </c>
      <c r="AE119" s="46">
        <v>0.12356275765808697</v>
      </c>
      <c r="AF119" s="11"/>
      <c r="AG119" s="11"/>
      <c r="AH119" s="11"/>
      <c r="AI119" s="11"/>
      <c r="AJ119" s="11"/>
      <c r="AK119" s="11"/>
      <c r="AL119" s="11"/>
    </row>
    <row r="120" spans="1:38" ht="15" x14ac:dyDescent="0.2">
      <c r="A120">
        <f t="shared" si="6"/>
        <v>208</v>
      </c>
      <c r="B120" t="str">
        <f t="shared" si="7"/>
        <v>46Y20</v>
      </c>
      <c r="C120" s="36" t="s">
        <v>62</v>
      </c>
      <c r="D120" s="15">
        <v>2009</v>
      </c>
      <c r="E120" s="24">
        <v>314</v>
      </c>
      <c r="F120" s="40">
        <v>40127</v>
      </c>
      <c r="G120" s="41">
        <v>1</v>
      </c>
      <c r="H120" s="42">
        <v>39919</v>
      </c>
      <c r="I120" s="43" t="s">
        <v>65</v>
      </c>
      <c r="J120" s="43" t="s">
        <v>51</v>
      </c>
      <c r="K120" s="44">
        <v>1158.4626404258215</v>
      </c>
      <c r="L120" s="44">
        <v>311.99332147494221</v>
      </c>
      <c r="M120" s="45">
        <v>10</v>
      </c>
      <c r="N120" s="45"/>
      <c r="O120" s="46">
        <v>0.26944565233786683</v>
      </c>
      <c r="P120" s="46" t="s">
        <v>64</v>
      </c>
      <c r="Q120" s="45">
        <v>55.921052631578945</v>
      </c>
      <c r="R120" s="41"/>
      <c r="S120" s="43"/>
      <c r="T120" s="11"/>
      <c r="U120" s="11"/>
      <c r="V120" s="11"/>
      <c r="W120" s="44">
        <v>846.46931895087937</v>
      </c>
      <c r="X120" s="11"/>
      <c r="Y120" s="11"/>
      <c r="Z120" s="11"/>
      <c r="AA120" s="11"/>
      <c r="AB120" s="11"/>
      <c r="AC120" s="45">
        <v>47.8</v>
      </c>
      <c r="AD120" s="46">
        <v>5.5471268265149393E-2</v>
      </c>
      <c r="AE120" s="46">
        <v>0.2021818429916151</v>
      </c>
      <c r="AF120" s="11"/>
      <c r="AG120" s="11"/>
      <c r="AH120" s="11"/>
      <c r="AI120" s="11"/>
      <c r="AJ120" s="11"/>
      <c r="AK120" s="11"/>
      <c r="AL120" s="11"/>
    </row>
    <row r="121" spans="1:38" ht="15" x14ac:dyDescent="0.2">
      <c r="A121">
        <f t="shared" si="6"/>
        <v>195</v>
      </c>
      <c r="B121" t="str">
        <f t="shared" si="7"/>
        <v>46Y20</v>
      </c>
      <c r="C121" s="36" t="s">
        <v>62</v>
      </c>
      <c r="D121" s="15">
        <v>2009</v>
      </c>
      <c r="E121" s="24">
        <v>314</v>
      </c>
      <c r="F121" s="40">
        <v>40127</v>
      </c>
      <c r="G121" s="41">
        <v>2</v>
      </c>
      <c r="H121" s="42">
        <v>39932</v>
      </c>
      <c r="I121" s="43" t="s">
        <v>65</v>
      </c>
      <c r="J121" s="43" t="s">
        <v>51</v>
      </c>
      <c r="K121" s="44">
        <v>1194.9834642962969</v>
      </c>
      <c r="L121" s="44">
        <v>308.32017764250111</v>
      </c>
      <c r="M121" s="45">
        <v>10</v>
      </c>
      <c r="N121" s="45"/>
      <c r="O121" s="46">
        <v>0.25777530977930557</v>
      </c>
      <c r="P121" s="46" t="s">
        <v>64</v>
      </c>
      <c r="Q121" s="45">
        <v>55.622009569377994</v>
      </c>
      <c r="R121" s="41"/>
      <c r="S121" s="43"/>
      <c r="T121" s="11"/>
      <c r="U121" s="11"/>
      <c r="V121" s="11"/>
      <c r="W121" s="44">
        <v>886.66328665379592</v>
      </c>
      <c r="X121" s="11"/>
      <c r="Y121" s="11"/>
      <c r="Z121" s="11"/>
      <c r="AA121" s="11"/>
      <c r="AB121" s="11"/>
      <c r="AC121" s="45">
        <v>48.6</v>
      </c>
      <c r="AD121" s="46">
        <v>5.6874420983220479E-2</v>
      </c>
      <c r="AE121" s="46">
        <v>0.30557209251420059</v>
      </c>
      <c r="AF121" s="11"/>
      <c r="AG121" s="11"/>
      <c r="AH121" s="11"/>
      <c r="AI121" s="11"/>
      <c r="AJ121" s="11"/>
      <c r="AK121" s="11"/>
      <c r="AL121" s="11"/>
    </row>
    <row r="122" spans="1:38" ht="15" x14ac:dyDescent="0.2">
      <c r="A122">
        <f t="shared" si="6"/>
        <v>208</v>
      </c>
      <c r="B122" t="str">
        <f t="shared" si="7"/>
        <v>46Y78</v>
      </c>
      <c r="C122" s="36" t="s">
        <v>62</v>
      </c>
      <c r="D122" s="15">
        <v>2009</v>
      </c>
      <c r="E122" s="24">
        <v>314</v>
      </c>
      <c r="F122" s="40">
        <v>40127</v>
      </c>
      <c r="G122" s="41">
        <v>1</v>
      </c>
      <c r="H122" s="42">
        <v>39919</v>
      </c>
      <c r="I122" s="43" t="s">
        <v>42</v>
      </c>
      <c r="J122" s="43" t="s">
        <v>51</v>
      </c>
      <c r="K122" s="44">
        <v>1267.0058560140369</v>
      </c>
      <c r="L122" s="44">
        <v>319.01746103320454</v>
      </c>
      <c r="M122" s="45">
        <v>10</v>
      </c>
      <c r="N122" s="45"/>
      <c r="O122" s="46">
        <v>0.25209430807173061</v>
      </c>
      <c r="P122" s="46" t="s">
        <v>64</v>
      </c>
      <c r="Q122" s="45">
        <v>56.818181818181827</v>
      </c>
      <c r="R122" s="41"/>
      <c r="S122" s="43"/>
      <c r="T122" s="11"/>
      <c r="U122" s="11"/>
      <c r="V122" s="11"/>
      <c r="W122" s="44">
        <v>947.98839498083237</v>
      </c>
      <c r="X122" s="11"/>
      <c r="Y122" s="11"/>
      <c r="Z122" s="11"/>
      <c r="AA122" s="11"/>
      <c r="AB122" s="11"/>
      <c r="AC122" s="45">
        <v>46.9</v>
      </c>
      <c r="AD122" s="46">
        <v>0.11714836878984126</v>
      </c>
      <c r="AE122" s="46">
        <v>0.21928561563956583</v>
      </c>
      <c r="AF122" s="11"/>
      <c r="AG122" s="11"/>
      <c r="AH122" s="11"/>
      <c r="AI122" s="11"/>
      <c r="AJ122" s="11"/>
      <c r="AK122" s="11"/>
      <c r="AL122" s="11"/>
    </row>
    <row r="123" spans="1:38" ht="15" x14ac:dyDescent="0.2">
      <c r="A123">
        <f t="shared" si="6"/>
        <v>195</v>
      </c>
      <c r="B123" t="str">
        <f t="shared" si="7"/>
        <v>46Y78</v>
      </c>
      <c r="C123" s="36" t="s">
        <v>62</v>
      </c>
      <c r="D123" s="15">
        <v>2009</v>
      </c>
      <c r="E123" s="24">
        <v>314</v>
      </c>
      <c r="F123" s="40">
        <v>40127</v>
      </c>
      <c r="G123" s="41">
        <v>2</v>
      </c>
      <c r="H123" s="42">
        <v>39932</v>
      </c>
      <c r="I123" s="43" t="s">
        <v>42</v>
      </c>
      <c r="J123" s="43" t="s">
        <v>51</v>
      </c>
      <c r="K123" s="44">
        <v>1121.1087039358515</v>
      </c>
      <c r="L123" s="44">
        <v>283.32084033003753</v>
      </c>
      <c r="M123" s="45">
        <v>10</v>
      </c>
      <c r="N123" s="45"/>
      <c r="O123" s="46">
        <v>0.25244832888426855</v>
      </c>
      <c r="P123" s="46" t="s">
        <v>64</v>
      </c>
      <c r="Q123" s="45">
        <v>59.21052631578948</v>
      </c>
      <c r="R123" s="41"/>
      <c r="S123" s="43"/>
      <c r="T123" s="11"/>
      <c r="U123" s="11"/>
      <c r="V123" s="11"/>
      <c r="W123" s="44">
        <v>837.78786360581421</v>
      </c>
      <c r="X123" s="11"/>
      <c r="Y123" s="11"/>
      <c r="Z123" s="11"/>
      <c r="AA123" s="11"/>
      <c r="AB123" s="11"/>
      <c r="AC123" s="45">
        <v>44.5</v>
      </c>
      <c r="AD123" s="46">
        <v>5.8039383516238371E-2</v>
      </c>
      <c r="AE123" s="46">
        <v>0.20150207308471191</v>
      </c>
      <c r="AF123" s="11"/>
      <c r="AG123" s="11"/>
      <c r="AH123" s="11"/>
      <c r="AI123" s="11"/>
      <c r="AJ123" s="11"/>
      <c r="AK123" s="11"/>
      <c r="AL123" s="11"/>
    </row>
    <row r="124" spans="1:38" ht="15" x14ac:dyDescent="0.2">
      <c r="A124">
        <f t="shared" si="6"/>
        <v>208</v>
      </c>
      <c r="B124" t="str">
        <f t="shared" si="7"/>
        <v>Garnet</v>
      </c>
      <c r="C124" s="36" t="s">
        <v>62</v>
      </c>
      <c r="D124" s="15">
        <v>2009</v>
      </c>
      <c r="E124" s="24">
        <v>314</v>
      </c>
      <c r="F124" s="40">
        <v>40127</v>
      </c>
      <c r="G124" s="41">
        <v>1</v>
      </c>
      <c r="H124" s="42">
        <v>39919</v>
      </c>
      <c r="I124" s="43" t="s">
        <v>45</v>
      </c>
      <c r="J124" s="43" t="s">
        <v>51</v>
      </c>
      <c r="K124" s="44">
        <v>1134.8033192282398</v>
      </c>
      <c r="L124" s="44">
        <v>368.61263847999356</v>
      </c>
      <c r="M124" s="45">
        <v>10</v>
      </c>
      <c r="N124" s="45"/>
      <c r="O124" s="46">
        <v>0.32511480151360511</v>
      </c>
      <c r="P124" s="46" t="s">
        <v>64</v>
      </c>
      <c r="Q124" s="45">
        <v>60.406698564593306</v>
      </c>
      <c r="R124" s="41"/>
      <c r="S124" s="43"/>
      <c r="T124" s="11"/>
      <c r="U124" s="11"/>
      <c r="V124" s="11"/>
      <c r="W124" s="44">
        <v>766.19068074824634</v>
      </c>
      <c r="X124" s="11"/>
      <c r="Y124" s="11"/>
      <c r="Z124" s="11"/>
      <c r="AA124" s="11"/>
      <c r="AB124" s="11"/>
      <c r="AC124" s="45">
        <v>47.7</v>
      </c>
      <c r="AD124" s="46">
        <v>5.4253146629804475E-2</v>
      </c>
      <c r="AE124" s="46">
        <v>0.12526739748613894</v>
      </c>
      <c r="AF124" s="11"/>
      <c r="AG124" s="11"/>
      <c r="AH124" s="11"/>
      <c r="AI124" s="11"/>
      <c r="AJ124" s="11"/>
      <c r="AK124" s="11"/>
      <c r="AL124" s="11"/>
    </row>
    <row r="125" spans="1:38" ht="15" x14ac:dyDescent="0.2">
      <c r="A125">
        <f t="shared" si="6"/>
        <v>195</v>
      </c>
      <c r="B125" t="str">
        <f t="shared" si="7"/>
        <v>Garnet</v>
      </c>
      <c r="C125" s="36" t="s">
        <v>62</v>
      </c>
      <c r="D125" s="15">
        <v>2009</v>
      </c>
      <c r="E125" s="24">
        <v>314</v>
      </c>
      <c r="F125" s="40">
        <v>40127</v>
      </c>
      <c r="G125" s="41">
        <v>2</v>
      </c>
      <c r="H125" s="42">
        <v>39932</v>
      </c>
      <c r="I125" s="43" t="s">
        <v>45</v>
      </c>
      <c r="J125" s="43" t="s">
        <v>51</v>
      </c>
      <c r="K125" s="44">
        <v>1091.7315880116241</v>
      </c>
      <c r="L125" s="44">
        <v>344.7086125404382</v>
      </c>
      <c r="M125" s="45">
        <v>10</v>
      </c>
      <c r="N125" s="45"/>
      <c r="O125" s="46">
        <v>0.31560203532979408</v>
      </c>
      <c r="P125" s="46" t="s">
        <v>64</v>
      </c>
      <c r="Q125" s="45">
        <v>63.098086124401924</v>
      </c>
      <c r="R125" s="41"/>
      <c r="S125" s="43"/>
      <c r="T125" s="11"/>
      <c r="U125" s="11"/>
      <c r="V125" s="11"/>
      <c r="W125" s="44">
        <v>747.02297547118576</v>
      </c>
      <c r="X125" s="11"/>
      <c r="Y125" s="11"/>
      <c r="Z125" s="11"/>
      <c r="AA125" s="11"/>
      <c r="AB125" s="11"/>
      <c r="AC125" s="45">
        <v>46.7</v>
      </c>
      <c r="AD125" s="46">
        <v>5.6056226241491029E-2</v>
      </c>
      <c r="AE125" s="46">
        <v>0.12241009840576252</v>
      </c>
      <c r="AF125" s="11"/>
      <c r="AG125" s="11"/>
      <c r="AH125" s="11"/>
      <c r="AI125" s="11"/>
      <c r="AJ125" s="11"/>
      <c r="AK125" s="11"/>
      <c r="AL125" s="11"/>
    </row>
    <row r="126" spans="1:38" ht="15" x14ac:dyDescent="0.2">
      <c r="A126">
        <f t="shared" si="6"/>
        <v>208</v>
      </c>
      <c r="B126" t="str">
        <f t="shared" si="7"/>
        <v>Hyola50</v>
      </c>
      <c r="C126" s="36" t="s">
        <v>62</v>
      </c>
      <c r="D126" s="15">
        <v>2009</v>
      </c>
      <c r="E126" s="24">
        <v>314</v>
      </c>
      <c r="F126" s="40">
        <v>40127</v>
      </c>
      <c r="G126" s="41">
        <v>1</v>
      </c>
      <c r="H126" s="42">
        <v>39919</v>
      </c>
      <c r="I126" s="43" t="s">
        <v>61</v>
      </c>
      <c r="J126" s="43" t="s">
        <v>51</v>
      </c>
      <c r="K126" s="44">
        <v>1102.9810821976457</v>
      </c>
      <c r="L126" s="44">
        <v>321.14603398369417</v>
      </c>
      <c r="M126" s="45">
        <v>10</v>
      </c>
      <c r="N126" s="45"/>
      <c r="O126" s="46">
        <v>0.29059515822056725</v>
      </c>
      <c r="P126" s="46" t="s">
        <v>64</v>
      </c>
      <c r="Q126" s="45">
        <v>55.921052631578952</v>
      </c>
      <c r="R126" s="41"/>
      <c r="S126" s="43"/>
      <c r="T126" s="11"/>
      <c r="U126" s="11"/>
      <c r="V126" s="11"/>
      <c r="W126" s="44">
        <v>781.8350482139515</v>
      </c>
      <c r="X126" s="11"/>
      <c r="Y126" s="11"/>
      <c r="Z126" s="11"/>
      <c r="AA126" s="11"/>
      <c r="AB126" s="11"/>
      <c r="AC126" s="45">
        <v>44.2</v>
      </c>
      <c r="AD126" s="46">
        <v>5.4711196025612016E-2</v>
      </c>
      <c r="AE126" s="46">
        <v>0.12052766888386754</v>
      </c>
      <c r="AF126" s="11"/>
      <c r="AG126" s="11"/>
      <c r="AH126" s="11"/>
      <c r="AI126" s="11"/>
      <c r="AJ126" s="11"/>
      <c r="AK126" s="11"/>
      <c r="AL126" s="11"/>
    </row>
    <row r="127" spans="1:38" ht="15" x14ac:dyDescent="0.2">
      <c r="A127">
        <f t="shared" si="6"/>
        <v>195</v>
      </c>
      <c r="B127" t="str">
        <f t="shared" si="7"/>
        <v>Hyola50</v>
      </c>
      <c r="C127" s="36" t="s">
        <v>62</v>
      </c>
      <c r="D127" s="15">
        <v>2009</v>
      </c>
      <c r="E127" s="24">
        <v>314</v>
      </c>
      <c r="F127" s="40">
        <v>40127</v>
      </c>
      <c r="G127" s="41">
        <v>2</v>
      </c>
      <c r="H127" s="42">
        <v>39932</v>
      </c>
      <c r="I127" s="43" t="s">
        <v>61</v>
      </c>
      <c r="J127" s="43" t="s">
        <v>51</v>
      </c>
      <c r="K127" s="44">
        <v>1184.7738683938624</v>
      </c>
      <c r="L127" s="44">
        <v>349.71069041370521</v>
      </c>
      <c r="M127" s="45">
        <v>10</v>
      </c>
      <c r="N127" s="45"/>
      <c r="O127" s="46">
        <v>0.29511953517173789</v>
      </c>
      <c r="P127" s="46" t="s">
        <v>64</v>
      </c>
      <c r="Q127" s="45">
        <v>53.229665071770341</v>
      </c>
      <c r="R127" s="41"/>
      <c r="S127" s="43"/>
      <c r="T127" s="11"/>
      <c r="U127" s="11"/>
      <c r="V127" s="11"/>
      <c r="W127" s="44">
        <v>835.06317798015709</v>
      </c>
      <c r="X127" s="11"/>
      <c r="Y127" s="11"/>
      <c r="Z127" s="11"/>
      <c r="AA127" s="11"/>
      <c r="AB127" s="11"/>
      <c r="AC127" s="45">
        <v>47.5</v>
      </c>
      <c r="AD127" s="46">
        <v>5.1498483048038855E-2</v>
      </c>
      <c r="AE127" s="46">
        <v>0.14751240405002555</v>
      </c>
      <c r="AF127" s="11"/>
      <c r="AG127" s="11"/>
      <c r="AH127" s="11"/>
      <c r="AI127" s="11"/>
      <c r="AJ127" s="11"/>
      <c r="AK127" s="11"/>
      <c r="AL127" s="11"/>
    </row>
    <row r="128" spans="1:38" ht="15" x14ac:dyDescent="0.2">
      <c r="A128">
        <f t="shared" si="6"/>
        <v>208</v>
      </c>
      <c r="B128" t="str">
        <f t="shared" si="7"/>
        <v>Hyola601RR</v>
      </c>
      <c r="C128" s="36" t="s">
        <v>62</v>
      </c>
      <c r="D128" s="15">
        <v>2009</v>
      </c>
      <c r="E128" s="24">
        <v>314</v>
      </c>
      <c r="F128" s="40">
        <v>40127</v>
      </c>
      <c r="G128" s="41">
        <v>1</v>
      </c>
      <c r="H128" s="42">
        <v>39919</v>
      </c>
      <c r="I128" s="43" t="s">
        <v>66</v>
      </c>
      <c r="J128" s="43" t="s">
        <v>51</v>
      </c>
      <c r="K128" s="44">
        <v>1342.4718153962369</v>
      </c>
      <c r="L128" s="44">
        <v>365.38275135396009</v>
      </c>
      <c r="M128" s="45">
        <v>10</v>
      </c>
      <c r="N128" s="45"/>
      <c r="O128" s="46">
        <v>0.27246261549599493</v>
      </c>
      <c r="P128" s="46" t="s">
        <v>64</v>
      </c>
      <c r="Q128" s="45">
        <v>55.023923444976077</v>
      </c>
      <c r="R128" s="41"/>
      <c r="S128" s="43"/>
      <c r="T128" s="11"/>
      <c r="U128" s="11"/>
      <c r="V128" s="11"/>
      <c r="W128" s="44">
        <v>977.08906404227685</v>
      </c>
      <c r="X128" s="11"/>
      <c r="Y128" s="11"/>
      <c r="Z128" s="11"/>
      <c r="AA128" s="11"/>
      <c r="AB128" s="11"/>
      <c r="AC128" s="45">
        <v>48.6</v>
      </c>
      <c r="AD128" s="46">
        <v>5.1906344945596733E-2</v>
      </c>
      <c r="AE128" s="46">
        <v>0.19554861189440104</v>
      </c>
      <c r="AF128" s="11"/>
      <c r="AG128" s="11"/>
      <c r="AH128" s="11"/>
      <c r="AI128" s="11"/>
      <c r="AJ128" s="11"/>
      <c r="AK128" s="11"/>
      <c r="AL128" s="11"/>
    </row>
    <row r="129" spans="1:38" ht="15" x14ac:dyDescent="0.2">
      <c r="A129">
        <f t="shared" si="6"/>
        <v>195</v>
      </c>
      <c r="B129" t="str">
        <f t="shared" si="7"/>
        <v>Hyola601RR</v>
      </c>
      <c r="C129" s="36" t="s">
        <v>62</v>
      </c>
      <c r="D129" s="15">
        <v>2009</v>
      </c>
      <c r="E129" s="24">
        <v>314</v>
      </c>
      <c r="F129" s="40">
        <v>40127</v>
      </c>
      <c r="G129" s="41">
        <v>2</v>
      </c>
      <c r="H129" s="42">
        <v>39932</v>
      </c>
      <c r="I129" s="43" t="s">
        <v>66</v>
      </c>
      <c r="J129" s="43" t="s">
        <v>51</v>
      </c>
      <c r="K129" s="44">
        <v>1197.3952300473679</v>
      </c>
      <c r="L129" s="44">
        <v>305.76156713248588</v>
      </c>
      <c r="M129" s="45">
        <v>10</v>
      </c>
      <c r="N129" s="45"/>
      <c r="O129" s="46">
        <v>0.25540559587712308</v>
      </c>
      <c r="P129" s="46" t="s">
        <v>64</v>
      </c>
      <c r="Q129" s="45">
        <v>61.004784688995215</v>
      </c>
      <c r="R129" s="41"/>
      <c r="S129" s="43"/>
      <c r="T129" s="11"/>
      <c r="U129" s="11"/>
      <c r="V129" s="11"/>
      <c r="W129" s="44">
        <v>891.63366291488217</v>
      </c>
      <c r="X129" s="11"/>
      <c r="Y129" s="11"/>
      <c r="Z129" s="11"/>
      <c r="AA129" s="11"/>
      <c r="AB129" s="11"/>
      <c r="AC129" s="45">
        <v>46.1</v>
      </c>
      <c r="AD129" s="46">
        <v>5.5814148411283945E-2</v>
      </c>
      <c r="AE129" s="46">
        <v>0.14689385331145888</v>
      </c>
      <c r="AF129" s="11"/>
      <c r="AG129" s="11"/>
      <c r="AH129" s="11"/>
      <c r="AI129" s="11"/>
      <c r="AJ129" s="11"/>
      <c r="AK129" s="11"/>
      <c r="AL129" s="11"/>
    </row>
    <row r="130" spans="1:38" ht="15" x14ac:dyDescent="0.2">
      <c r="A130">
        <f t="shared" si="6"/>
        <v>208</v>
      </c>
      <c r="B130" t="str">
        <f t="shared" si="7"/>
        <v>Tawriffic</v>
      </c>
      <c r="C130" s="36" t="s">
        <v>62</v>
      </c>
      <c r="D130" s="15">
        <v>2009</v>
      </c>
      <c r="E130" s="24">
        <v>314</v>
      </c>
      <c r="F130" s="40">
        <v>40127</v>
      </c>
      <c r="G130" s="41">
        <v>1</v>
      </c>
      <c r="H130" s="42">
        <v>39919</v>
      </c>
      <c r="I130" s="43" t="s">
        <v>67</v>
      </c>
      <c r="J130" s="43" t="s">
        <v>51</v>
      </c>
      <c r="K130" s="44">
        <v>1133.931914471736</v>
      </c>
      <c r="L130" s="44">
        <v>344.84612325949257</v>
      </c>
      <c r="M130" s="45">
        <v>10</v>
      </c>
      <c r="N130" s="45"/>
      <c r="O130" s="46">
        <v>0.30379499272849259</v>
      </c>
      <c r="P130" s="46" t="s">
        <v>64</v>
      </c>
      <c r="Q130" s="45">
        <v>60.705741626794264</v>
      </c>
      <c r="R130" s="41"/>
      <c r="S130" s="43"/>
      <c r="T130" s="11"/>
      <c r="U130" s="11"/>
      <c r="V130" s="11"/>
      <c r="W130" s="44">
        <v>789.08579121224352</v>
      </c>
      <c r="X130" s="11"/>
      <c r="Y130" s="11"/>
      <c r="Z130" s="11"/>
      <c r="AA130" s="11"/>
      <c r="AB130" s="11"/>
      <c r="AC130" s="45">
        <v>48.2</v>
      </c>
      <c r="AD130" s="46">
        <v>5.0854308287157188E-2</v>
      </c>
      <c r="AE130" s="46">
        <v>0.13737921614061668</v>
      </c>
      <c r="AF130" s="11"/>
      <c r="AG130" s="11"/>
      <c r="AH130" s="11"/>
      <c r="AI130" s="11"/>
      <c r="AJ130" s="11"/>
      <c r="AK130" s="11"/>
      <c r="AL130" s="11"/>
    </row>
    <row r="131" spans="1:38" ht="15" x14ac:dyDescent="0.2">
      <c r="A131">
        <f t="shared" si="6"/>
        <v>195</v>
      </c>
      <c r="B131" t="str">
        <f t="shared" si="7"/>
        <v>Tawriffic</v>
      </c>
      <c r="C131" s="36" t="s">
        <v>62</v>
      </c>
      <c r="D131" s="15">
        <v>2009</v>
      </c>
      <c r="E131" s="24">
        <v>314</v>
      </c>
      <c r="F131" s="40">
        <v>40127</v>
      </c>
      <c r="G131" s="41">
        <v>2</v>
      </c>
      <c r="H131" s="42">
        <v>39932</v>
      </c>
      <c r="I131" s="43" t="s">
        <v>67</v>
      </c>
      <c r="J131" s="43" t="s">
        <v>51</v>
      </c>
      <c r="K131" s="44">
        <v>986.88246893547444</v>
      </c>
      <c r="L131" s="44">
        <v>294.5307122776502</v>
      </c>
      <c r="M131" s="45">
        <v>10</v>
      </c>
      <c r="N131" s="45"/>
      <c r="O131" s="46">
        <v>0.29746745915909728</v>
      </c>
      <c r="P131" s="46" t="s">
        <v>64</v>
      </c>
      <c r="Q131" s="45">
        <v>50.837320574162682</v>
      </c>
      <c r="R131" s="41"/>
      <c r="S131" s="43"/>
      <c r="T131" s="11"/>
      <c r="U131" s="11"/>
      <c r="V131" s="11"/>
      <c r="W131" s="44">
        <v>692.35175665782424</v>
      </c>
      <c r="X131" s="11"/>
      <c r="Y131" s="11"/>
      <c r="Z131" s="11"/>
      <c r="AA131" s="11"/>
      <c r="AB131" s="11"/>
      <c r="AC131" s="45">
        <v>45.6</v>
      </c>
      <c r="AD131" s="46">
        <v>5.5832754480899444E-2</v>
      </c>
      <c r="AE131" s="46">
        <v>0.11626450468251452</v>
      </c>
      <c r="AF131" s="11"/>
      <c r="AG131" s="11"/>
      <c r="AH131" s="11"/>
      <c r="AI131" s="11"/>
      <c r="AJ131" s="11"/>
      <c r="AK131" s="11"/>
      <c r="AL131" s="11"/>
    </row>
    <row r="132" spans="1:38" ht="15" x14ac:dyDescent="0.2">
      <c r="A132">
        <f t="shared" si="6"/>
        <v>208</v>
      </c>
      <c r="B132" t="str">
        <f t="shared" si="7"/>
        <v>Triumph</v>
      </c>
      <c r="C132" s="36" t="s">
        <v>62</v>
      </c>
      <c r="D132" s="15">
        <v>2009</v>
      </c>
      <c r="E132" s="24">
        <v>314</v>
      </c>
      <c r="F132" s="40">
        <v>40127</v>
      </c>
      <c r="G132" s="41">
        <v>1</v>
      </c>
      <c r="H132" s="42">
        <v>39919</v>
      </c>
      <c r="I132" s="43" t="s">
        <v>68</v>
      </c>
      <c r="J132" s="43" t="s">
        <v>51</v>
      </c>
      <c r="K132" s="44">
        <v>1012.198472946044</v>
      </c>
      <c r="L132" s="44">
        <v>315.33906389957309</v>
      </c>
      <c r="M132" s="45">
        <v>10</v>
      </c>
      <c r="N132" s="45"/>
      <c r="O132" s="46">
        <v>0.31144387102884674</v>
      </c>
      <c r="P132" s="46" t="s">
        <v>64</v>
      </c>
      <c r="Q132" s="45">
        <v>61.303827751196174</v>
      </c>
      <c r="R132" s="41"/>
      <c r="S132" s="43"/>
      <c r="T132" s="11"/>
      <c r="U132" s="11"/>
      <c r="V132" s="11"/>
      <c r="W132" s="44">
        <v>696.85940904647089</v>
      </c>
      <c r="X132" s="11"/>
      <c r="Y132" s="11"/>
      <c r="Z132" s="11"/>
      <c r="AA132" s="11"/>
      <c r="AB132" s="11"/>
      <c r="AC132" s="45">
        <v>47.5</v>
      </c>
      <c r="AD132" s="46">
        <v>5.5428889055742545E-2</v>
      </c>
      <c r="AE132" s="46">
        <v>0.13881927087391668</v>
      </c>
      <c r="AF132" s="11"/>
      <c r="AG132" s="11"/>
      <c r="AH132" s="11"/>
      <c r="AI132" s="11"/>
      <c r="AJ132" s="11"/>
      <c r="AK132" s="11"/>
      <c r="AL132" s="11"/>
    </row>
    <row r="133" spans="1:38" ht="15" x14ac:dyDescent="0.2">
      <c r="A133">
        <f t="shared" si="6"/>
        <v>195</v>
      </c>
      <c r="B133" t="str">
        <f t="shared" si="7"/>
        <v>Triumph</v>
      </c>
      <c r="C133" s="36" t="s">
        <v>62</v>
      </c>
      <c r="D133" s="15">
        <v>2009</v>
      </c>
      <c r="E133" s="24">
        <v>314</v>
      </c>
      <c r="F133" s="40">
        <v>40127</v>
      </c>
      <c r="G133" s="41">
        <v>2</v>
      </c>
      <c r="H133" s="42">
        <v>39932</v>
      </c>
      <c r="I133" s="43" t="s">
        <v>68</v>
      </c>
      <c r="J133" s="43" t="s">
        <v>51</v>
      </c>
      <c r="K133" s="44">
        <v>915.5473111937024</v>
      </c>
      <c r="L133" s="44">
        <v>282.62168903569273</v>
      </c>
      <c r="M133" s="45">
        <v>10</v>
      </c>
      <c r="N133" s="45"/>
      <c r="O133" s="46">
        <v>0.30883541200984294</v>
      </c>
      <c r="P133" s="46" t="s">
        <v>64</v>
      </c>
      <c r="Q133" s="45">
        <v>61.004784688995215</v>
      </c>
      <c r="R133" s="41"/>
      <c r="S133" s="43"/>
      <c r="T133" s="11"/>
      <c r="U133" s="11"/>
      <c r="V133" s="11"/>
      <c r="W133" s="44">
        <v>632.92562215800979</v>
      </c>
      <c r="X133" s="11"/>
      <c r="Y133" s="11"/>
      <c r="Z133" s="11"/>
      <c r="AA133" s="11"/>
      <c r="AB133" s="11"/>
      <c r="AC133" s="45">
        <v>43.6</v>
      </c>
      <c r="AD133" s="46">
        <v>6.0693235616192533E-2</v>
      </c>
      <c r="AE133" s="46">
        <v>0.125983837363387</v>
      </c>
      <c r="AF133" s="11"/>
      <c r="AG133" s="11"/>
      <c r="AH133" s="11"/>
      <c r="AI133" s="11"/>
      <c r="AJ133" s="11"/>
      <c r="AK133" s="11"/>
      <c r="AL133" s="11"/>
    </row>
    <row r="134" spans="1:38" ht="15" hidden="1" x14ac:dyDescent="0.2">
      <c r="A134">
        <f t="shared" si="6"/>
        <v>75</v>
      </c>
      <c r="B134" t="str">
        <f t="shared" si="7"/>
        <v>46C76</v>
      </c>
      <c r="C134" s="36" t="s">
        <v>62</v>
      </c>
      <c r="D134" s="15">
        <v>2009</v>
      </c>
      <c r="E134" s="24">
        <v>181</v>
      </c>
      <c r="F134" s="40">
        <v>39994</v>
      </c>
      <c r="G134" s="41">
        <v>1</v>
      </c>
      <c r="H134" s="42">
        <v>39919</v>
      </c>
      <c r="I134" s="47" t="s">
        <v>63</v>
      </c>
      <c r="J134" s="43" t="s">
        <v>51</v>
      </c>
      <c r="K134" s="44">
        <v>169.47717590481602</v>
      </c>
      <c r="L134" s="44"/>
      <c r="M134" s="45"/>
      <c r="N134" s="45"/>
      <c r="O134" s="46"/>
      <c r="P134" s="46"/>
      <c r="Q134" s="45"/>
      <c r="R134" s="41"/>
      <c r="S134" s="43"/>
      <c r="T134" s="11"/>
      <c r="U134" s="11"/>
      <c r="V134" s="11"/>
      <c r="W134" s="44"/>
      <c r="X134" s="11"/>
      <c r="Y134" s="48">
        <v>21.164827956469217</v>
      </c>
      <c r="Z134" s="11"/>
      <c r="AA134" s="11"/>
      <c r="AB134" s="11"/>
      <c r="AC134" s="45"/>
      <c r="AD134" s="46"/>
      <c r="AE134" s="46"/>
      <c r="AF134" s="11"/>
      <c r="AG134" s="11"/>
      <c r="AH134" s="11"/>
      <c r="AI134" s="11"/>
      <c r="AJ134" s="11"/>
      <c r="AK134" s="11"/>
      <c r="AL134" s="11"/>
    </row>
    <row r="135" spans="1:38" ht="15" hidden="1" x14ac:dyDescent="0.2">
      <c r="A135">
        <f t="shared" si="6"/>
        <v>75</v>
      </c>
      <c r="B135" t="str">
        <f t="shared" si="7"/>
        <v>46Y20</v>
      </c>
      <c r="C135" s="36" t="s">
        <v>62</v>
      </c>
      <c r="D135" s="15">
        <v>2009</v>
      </c>
      <c r="E135" s="24">
        <v>181</v>
      </c>
      <c r="F135" s="40">
        <v>39994</v>
      </c>
      <c r="G135" s="41">
        <v>1</v>
      </c>
      <c r="H135" s="42">
        <v>39919</v>
      </c>
      <c r="I135" s="49" t="s">
        <v>65</v>
      </c>
      <c r="J135" s="43" t="s">
        <v>51</v>
      </c>
      <c r="K135" s="44">
        <v>271.28187869339462</v>
      </c>
      <c r="L135" s="44"/>
      <c r="M135" s="45"/>
      <c r="N135" s="45"/>
      <c r="O135" s="46"/>
      <c r="P135" s="46"/>
      <c r="Q135" s="45"/>
      <c r="R135" s="41"/>
      <c r="S135" s="43"/>
      <c r="T135" s="11"/>
      <c r="U135" s="11"/>
      <c r="V135" s="11"/>
      <c r="W135" s="44"/>
      <c r="X135" s="11"/>
      <c r="Y135" s="48">
        <v>45.139525674284663</v>
      </c>
      <c r="Z135" s="11"/>
      <c r="AA135" s="11"/>
      <c r="AB135" s="11"/>
      <c r="AC135" s="45"/>
      <c r="AD135" s="46"/>
      <c r="AE135" s="46"/>
      <c r="AF135" s="11"/>
      <c r="AG135" s="11"/>
      <c r="AH135" s="11"/>
      <c r="AI135" s="11"/>
      <c r="AJ135" s="11"/>
      <c r="AK135" s="11"/>
      <c r="AL135" s="11"/>
    </row>
    <row r="136" spans="1:38" ht="15" hidden="1" x14ac:dyDescent="0.2">
      <c r="A136">
        <f t="shared" si="6"/>
        <v>75</v>
      </c>
      <c r="B136" t="str">
        <f t="shared" si="7"/>
        <v>46Y78</v>
      </c>
      <c r="C136" s="36" t="s">
        <v>62</v>
      </c>
      <c r="D136" s="15">
        <v>2009</v>
      </c>
      <c r="E136" s="24">
        <v>181</v>
      </c>
      <c r="F136" s="40">
        <v>39994</v>
      </c>
      <c r="G136" s="41">
        <v>1</v>
      </c>
      <c r="H136" s="42">
        <v>39919</v>
      </c>
      <c r="I136" s="49" t="s">
        <v>42</v>
      </c>
      <c r="J136" s="43" t="s">
        <v>51</v>
      </c>
      <c r="K136" s="44">
        <v>257.94956000716843</v>
      </c>
      <c r="L136" s="44"/>
      <c r="M136" s="45"/>
      <c r="N136" s="45"/>
      <c r="O136" s="46"/>
      <c r="P136" s="46"/>
      <c r="Q136" s="45"/>
      <c r="R136" s="41"/>
      <c r="S136" s="43"/>
      <c r="T136" s="11"/>
      <c r="U136" s="11"/>
      <c r="V136" s="11"/>
      <c r="W136" s="44"/>
      <c r="X136" s="11"/>
      <c r="Y136" s="48">
        <v>6.9078988552391767</v>
      </c>
      <c r="Z136" s="11"/>
      <c r="AA136" s="11"/>
      <c r="AB136" s="11"/>
      <c r="AC136" s="45"/>
      <c r="AD136" s="46"/>
      <c r="AE136" s="46"/>
      <c r="AF136" s="11"/>
      <c r="AG136" s="11"/>
      <c r="AH136" s="11"/>
      <c r="AI136" s="11"/>
      <c r="AJ136" s="11"/>
      <c r="AK136" s="11"/>
      <c r="AL136" s="11"/>
    </row>
    <row r="137" spans="1:38" ht="15" hidden="1" x14ac:dyDescent="0.2">
      <c r="A137">
        <f t="shared" si="6"/>
        <v>75</v>
      </c>
      <c r="B137" t="str">
        <f t="shared" si="7"/>
        <v>Garnet</v>
      </c>
      <c r="C137" s="36" t="s">
        <v>62</v>
      </c>
      <c r="D137" s="15">
        <v>2009</v>
      </c>
      <c r="E137" s="24">
        <v>181</v>
      </c>
      <c r="F137" s="40">
        <v>39994</v>
      </c>
      <c r="G137" s="41">
        <v>1</v>
      </c>
      <c r="H137" s="42">
        <v>39919</v>
      </c>
      <c r="I137" s="49" t="s">
        <v>45</v>
      </c>
      <c r="J137" s="43" t="s">
        <v>51</v>
      </c>
      <c r="K137" s="44">
        <v>225.68095409479452</v>
      </c>
      <c r="L137" s="44"/>
      <c r="M137" s="45"/>
      <c r="N137" s="45"/>
      <c r="O137" s="46"/>
      <c r="P137" s="46"/>
      <c r="Q137" s="45"/>
      <c r="R137" s="41"/>
      <c r="S137" s="43"/>
      <c r="T137" s="11"/>
      <c r="U137" s="11"/>
      <c r="V137" s="11"/>
      <c r="W137" s="44"/>
      <c r="X137" s="11"/>
      <c r="Y137" s="48">
        <v>18.937063968235009</v>
      </c>
      <c r="Z137" s="11"/>
      <c r="AA137" s="11"/>
      <c r="AB137" s="11"/>
      <c r="AC137" s="45"/>
      <c r="AD137" s="46"/>
      <c r="AE137" s="46"/>
      <c r="AF137" s="11"/>
      <c r="AG137" s="11"/>
      <c r="AH137" s="11"/>
      <c r="AI137" s="11"/>
      <c r="AJ137" s="11"/>
      <c r="AK137" s="11"/>
      <c r="AL137" s="11"/>
    </row>
    <row r="138" spans="1:38" ht="15" hidden="1" x14ac:dyDescent="0.2">
      <c r="A138">
        <f t="shared" si="6"/>
        <v>75</v>
      </c>
      <c r="B138" t="str">
        <f t="shared" si="7"/>
        <v>Hyola50</v>
      </c>
      <c r="C138" s="36" t="s">
        <v>62</v>
      </c>
      <c r="D138" s="15">
        <v>2009</v>
      </c>
      <c r="E138" s="24">
        <v>181</v>
      </c>
      <c r="F138" s="40">
        <v>39994</v>
      </c>
      <c r="G138" s="41">
        <v>1</v>
      </c>
      <c r="H138" s="42">
        <v>39919</v>
      </c>
      <c r="I138" s="49" t="s">
        <v>61</v>
      </c>
      <c r="J138" s="43" t="s">
        <v>51</v>
      </c>
      <c r="K138" s="44">
        <v>280.26001368227401</v>
      </c>
      <c r="L138" s="44"/>
      <c r="M138" s="45"/>
      <c r="N138" s="45"/>
      <c r="O138" s="46"/>
      <c r="P138" s="46"/>
      <c r="Q138" s="45"/>
      <c r="R138" s="41"/>
      <c r="S138" s="43"/>
      <c r="T138" s="11"/>
      <c r="U138" s="11"/>
      <c r="V138" s="11"/>
      <c r="W138" s="44"/>
      <c r="X138" s="11"/>
      <c r="Y138" s="48">
        <v>49.188375531765452</v>
      </c>
      <c r="Z138" s="11"/>
      <c r="AA138" s="11"/>
      <c r="AB138" s="11"/>
      <c r="AC138" s="45"/>
      <c r="AD138" s="46"/>
      <c r="AE138" s="46"/>
      <c r="AF138" s="11"/>
      <c r="AG138" s="11"/>
      <c r="AH138" s="11"/>
      <c r="AI138" s="11"/>
      <c r="AJ138" s="11"/>
      <c r="AK138" s="11"/>
      <c r="AL138" s="11"/>
    </row>
    <row r="139" spans="1:38" ht="15" hidden="1" x14ac:dyDescent="0.2">
      <c r="A139">
        <f t="shared" si="6"/>
        <v>75</v>
      </c>
      <c r="B139" t="str">
        <f t="shared" si="7"/>
        <v>Hyola601RR</v>
      </c>
      <c r="C139" s="36" t="s">
        <v>62</v>
      </c>
      <c r="D139" s="15">
        <v>2009</v>
      </c>
      <c r="E139" s="24">
        <v>181</v>
      </c>
      <c r="F139" s="40">
        <v>39994</v>
      </c>
      <c r="G139" s="41">
        <v>1</v>
      </c>
      <c r="H139" s="42">
        <v>39919</v>
      </c>
      <c r="I139" s="49" t="s">
        <v>66</v>
      </c>
      <c r="J139" s="43" t="s">
        <v>51</v>
      </c>
      <c r="K139" s="44">
        <v>291.03086262862325</v>
      </c>
      <c r="L139" s="44"/>
      <c r="M139" s="45"/>
      <c r="N139" s="45"/>
      <c r="O139" s="46"/>
      <c r="P139" s="46"/>
      <c r="Q139" s="45"/>
      <c r="R139" s="41"/>
      <c r="S139" s="43"/>
      <c r="T139" s="11"/>
      <c r="U139" s="11"/>
      <c r="V139" s="11"/>
      <c r="W139" s="44"/>
      <c r="X139" s="11"/>
      <c r="Y139" s="48">
        <v>34.162619559691208</v>
      </c>
      <c r="Z139" s="11"/>
      <c r="AA139" s="11"/>
      <c r="AB139" s="11"/>
      <c r="AC139" s="45"/>
      <c r="AD139" s="46"/>
      <c r="AE139" s="46"/>
      <c r="AF139" s="11"/>
      <c r="AG139" s="11"/>
      <c r="AH139" s="11"/>
      <c r="AI139" s="11"/>
      <c r="AJ139" s="11"/>
      <c r="AK139" s="11"/>
      <c r="AL139" s="11"/>
    </row>
    <row r="140" spans="1:38" ht="15" hidden="1" x14ac:dyDescent="0.2">
      <c r="A140">
        <f t="shared" si="6"/>
        <v>75</v>
      </c>
      <c r="B140" t="str">
        <f t="shared" si="7"/>
        <v>Tawriffic</v>
      </c>
      <c r="C140" s="36" t="s">
        <v>62</v>
      </c>
      <c r="D140" s="15">
        <v>2009</v>
      </c>
      <c r="E140" s="24">
        <v>181</v>
      </c>
      <c r="F140" s="40">
        <v>39994</v>
      </c>
      <c r="G140" s="41">
        <v>1</v>
      </c>
      <c r="H140" s="42">
        <v>39919</v>
      </c>
      <c r="I140" s="49" t="s">
        <v>67</v>
      </c>
      <c r="J140" s="43" t="s">
        <v>51</v>
      </c>
      <c r="K140" s="44">
        <v>151.6993751861026</v>
      </c>
      <c r="L140" s="44"/>
      <c r="M140" s="45"/>
      <c r="N140" s="45"/>
      <c r="O140" s="46"/>
      <c r="P140" s="46"/>
      <c r="Q140" s="45"/>
      <c r="R140" s="41"/>
      <c r="S140" s="43"/>
      <c r="T140" s="11"/>
      <c r="U140" s="11"/>
      <c r="V140" s="11"/>
      <c r="W140" s="44"/>
      <c r="X140" s="11"/>
      <c r="Y140" s="48">
        <v>10.983655070495555</v>
      </c>
      <c r="Z140" s="11"/>
      <c r="AA140" s="11"/>
      <c r="AB140" s="11"/>
      <c r="AC140" s="45"/>
      <c r="AD140" s="46"/>
      <c r="AE140" s="46"/>
      <c r="AF140" s="11"/>
      <c r="AG140" s="11"/>
      <c r="AH140" s="11"/>
      <c r="AI140" s="11"/>
      <c r="AJ140" s="11"/>
      <c r="AK140" s="11"/>
      <c r="AL140" s="11"/>
    </row>
    <row r="141" spans="1:38" ht="15" hidden="1" x14ac:dyDescent="0.2">
      <c r="A141">
        <f t="shared" si="6"/>
        <v>75</v>
      </c>
      <c r="B141" t="str">
        <f t="shared" si="7"/>
        <v>Ttriumph</v>
      </c>
      <c r="C141" s="36" t="s">
        <v>62</v>
      </c>
      <c r="D141" s="15">
        <v>2009</v>
      </c>
      <c r="E141" s="24">
        <v>181</v>
      </c>
      <c r="F141" s="40">
        <v>39994</v>
      </c>
      <c r="G141" s="41">
        <v>1</v>
      </c>
      <c r="H141" s="42">
        <v>39919</v>
      </c>
      <c r="I141" s="49" t="s">
        <v>69</v>
      </c>
      <c r="J141" s="43" t="s">
        <v>51</v>
      </c>
      <c r="K141" s="44">
        <v>161.1768672506274</v>
      </c>
      <c r="L141" s="44"/>
      <c r="M141" s="45"/>
      <c r="N141" s="45"/>
      <c r="O141" s="46"/>
      <c r="P141" s="46"/>
      <c r="Q141" s="45"/>
      <c r="R141" s="41"/>
      <c r="S141" s="43"/>
      <c r="T141" s="11"/>
      <c r="U141" s="11"/>
      <c r="V141" s="11"/>
      <c r="W141" s="44"/>
      <c r="X141" s="11"/>
      <c r="Y141" s="48">
        <v>22.36242917020596</v>
      </c>
      <c r="Z141" s="11"/>
      <c r="AA141" s="11"/>
      <c r="AB141" s="11"/>
      <c r="AC141" s="45"/>
      <c r="AD141" s="46"/>
      <c r="AE141" s="46"/>
      <c r="AF141" s="11"/>
      <c r="AG141" s="11"/>
      <c r="AH141" s="11"/>
      <c r="AI141" s="11"/>
      <c r="AJ141" s="11"/>
      <c r="AK141" s="11"/>
      <c r="AL141" s="11"/>
    </row>
    <row r="142" spans="1:38" ht="15" hidden="1" x14ac:dyDescent="0.2">
      <c r="C142" s="36" t="s">
        <v>70</v>
      </c>
      <c r="D142" s="15">
        <v>2007</v>
      </c>
      <c r="E142" s="24">
        <v>190</v>
      </c>
      <c r="F142" s="50">
        <v>39272</v>
      </c>
      <c r="G142" s="10">
        <v>1</v>
      </c>
      <c r="H142" s="37">
        <v>39176</v>
      </c>
      <c r="I142" s="10" t="s">
        <v>71</v>
      </c>
      <c r="J142" s="10" t="s">
        <v>58</v>
      </c>
      <c r="K142" s="51">
        <v>119.68673168107972</v>
      </c>
      <c r="L142" s="11" t="s">
        <v>41</v>
      </c>
      <c r="M142" s="29"/>
      <c r="N142" s="11" t="s">
        <v>41</v>
      </c>
      <c r="O142" s="11" t="s">
        <v>41</v>
      </c>
      <c r="P142" s="10"/>
      <c r="Q142" s="10"/>
      <c r="R142" s="10"/>
      <c r="S142" s="10"/>
      <c r="T142" s="32"/>
      <c r="U142" s="32"/>
      <c r="V142" s="10"/>
      <c r="W142" s="10"/>
      <c r="X142" s="10"/>
      <c r="Y142" s="29">
        <v>31.221696656431504</v>
      </c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5" hidden="1" x14ac:dyDescent="0.2">
      <c r="C143" s="36" t="s">
        <v>70</v>
      </c>
      <c r="D143" s="15">
        <v>2007</v>
      </c>
      <c r="E143" s="24">
        <v>190</v>
      </c>
      <c r="F143" s="50">
        <v>39272</v>
      </c>
      <c r="G143" s="10">
        <v>1</v>
      </c>
      <c r="H143" s="37">
        <v>39176</v>
      </c>
      <c r="I143" s="10" t="s">
        <v>72</v>
      </c>
      <c r="J143" s="10" t="s">
        <v>58</v>
      </c>
      <c r="K143" s="51">
        <v>95.596421409961522</v>
      </c>
      <c r="L143" s="11" t="s">
        <v>41</v>
      </c>
      <c r="M143" s="29"/>
      <c r="N143" s="11" t="s">
        <v>41</v>
      </c>
      <c r="O143" s="11" t="s">
        <v>41</v>
      </c>
      <c r="P143" s="10"/>
      <c r="Q143" s="10"/>
      <c r="R143" s="10"/>
      <c r="S143" s="10"/>
      <c r="T143" s="32"/>
      <c r="U143" s="32"/>
      <c r="V143" s="10"/>
      <c r="W143" s="10"/>
      <c r="X143" s="10"/>
      <c r="Y143" s="29">
        <v>8.6315769842016365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5" hidden="1" x14ac:dyDescent="0.2">
      <c r="C144" s="36" t="s">
        <v>70</v>
      </c>
      <c r="D144" s="15">
        <v>2007</v>
      </c>
      <c r="E144" s="24">
        <v>190</v>
      </c>
      <c r="F144" s="50">
        <v>39272</v>
      </c>
      <c r="G144" s="10">
        <v>1</v>
      </c>
      <c r="H144" s="37">
        <v>39176</v>
      </c>
      <c r="I144" s="10" t="s">
        <v>60</v>
      </c>
      <c r="J144" s="10" t="s">
        <v>58</v>
      </c>
      <c r="K144" s="51">
        <v>136.44450225227169</v>
      </c>
      <c r="L144" s="11" t="s">
        <v>41</v>
      </c>
      <c r="M144" s="29"/>
      <c r="N144" s="11" t="s">
        <v>41</v>
      </c>
      <c r="O144" s="11" t="s">
        <v>41</v>
      </c>
      <c r="P144" s="10"/>
      <c r="Q144" s="10"/>
      <c r="R144" s="10"/>
      <c r="S144" s="10"/>
      <c r="T144" s="32"/>
      <c r="U144" s="32"/>
      <c r="V144" s="10"/>
      <c r="W144" s="10"/>
      <c r="X144" s="10"/>
      <c r="Y144" s="29">
        <v>11.709033673218059</v>
      </c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3:38" ht="15" hidden="1" x14ac:dyDescent="0.2">
      <c r="C145" s="36" t="s">
        <v>70</v>
      </c>
      <c r="D145" s="15">
        <v>2007</v>
      </c>
      <c r="E145" s="24">
        <v>190</v>
      </c>
      <c r="F145" s="50">
        <v>39272</v>
      </c>
      <c r="G145" s="10">
        <v>1</v>
      </c>
      <c r="H145" s="37">
        <v>39176</v>
      </c>
      <c r="I145" s="10" t="s">
        <v>45</v>
      </c>
      <c r="J145" s="10" t="s">
        <v>58</v>
      </c>
      <c r="K145" s="51">
        <v>109.75309701461356</v>
      </c>
      <c r="L145" s="11" t="s">
        <v>41</v>
      </c>
      <c r="M145" s="29"/>
      <c r="N145" s="11" t="s">
        <v>41</v>
      </c>
      <c r="O145" s="11" t="s">
        <v>41</v>
      </c>
      <c r="P145" s="10"/>
      <c r="Q145" s="10"/>
      <c r="R145" s="10"/>
      <c r="S145" s="10"/>
      <c r="T145" s="32"/>
      <c r="U145" s="32"/>
      <c r="V145" s="10"/>
      <c r="W145" s="10"/>
      <c r="X145" s="10"/>
      <c r="Y145" s="29">
        <v>5.4549437284585096</v>
      </c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3:38" ht="15" hidden="1" x14ac:dyDescent="0.2">
      <c r="C146" s="36" t="s">
        <v>70</v>
      </c>
      <c r="D146" s="15">
        <v>2007</v>
      </c>
      <c r="E146" s="24">
        <v>190</v>
      </c>
      <c r="F146" s="50">
        <v>39272</v>
      </c>
      <c r="G146" s="10">
        <v>1</v>
      </c>
      <c r="H146" s="37">
        <v>39176</v>
      </c>
      <c r="I146" s="10" t="s">
        <v>73</v>
      </c>
      <c r="J146" s="10" t="s">
        <v>58</v>
      </c>
      <c r="K146" s="51">
        <v>111.05867616956458</v>
      </c>
      <c r="L146" s="11" t="s">
        <v>41</v>
      </c>
      <c r="M146" s="29"/>
      <c r="N146" s="11" t="s">
        <v>41</v>
      </c>
      <c r="O146" s="11" t="s">
        <v>41</v>
      </c>
      <c r="P146" s="10"/>
      <c r="Q146" s="10"/>
      <c r="R146" s="10"/>
      <c r="S146" s="10"/>
      <c r="T146" s="32"/>
      <c r="U146" s="32"/>
      <c r="V146" s="10"/>
      <c r="W146" s="10"/>
      <c r="X146" s="10"/>
      <c r="Y146" s="29">
        <v>19.539471069378703</v>
      </c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3:38" ht="15" hidden="1" x14ac:dyDescent="0.2">
      <c r="C147" s="36" t="s">
        <v>70</v>
      </c>
      <c r="D147" s="15">
        <v>2007</v>
      </c>
      <c r="E147" s="24">
        <v>190</v>
      </c>
      <c r="F147" s="50">
        <v>39272</v>
      </c>
      <c r="G147" s="10">
        <v>1</v>
      </c>
      <c r="H147" s="37">
        <v>39176</v>
      </c>
      <c r="I147" s="10" t="s">
        <v>44</v>
      </c>
      <c r="J147" s="10" t="s">
        <v>58</v>
      </c>
      <c r="K147" s="51">
        <v>131.37379255023802</v>
      </c>
      <c r="L147" s="11" t="s">
        <v>41</v>
      </c>
      <c r="M147" s="29"/>
      <c r="N147" s="11" t="s">
        <v>41</v>
      </c>
      <c r="O147" s="11" t="s">
        <v>41</v>
      </c>
      <c r="P147" s="10"/>
      <c r="Q147" s="10"/>
      <c r="R147" s="10"/>
      <c r="S147" s="10"/>
      <c r="T147" s="32"/>
      <c r="U147" s="32"/>
      <c r="V147" s="10"/>
      <c r="W147" s="10"/>
      <c r="X147" s="10"/>
      <c r="Y147" s="29">
        <v>29.472898874145709</v>
      </c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3:38" ht="15" hidden="1" x14ac:dyDescent="0.2">
      <c r="C148" s="36" t="s">
        <v>70</v>
      </c>
      <c r="D148" s="15">
        <v>2007</v>
      </c>
      <c r="E148" s="24">
        <v>190</v>
      </c>
      <c r="F148" s="50">
        <v>39272</v>
      </c>
      <c r="G148" s="10">
        <v>1</v>
      </c>
      <c r="H148" s="37">
        <v>39176</v>
      </c>
      <c r="I148" s="10" t="s">
        <v>74</v>
      </c>
      <c r="J148" s="10" t="s">
        <v>58</v>
      </c>
      <c r="K148" s="51">
        <v>95.271515830641789</v>
      </c>
      <c r="L148" s="11" t="s">
        <v>41</v>
      </c>
      <c r="M148" s="29"/>
      <c r="N148" s="11" t="s">
        <v>41</v>
      </c>
      <c r="O148" s="11" t="s">
        <v>41</v>
      </c>
      <c r="P148" s="10"/>
      <c r="Q148" s="10"/>
      <c r="R148" s="10"/>
      <c r="S148" s="10"/>
      <c r="T148" s="32"/>
      <c r="U148" s="32"/>
      <c r="V148" s="10"/>
      <c r="W148" s="10"/>
      <c r="X148" s="10"/>
      <c r="Y148" s="29">
        <v>7.8195797309685098</v>
      </c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3:38" ht="15" hidden="1" x14ac:dyDescent="0.2">
      <c r="C149" s="36" t="s">
        <v>70</v>
      </c>
      <c r="D149" s="15">
        <v>2007</v>
      </c>
      <c r="E149" s="24">
        <v>190</v>
      </c>
      <c r="F149" s="50">
        <v>39272</v>
      </c>
      <c r="G149" s="10">
        <v>1</v>
      </c>
      <c r="H149" s="37">
        <v>39176</v>
      </c>
      <c r="I149" s="10" t="s">
        <v>75</v>
      </c>
      <c r="J149" s="10" t="s">
        <v>58</v>
      </c>
      <c r="K149" s="51">
        <v>106.20023186316432</v>
      </c>
      <c r="L149" s="11" t="s">
        <v>41</v>
      </c>
      <c r="M149" s="29"/>
      <c r="N149" s="11" t="s">
        <v>41</v>
      </c>
      <c r="O149" s="11" t="s">
        <v>41</v>
      </c>
      <c r="P149" s="10"/>
      <c r="Q149" s="10"/>
      <c r="R149" s="10"/>
      <c r="S149" s="10"/>
      <c r="T149" s="32"/>
      <c r="U149" s="32"/>
      <c r="V149" s="10"/>
      <c r="W149" s="10"/>
      <c r="X149" s="10"/>
      <c r="Y149" s="29">
        <v>13.785624679669528</v>
      </c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3:38" ht="15" hidden="1" x14ac:dyDescent="0.2">
      <c r="C150" s="36" t="s">
        <v>70</v>
      </c>
      <c r="D150" s="15">
        <v>2007</v>
      </c>
      <c r="E150" s="24">
        <v>190</v>
      </c>
      <c r="F150" s="50">
        <v>39272</v>
      </c>
      <c r="G150" s="10">
        <v>1</v>
      </c>
      <c r="H150" s="37">
        <v>39176</v>
      </c>
      <c r="I150" s="10" t="s">
        <v>76</v>
      </c>
      <c r="J150" s="10" t="s">
        <v>58</v>
      </c>
      <c r="K150" s="51">
        <v>110.56326661786665</v>
      </c>
      <c r="L150" s="11" t="s">
        <v>41</v>
      </c>
      <c r="M150" s="29"/>
      <c r="N150" s="11" t="s">
        <v>41</v>
      </c>
      <c r="O150" s="11" t="s">
        <v>41</v>
      </c>
      <c r="P150" s="10"/>
      <c r="Q150" s="10"/>
      <c r="R150" s="10"/>
      <c r="S150" s="10"/>
      <c r="T150" s="32"/>
      <c r="U150" s="32"/>
      <c r="V150" s="10"/>
      <c r="W150" s="10"/>
      <c r="X150" s="10"/>
      <c r="Y150" s="29">
        <v>29.555118307336013</v>
      </c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3:38" ht="15" hidden="1" x14ac:dyDescent="0.2">
      <c r="C151" s="36" t="s">
        <v>70</v>
      </c>
      <c r="D151" s="15">
        <v>2007</v>
      </c>
      <c r="E151" s="24">
        <v>190</v>
      </c>
      <c r="F151" s="50">
        <v>39272</v>
      </c>
      <c r="G151" s="10">
        <v>1</v>
      </c>
      <c r="H151" s="37">
        <v>39176</v>
      </c>
      <c r="I151" s="10" t="s">
        <v>77</v>
      </c>
      <c r="J151" s="10" t="s">
        <v>58</v>
      </c>
      <c r="K151" s="51">
        <v>120.25202788462155</v>
      </c>
      <c r="L151" s="11" t="s">
        <v>41</v>
      </c>
      <c r="M151" s="29"/>
      <c r="N151" s="11" t="s">
        <v>41</v>
      </c>
      <c r="O151" s="11" t="s">
        <v>41</v>
      </c>
      <c r="P151" s="10"/>
      <c r="Q151" s="10"/>
      <c r="R151" s="10"/>
      <c r="S151" s="10"/>
      <c r="T151" s="32"/>
      <c r="U151" s="32"/>
      <c r="V151" s="10"/>
      <c r="W151" s="10"/>
      <c r="X151" s="10"/>
      <c r="Y151" s="29">
        <v>14.44611271212084</v>
      </c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3:38" ht="15" hidden="1" x14ac:dyDescent="0.2">
      <c r="C152" s="36" t="s">
        <v>70</v>
      </c>
      <c r="D152" s="15">
        <v>2007</v>
      </c>
      <c r="E152" s="24">
        <v>190</v>
      </c>
      <c r="F152" s="50">
        <v>39272</v>
      </c>
      <c r="G152" s="10">
        <v>1</v>
      </c>
      <c r="H152" s="37">
        <v>39176</v>
      </c>
      <c r="I152" s="10" t="s">
        <v>78</v>
      </c>
      <c r="J152" s="10" t="s">
        <v>58</v>
      </c>
      <c r="K152" s="51">
        <v>155.45053111401691</v>
      </c>
      <c r="L152" s="11" t="s">
        <v>41</v>
      </c>
      <c r="M152" s="29"/>
      <c r="N152" s="11" t="s">
        <v>41</v>
      </c>
      <c r="O152" s="11" t="s">
        <v>41</v>
      </c>
      <c r="P152" s="10"/>
      <c r="Q152" s="10"/>
      <c r="R152" s="10"/>
      <c r="S152" s="10"/>
      <c r="T152" s="32"/>
      <c r="U152" s="32"/>
      <c r="V152" s="10"/>
      <c r="W152" s="10"/>
      <c r="X152" s="10"/>
      <c r="Y152" s="29">
        <v>22.111178920333888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3:38" ht="15" hidden="1" x14ac:dyDescent="0.2">
      <c r="C153" s="36" t="s">
        <v>70</v>
      </c>
      <c r="D153" s="15">
        <v>2007</v>
      </c>
      <c r="E153" s="24">
        <v>190</v>
      </c>
      <c r="F153" s="50">
        <v>39272</v>
      </c>
      <c r="G153" s="10">
        <v>1</v>
      </c>
      <c r="H153" s="37">
        <v>39176</v>
      </c>
      <c r="I153" s="10" t="s">
        <v>79</v>
      </c>
      <c r="J153" s="10" t="s">
        <v>58</v>
      </c>
      <c r="K153" s="51">
        <v>96.380599049622205</v>
      </c>
      <c r="L153" s="11" t="s">
        <v>41</v>
      </c>
      <c r="M153" s="29"/>
      <c r="N153" s="11" t="s">
        <v>41</v>
      </c>
      <c r="O153" s="11" t="s">
        <v>41</v>
      </c>
      <c r="P153" s="10"/>
      <c r="Q153" s="10"/>
      <c r="R153" s="10"/>
      <c r="S153" s="10"/>
      <c r="T153" s="32"/>
      <c r="U153" s="32"/>
      <c r="V153" s="10"/>
      <c r="W153" s="10"/>
      <c r="X153" s="10"/>
      <c r="Y153" s="29">
        <v>10.703645209945403</v>
      </c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3:38" ht="15" hidden="1" x14ac:dyDescent="0.2">
      <c r="C154" s="36" t="s">
        <v>70</v>
      </c>
      <c r="D154" s="15">
        <v>2007</v>
      </c>
      <c r="E154" s="24">
        <v>190</v>
      </c>
      <c r="F154" s="50">
        <v>39272</v>
      </c>
      <c r="G154" s="10">
        <v>2</v>
      </c>
      <c r="H154" s="37">
        <v>39190</v>
      </c>
      <c r="I154" s="10" t="s">
        <v>71</v>
      </c>
      <c r="J154" s="10" t="s">
        <v>58</v>
      </c>
      <c r="K154" s="51">
        <v>55.651775577313686</v>
      </c>
      <c r="L154" s="11" t="s">
        <v>41</v>
      </c>
      <c r="M154" s="29"/>
      <c r="N154" s="11" t="s">
        <v>41</v>
      </c>
      <c r="O154" s="11" t="s">
        <v>41</v>
      </c>
      <c r="P154" s="10"/>
      <c r="Q154" s="10"/>
      <c r="R154" s="10"/>
      <c r="S154" s="10"/>
      <c r="T154" s="32"/>
      <c r="U154" s="32"/>
      <c r="V154" s="10"/>
      <c r="W154" s="10"/>
      <c r="X154" s="10"/>
      <c r="Y154" s="29">
        <v>12.496287368841003</v>
      </c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3:38" ht="15" hidden="1" x14ac:dyDescent="0.2">
      <c r="C155" s="36" t="s">
        <v>70</v>
      </c>
      <c r="D155" s="15">
        <v>2007</v>
      </c>
      <c r="E155" s="24">
        <v>190</v>
      </c>
      <c r="F155" s="50">
        <v>39272</v>
      </c>
      <c r="G155" s="10">
        <v>2</v>
      </c>
      <c r="H155" s="37">
        <v>39190</v>
      </c>
      <c r="I155" s="10" t="s">
        <v>80</v>
      </c>
      <c r="J155" s="10" t="s">
        <v>58</v>
      </c>
      <c r="K155" s="51">
        <v>79.70581712768444</v>
      </c>
      <c r="L155" s="11" t="s">
        <v>41</v>
      </c>
      <c r="M155" s="29"/>
      <c r="N155" s="11" t="s">
        <v>41</v>
      </c>
      <c r="O155" s="11" t="s">
        <v>41</v>
      </c>
      <c r="P155" s="10"/>
      <c r="Q155" s="10"/>
      <c r="R155" s="10"/>
      <c r="S155" s="10"/>
      <c r="T155" s="32"/>
      <c r="U155" s="32"/>
      <c r="V155" s="10"/>
      <c r="W155" s="10"/>
      <c r="X155" s="10"/>
      <c r="Y155" s="29">
        <v>5.4395123067545894</v>
      </c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3:38" ht="15" hidden="1" x14ac:dyDescent="0.2">
      <c r="C156" s="36" t="s">
        <v>70</v>
      </c>
      <c r="D156" s="15">
        <v>2007</v>
      </c>
      <c r="E156" s="24">
        <v>190</v>
      </c>
      <c r="F156" s="50">
        <v>39272</v>
      </c>
      <c r="G156" s="10">
        <v>2</v>
      </c>
      <c r="H156" s="37">
        <v>39190</v>
      </c>
      <c r="I156" s="10" t="s">
        <v>81</v>
      </c>
      <c r="J156" s="10" t="s">
        <v>58</v>
      </c>
      <c r="K156" s="51">
        <v>100.48118432610718</v>
      </c>
      <c r="L156" s="11" t="s">
        <v>41</v>
      </c>
      <c r="M156" s="29"/>
      <c r="N156" s="11" t="s">
        <v>41</v>
      </c>
      <c r="O156" s="11" t="s">
        <v>41</v>
      </c>
      <c r="P156" s="10"/>
      <c r="Q156" s="10"/>
      <c r="R156" s="10"/>
      <c r="S156" s="10"/>
      <c r="T156" s="32"/>
      <c r="U156" s="32"/>
      <c r="V156" s="10"/>
      <c r="W156" s="10"/>
      <c r="X156" s="10"/>
      <c r="Y156" s="29">
        <v>9.5357005984997087</v>
      </c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3:38" ht="15" hidden="1" x14ac:dyDescent="0.2">
      <c r="C157" s="36" t="s">
        <v>70</v>
      </c>
      <c r="D157" s="15">
        <v>2007</v>
      </c>
      <c r="E157" s="24">
        <v>190</v>
      </c>
      <c r="F157" s="50">
        <v>39272</v>
      </c>
      <c r="G157" s="10">
        <v>2</v>
      </c>
      <c r="H157" s="37">
        <v>39190</v>
      </c>
      <c r="I157" s="10" t="s">
        <v>42</v>
      </c>
      <c r="J157" s="10" t="s">
        <v>58</v>
      </c>
      <c r="K157" s="51">
        <v>82.818258115250117</v>
      </c>
      <c r="L157" s="11" t="s">
        <v>41</v>
      </c>
      <c r="M157" s="29"/>
      <c r="N157" s="11" t="s">
        <v>41</v>
      </c>
      <c r="O157" s="11" t="s">
        <v>41</v>
      </c>
      <c r="P157" s="10"/>
      <c r="Q157" s="10"/>
      <c r="R157" s="10"/>
      <c r="S157" s="10"/>
      <c r="T157" s="32"/>
      <c r="U157" s="32"/>
      <c r="V157" s="10"/>
      <c r="W157" s="10"/>
      <c r="X157" s="10"/>
      <c r="Y157" s="29">
        <v>3.2055378456057286</v>
      </c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3:38" ht="15" hidden="1" x14ac:dyDescent="0.2">
      <c r="C158" s="36" t="s">
        <v>70</v>
      </c>
      <c r="D158" s="15">
        <v>2007</v>
      </c>
      <c r="E158" s="24">
        <v>190</v>
      </c>
      <c r="F158" s="50">
        <v>39272</v>
      </c>
      <c r="G158" s="10">
        <v>2</v>
      </c>
      <c r="H158" s="37">
        <v>39190</v>
      </c>
      <c r="I158" s="10" t="s">
        <v>72</v>
      </c>
      <c r="J158" s="10" t="s">
        <v>58</v>
      </c>
      <c r="K158" s="51">
        <v>63.625257918317047</v>
      </c>
      <c r="L158" s="11" t="s">
        <v>41</v>
      </c>
      <c r="M158" s="29"/>
      <c r="N158" s="11" t="s">
        <v>41</v>
      </c>
      <c r="O158" s="11" t="s">
        <v>41</v>
      </c>
      <c r="P158" s="10"/>
      <c r="Q158" s="10"/>
      <c r="R158" s="10"/>
      <c r="S158" s="10"/>
      <c r="T158" s="32"/>
      <c r="U158" s="32"/>
      <c r="V158" s="10"/>
      <c r="W158" s="10"/>
      <c r="X158" s="10"/>
      <c r="Y158" s="29">
        <v>5.2681868835102943</v>
      </c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3:38" ht="15" hidden="1" x14ac:dyDescent="0.2">
      <c r="C159" s="36" t="s">
        <v>70</v>
      </c>
      <c r="D159" s="15">
        <v>2007</v>
      </c>
      <c r="E159" s="24">
        <v>190</v>
      </c>
      <c r="F159" s="50">
        <v>39272</v>
      </c>
      <c r="G159" s="10">
        <v>2</v>
      </c>
      <c r="H159" s="37">
        <v>39190</v>
      </c>
      <c r="I159" s="10" t="s">
        <v>60</v>
      </c>
      <c r="J159" s="10" t="s">
        <v>58</v>
      </c>
      <c r="K159" s="51">
        <v>103.40673443951079</v>
      </c>
      <c r="L159" s="11" t="s">
        <v>41</v>
      </c>
      <c r="M159" s="29"/>
      <c r="N159" s="11" t="s">
        <v>41</v>
      </c>
      <c r="O159" s="11" t="s">
        <v>41</v>
      </c>
      <c r="P159" s="10"/>
      <c r="Q159" s="10"/>
      <c r="R159" s="10"/>
      <c r="S159" s="10"/>
      <c r="T159" s="32"/>
      <c r="U159" s="32"/>
      <c r="V159" s="10"/>
      <c r="W159" s="10"/>
      <c r="X159" s="10"/>
      <c r="Y159" s="29">
        <v>21.021293705785691</v>
      </c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3:38" ht="15" hidden="1" x14ac:dyDescent="0.2">
      <c r="C160" s="36" t="s">
        <v>70</v>
      </c>
      <c r="D160" s="15">
        <v>2007</v>
      </c>
      <c r="E160" s="24">
        <v>190</v>
      </c>
      <c r="F160" s="50">
        <v>39272</v>
      </c>
      <c r="G160" s="10">
        <v>2</v>
      </c>
      <c r="H160" s="37">
        <v>39190</v>
      </c>
      <c r="I160" s="10" t="s">
        <v>47</v>
      </c>
      <c r="J160" s="10" t="s">
        <v>58</v>
      </c>
      <c r="K160" s="51">
        <v>98.341649455975926</v>
      </c>
      <c r="L160" s="11" t="s">
        <v>41</v>
      </c>
      <c r="M160" s="29"/>
      <c r="N160" s="11" t="s">
        <v>41</v>
      </c>
      <c r="O160" s="11" t="s">
        <v>41</v>
      </c>
      <c r="P160" s="10"/>
      <c r="Q160" s="10"/>
      <c r="R160" s="10"/>
      <c r="S160" s="10"/>
      <c r="T160" s="32"/>
      <c r="U160" s="32"/>
      <c r="V160" s="10"/>
      <c r="W160" s="10"/>
      <c r="X160" s="10"/>
      <c r="Y160" s="29">
        <v>13.337130212374825</v>
      </c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3:38" ht="15" hidden="1" x14ac:dyDescent="0.2">
      <c r="C161" s="36" t="s">
        <v>70</v>
      </c>
      <c r="D161" s="15">
        <v>2007</v>
      </c>
      <c r="E161" s="24">
        <v>190</v>
      </c>
      <c r="F161" s="50">
        <v>39272</v>
      </c>
      <c r="G161" s="10">
        <v>2</v>
      </c>
      <c r="H161" s="37">
        <v>39190</v>
      </c>
      <c r="I161" s="10" t="s">
        <v>46</v>
      </c>
      <c r="J161" s="10" t="s">
        <v>58</v>
      </c>
      <c r="K161" s="51">
        <v>70.933425853929194</v>
      </c>
      <c r="L161" s="11" t="s">
        <v>41</v>
      </c>
      <c r="M161" s="29"/>
      <c r="N161" s="11" t="s">
        <v>41</v>
      </c>
      <c r="O161" s="11" t="s">
        <v>41</v>
      </c>
      <c r="P161" s="10"/>
      <c r="Q161" s="10"/>
      <c r="R161" s="10"/>
      <c r="S161" s="10"/>
      <c r="T161" s="32"/>
      <c r="U161" s="32"/>
      <c r="V161" s="10"/>
      <c r="W161" s="10"/>
      <c r="X161" s="10"/>
      <c r="Y161" s="29">
        <v>11.771240579556732</v>
      </c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3:38" ht="15" hidden="1" x14ac:dyDescent="0.2">
      <c r="C162" s="36" t="s">
        <v>70</v>
      </c>
      <c r="D162" s="15">
        <v>2007</v>
      </c>
      <c r="E162" s="24">
        <v>190</v>
      </c>
      <c r="F162" s="50">
        <v>39272</v>
      </c>
      <c r="G162" s="10">
        <v>2</v>
      </c>
      <c r="H162" s="37">
        <v>39190</v>
      </c>
      <c r="I162" s="10" t="s">
        <v>82</v>
      </c>
      <c r="J162" s="10" t="s">
        <v>58</v>
      </c>
      <c r="K162" s="51">
        <v>86.422097887998376</v>
      </c>
      <c r="L162" s="11" t="s">
        <v>41</v>
      </c>
      <c r="M162" s="29"/>
      <c r="N162" s="11" t="s">
        <v>41</v>
      </c>
      <c r="O162" s="11" t="s">
        <v>41</v>
      </c>
      <c r="P162" s="10"/>
      <c r="Q162" s="10"/>
      <c r="R162" s="10"/>
      <c r="S162" s="10"/>
      <c r="T162" s="32"/>
      <c r="U162" s="32"/>
      <c r="V162" s="10"/>
      <c r="W162" s="10"/>
      <c r="X162" s="10"/>
      <c r="Y162" s="29">
        <v>4.0493326694456853</v>
      </c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3:38" ht="15" hidden="1" x14ac:dyDescent="0.2">
      <c r="C163" s="36" t="s">
        <v>70</v>
      </c>
      <c r="D163" s="15">
        <v>2007</v>
      </c>
      <c r="E163" s="24">
        <v>190</v>
      </c>
      <c r="F163" s="50">
        <v>39272</v>
      </c>
      <c r="G163" s="10">
        <v>2</v>
      </c>
      <c r="H163" s="37">
        <v>39190</v>
      </c>
      <c r="I163" s="10" t="s">
        <v>83</v>
      </c>
      <c r="J163" s="10" t="s">
        <v>58</v>
      </c>
      <c r="K163" s="51">
        <v>86.545999388645853</v>
      </c>
      <c r="L163" s="11" t="s">
        <v>41</v>
      </c>
      <c r="M163" s="29"/>
      <c r="N163" s="11" t="s">
        <v>41</v>
      </c>
      <c r="O163" s="11" t="s">
        <v>41</v>
      </c>
      <c r="P163" s="10"/>
      <c r="Q163" s="10"/>
      <c r="R163" s="10"/>
      <c r="S163" s="10"/>
      <c r="T163" s="32"/>
      <c r="U163" s="32"/>
      <c r="V163" s="10"/>
      <c r="W163" s="10"/>
      <c r="X163" s="10"/>
      <c r="Y163" s="29">
        <v>10.516530623553974</v>
      </c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3:38" ht="15" hidden="1" x14ac:dyDescent="0.2">
      <c r="C164" s="36" t="s">
        <v>70</v>
      </c>
      <c r="D164" s="15">
        <v>2007</v>
      </c>
      <c r="E164" s="24">
        <v>190</v>
      </c>
      <c r="F164" s="50">
        <v>39272</v>
      </c>
      <c r="G164" s="10">
        <v>2</v>
      </c>
      <c r="H164" s="37">
        <v>39190</v>
      </c>
      <c r="I164" s="10" t="s">
        <v>84</v>
      </c>
      <c r="J164" s="10" t="s">
        <v>58</v>
      </c>
      <c r="K164" s="51">
        <v>89.641530991145387</v>
      </c>
      <c r="L164" s="11" t="s">
        <v>41</v>
      </c>
      <c r="M164" s="29"/>
      <c r="N164" s="11" t="s">
        <v>41</v>
      </c>
      <c r="O164" s="11" t="s">
        <v>41</v>
      </c>
      <c r="P164" s="10"/>
      <c r="Q164" s="10"/>
      <c r="R164" s="10"/>
      <c r="S164" s="10"/>
      <c r="T164" s="32"/>
      <c r="U164" s="32"/>
      <c r="V164" s="10"/>
      <c r="W164" s="10"/>
      <c r="X164" s="10"/>
      <c r="Y164" s="29">
        <v>16.622447729020116</v>
      </c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3:38" ht="15" hidden="1" x14ac:dyDescent="0.2">
      <c r="C165" s="36" t="s">
        <v>70</v>
      </c>
      <c r="D165" s="15">
        <v>2007</v>
      </c>
      <c r="E165" s="24">
        <v>190</v>
      </c>
      <c r="F165" s="50">
        <v>39272</v>
      </c>
      <c r="G165" s="10">
        <v>2</v>
      </c>
      <c r="H165" s="37">
        <v>39190</v>
      </c>
      <c r="I165" s="10" t="s">
        <v>45</v>
      </c>
      <c r="J165" s="10" t="s">
        <v>58</v>
      </c>
      <c r="K165" s="51">
        <v>64.671018674514187</v>
      </c>
      <c r="L165" s="11" t="s">
        <v>41</v>
      </c>
      <c r="M165" s="29"/>
      <c r="N165" s="11" t="s">
        <v>41</v>
      </c>
      <c r="O165" s="11" t="s">
        <v>41</v>
      </c>
      <c r="P165" s="10"/>
      <c r="Q165" s="10"/>
      <c r="R165" s="10"/>
      <c r="S165" s="10"/>
      <c r="T165" s="32"/>
      <c r="U165" s="32"/>
      <c r="V165" s="10"/>
      <c r="W165" s="10"/>
      <c r="X165" s="10"/>
      <c r="Y165" s="29">
        <v>2.6368020656672382</v>
      </c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3:38" ht="15" hidden="1" x14ac:dyDescent="0.2">
      <c r="C166" s="36" t="s">
        <v>70</v>
      </c>
      <c r="D166" s="15">
        <v>2007</v>
      </c>
      <c r="E166" s="24">
        <v>190</v>
      </c>
      <c r="F166" s="50">
        <v>39272</v>
      </c>
      <c r="G166" s="10">
        <v>2</v>
      </c>
      <c r="H166" s="37">
        <v>39190</v>
      </c>
      <c r="I166" s="10" t="s">
        <v>61</v>
      </c>
      <c r="J166" s="10" t="s">
        <v>58</v>
      </c>
      <c r="K166" s="51">
        <v>71.418971457964531</v>
      </c>
      <c r="L166" s="11" t="s">
        <v>41</v>
      </c>
      <c r="M166" s="29"/>
      <c r="N166" s="11" t="s">
        <v>41</v>
      </c>
      <c r="O166" s="11" t="s">
        <v>41</v>
      </c>
      <c r="P166" s="10"/>
      <c r="Q166" s="10"/>
      <c r="R166" s="10"/>
      <c r="S166" s="10"/>
      <c r="T166" s="32"/>
      <c r="U166" s="32"/>
      <c r="V166" s="10"/>
      <c r="W166" s="10"/>
      <c r="X166" s="10"/>
      <c r="Y166" s="29">
        <v>2.9039328230812509</v>
      </c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3:38" ht="15" hidden="1" x14ac:dyDescent="0.2">
      <c r="C167" s="36" t="s">
        <v>70</v>
      </c>
      <c r="D167" s="15">
        <v>2007</v>
      </c>
      <c r="E167" s="24">
        <v>190</v>
      </c>
      <c r="F167" s="50">
        <v>39272</v>
      </c>
      <c r="G167" s="10">
        <v>2</v>
      </c>
      <c r="H167" s="37">
        <v>39190</v>
      </c>
      <c r="I167" s="10" t="s">
        <v>73</v>
      </c>
      <c r="J167" s="10" t="s">
        <v>58</v>
      </c>
      <c r="K167" s="51">
        <v>66.865783716894185</v>
      </c>
      <c r="L167" s="11" t="s">
        <v>41</v>
      </c>
      <c r="M167" s="29"/>
      <c r="N167" s="11" t="s">
        <v>41</v>
      </c>
      <c r="O167" s="11" t="s">
        <v>41</v>
      </c>
      <c r="P167" s="10"/>
      <c r="Q167" s="10"/>
      <c r="R167" s="10"/>
      <c r="S167" s="10"/>
      <c r="T167" s="32"/>
      <c r="U167" s="32"/>
      <c r="V167" s="10"/>
      <c r="W167" s="10"/>
      <c r="X167" s="10"/>
      <c r="Y167" s="29">
        <v>9.4824200531755078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3:38" ht="15" hidden="1" x14ac:dyDescent="0.2">
      <c r="C168" s="36" t="s">
        <v>70</v>
      </c>
      <c r="D168" s="15">
        <v>2007</v>
      </c>
      <c r="E168" s="24">
        <v>190</v>
      </c>
      <c r="F168" s="50">
        <v>39272</v>
      </c>
      <c r="G168" s="10">
        <v>2</v>
      </c>
      <c r="H168" s="37">
        <v>39190</v>
      </c>
      <c r="I168" s="10" t="s">
        <v>85</v>
      </c>
      <c r="J168" s="10" t="s">
        <v>58</v>
      </c>
      <c r="K168" s="51">
        <v>53.33379414467084</v>
      </c>
      <c r="L168" s="11" t="s">
        <v>41</v>
      </c>
      <c r="M168" s="29"/>
      <c r="N168" s="11" t="s">
        <v>41</v>
      </c>
      <c r="O168" s="11" t="s">
        <v>41</v>
      </c>
      <c r="P168" s="10"/>
      <c r="Q168" s="10"/>
      <c r="R168" s="10"/>
      <c r="S168" s="10"/>
      <c r="T168" s="32"/>
      <c r="U168" s="32"/>
      <c r="V168" s="10"/>
      <c r="W168" s="10"/>
      <c r="X168" s="10"/>
      <c r="Y168" s="29">
        <v>9.62584659356137</v>
      </c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3:38" ht="15" hidden="1" x14ac:dyDescent="0.2">
      <c r="C169" s="36" t="s">
        <v>70</v>
      </c>
      <c r="D169" s="15">
        <v>2007</v>
      </c>
      <c r="E169" s="24">
        <v>190</v>
      </c>
      <c r="F169" s="50">
        <v>39272</v>
      </c>
      <c r="G169" s="10">
        <v>2</v>
      </c>
      <c r="H169" s="37">
        <v>39190</v>
      </c>
      <c r="I169" s="10" t="s">
        <v>86</v>
      </c>
      <c r="J169" s="10" t="s">
        <v>58</v>
      </c>
      <c r="K169" s="51">
        <v>60.843044844330187</v>
      </c>
      <c r="L169" s="11" t="s">
        <v>41</v>
      </c>
      <c r="M169" s="29"/>
      <c r="N169" s="11" t="s">
        <v>41</v>
      </c>
      <c r="O169" s="11" t="s">
        <v>41</v>
      </c>
      <c r="P169" s="10"/>
      <c r="Q169" s="10"/>
      <c r="R169" s="10"/>
      <c r="S169" s="10"/>
      <c r="T169" s="32"/>
      <c r="U169" s="32"/>
      <c r="V169" s="10"/>
      <c r="W169" s="10"/>
      <c r="X169" s="10"/>
      <c r="Y169" s="29">
        <v>11.782993735599602</v>
      </c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3:38" ht="15" hidden="1" x14ac:dyDescent="0.2">
      <c r="C170" s="36" t="s">
        <v>70</v>
      </c>
      <c r="D170" s="15">
        <v>2007</v>
      </c>
      <c r="E170" s="24">
        <v>190</v>
      </c>
      <c r="F170" s="50">
        <v>39272</v>
      </c>
      <c r="G170" s="10">
        <v>2</v>
      </c>
      <c r="H170" s="37">
        <v>39190</v>
      </c>
      <c r="I170" s="10" t="s">
        <v>87</v>
      </c>
      <c r="J170" s="10" t="s">
        <v>58</v>
      </c>
      <c r="K170" s="51">
        <v>58.714690622145639</v>
      </c>
      <c r="L170" s="11" t="s">
        <v>41</v>
      </c>
      <c r="M170" s="29"/>
      <c r="N170" s="11" t="s">
        <v>41</v>
      </c>
      <c r="O170" s="11" t="s">
        <v>41</v>
      </c>
      <c r="P170" s="10"/>
      <c r="Q170" s="10"/>
      <c r="R170" s="10"/>
      <c r="S170" s="10"/>
      <c r="T170" s="32"/>
      <c r="U170" s="32"/>
      <c r="V170" s="10"/>
      <c r="W170" s="10"/>
      <c r="X170" s="10"/>
      <c r="Y170" s="29">
        <v>14.438225999244137</v>
      </c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3:38" ht="15" hidden="1" x14ac:dyDescent="0.2">
      <c r="C171" s="36" t="s">
        <v>70</v>
      </c>
      <c r="D171" s="15">
        <v>2007</v>
      </c>
      <c r="E171" s="24">
        <v>190</v>
      </c>
      <c r="F171" s="50">
        <v>39272</v>
      </c>
      <c r="G171" s="10">
        <v>2</v>
      </c>
      <c r="H171" s="37">
        <v>39190</v>
      </c>
      <c r="I171" s="10" t="s">
        <v>44</v>
      </c>
      <c r="J171" s="10" t="s">
        <v>58</v>
      </c>
      <c r="K171" s="51">
        <v>86.80267422593144</v>
      </c>
      <c r="L171" s="11" t="s">
        <v>41</v>
      </c>
      <c r="M171" s="29"/>
      <c r="N171" s="11" t="s">
        <v>41</v>
      </c>
      <c r="O171" s="11" t="s">
        <v>41</v>
      </c>
      <c r="P171" s="10"/>
      <c r="Q171" s="10"/>
      <c r="R171" s="10"/>
      <c r="S171" s="10"/>
      <c r="T171" s="32"/>
      <c r="U171" s="32"/>
      <c r="V171" s="10"/>
      <c r="W171" s="10"/>
      <c r="X171" s="10"/>
      <c r="Y171" s="29">
        <v>7.8118478804733584</v>
      </c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3:38" ht="15" hidden="1" x14ac:dyDescent="0.2">
      <c r="C172" s="36" t="s">
        <v>70</v>
      </c>
      <c r="D172" s="15">
        <v>2007</v>
      </c>
      <c r="E172" s="24">
        <v>190</v>
      </c>
      <c r="F172" s="50">
        <v>39272</v>
      </c>
      <c r="G172" s="10">
        <v>2</v>
      </c>
      <c r="H172" s="37">
        <v>39190</v>
      </c>
      <c r="I172" s="10" t="s">
        <v>74</v>
      </c>
      <c r="J172" s="10" t="s">
        <v>58</v>
      </c>
      <c r="K172" s="51">
        <v>74.000186109448279</v>
      </c>
      <c r="L172" s="11" t="s">
        <v>41</v>
      </c>
      <c r="M172" s="29"/>
      <c r="N172" s="11" t="s">
        <v>41</v>
      </c>
      <c r="O172" s="11" t="s">
        <v>41</v>
      </c>
      <c r="P172" s="10"/>
      <c r="Q172" s="10"/>
      <c r="R172" s="10"/>
      <c r="S172" s="10"/>
      <c r="T172" s="32"/>
      <c r="U172" s="32"/>
      <c r="V172" s="10"/>
      <c r="W172" s="10"/>
      <c r="X172" s="10"/>
      <c r="Y172" s="29">
        <v>4.7256137302916423</v>
      </c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3:38" ht="15" hidden="1" x14ac:dyDescent="0.2">
      <c r="C173" s="36" t="s">
        <v>70</v>
      </c>
      <c r="D173" s="15">
        <v>2007</v>
      </c>
      <c r="E173" s="24">
        <v>190</v>
      </c>
      <c r="F173" s="50">
        <v>39272</v>
      </c>
      <c r="G173" s="10">
        <v>2</v>
      </c>
      <c r="H173" s="37">
        <v>39190</v>
      </c>
      <c r="I173" s="10" t="s">
        <v>88</v>
      </c>
      <c r="J173" s="10" t="s">
        <v>58</v>
      </c>
      <c r="K173" s="51">
        <v>69.171843758926016</v>
      </c>
      <c r="L173" s="11" t="s">
        <v>41</v>
      </c>
      <c r="M173" s="29"/>
      <c r="N173" s="11" t="s">
        <v>41</v>
      </c>
      <c r="O173" s="11" t="s">
        <v>41</v>
      </c>
      <c r="P173" s="10"/>
      <c r="Q173" s="10"/>
      <c r="R173" s="10"/>
      <c r="S173" s="10"/>
      <c r="T173" s="32"/>
      <c r="U173" s="32"/>
      <c r="V173" s="10"/>
      <c r="W173" s="10"/>
      <c r="X173" s="10"/>
      <c r="Y173" s="29">
        <v>8.4623071630678872</v>
      </c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3:38" ht="15" hidden="1" x14ac:dyDescent="0.2">
      <c r="C174" s="36" t="s">
        <v>70</v>
      </c>
      <c r="D174" s="15">
        <v>2007</v>
      </c>
      <c r="E174" s="24">
        <v>190</v>
      </c>
      <c r="F174" s="50">
        <v>39272</v>
      </c>
      <c r="G174" s="10">
        <v>2</v>
      </c>
      <c r="H174" s="37">
        <v>39190</v>
      </c>
      <c r="I174" s="10" t="s">
        <v>75</v>
      </c>
      <c r="J174" s="10" t="s">
        <v>58</v>
      </c>
      <c r="K174" s="51">
        <v>71.522089536243911</v>
      </c>
      <c r="L174" s="11" t="s">
        <v>41</v>
      </c>
      <c r="M174" s="29"/>
      <c r="N174" s="11" t="s">
        <v>41</v>
      </c>
      <c r="O174" s="11" t="s">
        <v>41</v>
      </c>
      <c r="P174" s="10"/>
      <c r="Q174" s="10"/>
      <c r="R174" s="10"/>
      <c r="S174" s="10"/>
      <c r="T174" s="32"/>
      <c r="U174" s="32"/>
      <c r="V174" s="10"/>
      <c r="W174" s="10"/>
      <c r="X174" s="10"/>
      <c r="Y174" s="29">
        <v>1.0779897805714305</v>
      </c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3:38" ht="15" hidden="1" x14ac:dyDescent="0.2">
      <c r="C175" s="36" t="s">
        <v>70</v>
      </c>
      <c r="D175" s="15">
        <v>2007</v>
      </c>
      <c r="E175" s="24">
        <v>190</v>
      </c>
      <c r="F175" s="50">
        <v>39272</v>
      </c>
      <c r="G175" s="10">
        <v>2</v>
      </c>
      <c r="H175" s="37">
        <v>39190</v>
      </c>
      <c r="I175" s="10" t="s">
        <v>76</v>
      </c>
      <c r="J175" s="10" t="s">
        <v>58</v>
      </c>
      <c r="K175" s="51">
        <v>63.373321908026284</v>
      </c>
      <c r="L175" s="11" t="s">
        <v>41</v>
      </c>
      <c r="M175" s="29"/>
      <c r="N175" s="11" t="s">
        <v>41</v>
      </c>
      <c r="O175" s="11" t="s">
        <v>41</v>
      </c>
      <c r="P175" s="10"/>
      <c r="Q175" s="10"/>
      <c r="R175" s="10"/>
      <c r="S175" s="10"/>
      <c r="T175" s="32"/>
      <c r="U175" s="32"/>
      <c r="V175" s="10"/>
      <c r="W175" s="10"/>
      <c r="X175" s="10"/>
      <c r="Y175" s="29">
        <v>2.4034950181884245</v>
      </c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3:38" ht="15" hidden="1" x14ac:dyDescent="0.2">
      <c r="C176" s="36" t="s">
        <v>70</v>
      </c>
      <c r="D176" s="15">
        <v>2007</v>
      </c>
      <c r="E176" s="24">
        <v>190</v>
      </c>
      <c r="F176" s="50">
        <v>39272</v>
      </c>
      <c r="G176" s="10">
        <v>2</v>
      </c>
      <c r="H176" s="37">
        <v>39190</v>
      </c>
      <c r="I176" s="10" t="s">
        <v>89</v>
      </c>
      <c r="J176" s="10" t="s">
        <v>58</v>
      </c>
      <c r="K176" s="51">
        <v>48.069455430316602</v>
      </c>
      <c r="L176" s="11" t="s">
        <v>41</v>
      </c>
      <c r="M176" s="29"/>
      <c r="N176" s="11" t="s">
        <v>41</v>
      </c>
      <c r="O176" s="11" t="s">
        <v>41</v>
      </c>
      <c r="P176" s="10"/>
      <c r="Q176" s="10"/>
      <c r="R176" s="10"/>
      <c r="S176" s="10"/>
      <c r="T176" s="32"/>
      <c r="U176" s="32"/>
      <c r="V176" s="10"/>
      <c r="W176" s="10"/>
      <c r="X176" s="10"/>
      <c r="Y176" s="29">
        <v>7.9374597224000203</v>
      </c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3:38" ht="15" hidden="1" x14ac:dyDescent="0.2">
      <c r="C177" s="36" t="s">
        <v>70</v>
      </c>
      <c r="D177" s="15">
        <v>2007</v>
      </c>
      <c r="E177" s="24">
        <v>190</v>
      </c>
      <c r="F177" s="50">
        <v>39272</v>
      </c>
      <c r="G177" s="10">
        <v>2</v>
      </c>
      <c r="H177" s="37">
        <v>39190</v>
      </c>
      <c r="I177" s="10" t="s">
        <v>90</v>
      </c>
      <c r="J177" s="10" t="s">
        <v>58</v>
      </c>
      <c r="K177" s="51">
        <v>102.03511481713508</v>
      </c>
      <c r="L177" s="11" t="s">
        <v>41</v>
      </c>
      <c r="M177" s="29"/>
      <c r="N177" s="11" t="s">
        <v>41</v>
      </c>
      <c r="O177" s="11" t="s">
        <v>41</v>
      </c>
      <c r="P177" s="10"/>
      <c r="Q177" s="10"/>
      <c r="R177" s="10"/>
      <c r="S177" s="10"/>
      <c r="T177" s="32"/>
      <c r="U177" s="32"/>
      <c r="V177" s="10"/>
      <c r="W177" s="10"/>
      <c r="X177" s="10"/>
      <c r="Y177" s="29">
        <v>9.2336475756638325</v>
      </c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3:38" ht="15" hidden="1" x14ac:dyDescent="0.2">
      <c r="C178" s="36" t="s">
        <v>70</v>
      </c>
      <c r="D178" s="15">
        <v>2007</v>
      </c>
      <c r="E178" s="24">
        <v>190</v>
      </c>
      <c r="F178" s="50">
        <v>39272</v>
      </c>
      <c r="G178" s="10">
        <v>2</v>
      </c>
      <c r="H178" s="37">
        <v>39190</v>
      </c>
      <c r="I178" s="10" t="s">
        <v>77</v>
      </c>
      <c r="J178" s="10" t="s">
        <v>58</v>
      </c>
      <c r="K178" s="51">
        <v>114.41308966894137</v>
      </c>
      <c r="L178" s="11" t="s">
        <v>41</v>
      </c>
      <c r="M178" s="29"/>
      <c r="N178" s="11" t="s">
        <v>41</v>
      </c>
      <c r="O178" s="11" t="s">
        <v>41</v>
      </c>
      <c r="P178" s="10"/>
      <c r="Q178" s="10"/>
      <c r="R178" s="10"/>
      <c r="S178" s="10"/>
      <c r="T178" s="32"/>
      <c r="U178" s="32"/>
      <c r="V178" s="10"/>
      <c r="W178" s="10"/>
      <c r="X178" s="10"/>
      <c r="Y178" s="29">
        <v>10.603346103659433</v>
      </c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3:38" ht="15" hidden="1" x14ac:dyDescent="0.2">
      <c r="C179" s="36" t="s">
        <v>70</v>
      </c>
      <c r="D179" s="15">
        <v>2007</v>
      </c>
      <c r="E179" s="24">
        <v>190</v>
      </c>
      <c r="F179" s="50">
        <v>39272</v>
      </c>
      <c r="G179" s="10">
        <v>2</v>
      </c>
      <c r="H179" s="37">
        <v>39190</v>
      </c>
      <c r="I179" s="10" t="s">
        <v>78</v>
      </c>
      <c r="J179" s="10" t="s">
        <v>58</v>
      </c>
      <c r="K179" s="51">
        <v>101.77286153876427</v>
      </c>
      <c r="L179" s="11" t="s">
        <v>41</v>
      </c>
      <c r="M179" s="29"/>
      <c r="N179" s="11" t="s">
        <v>41</v>
      </c>
      <c r="O179" s="11" t="s">
        <v>41</v>
      </c>
      <c r="P179" s="10"/>
      <c r="Q179" s="10"/>
      <c r="R179" s="10"/>
      <c r="S179" s="10"/>
      <c r="T179" s="32"/>
      <c r="U179" s="32"/>
      <c r="V179" s="10"/>
      <c r="W179" s="10"/>
      <c r="X179" s="10"/>
      <c r="Y179" s="29">
        <v>2.3089572841530837</v>
      </c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3:38" ht="15" hidden="1" x14ac:dyDescent="0.2">
      <c r="C180" s="36" t="s">
        <v>70</v>
      </c>
      <c r="D180" s="15">
        <v>2007</v>
      </c>
      <c r="E180" s="24">
        <v>190</v>
      </c>
      <c r="F180" s="50">
        <v>39272</v>
      </c>
      <c r="G180" s="10">
        <v>2</v>
      </c>
      <c r="H180" s="37">
        <v>39190</v>
      </c>
      <c r="I180" s="10" t="s">
        <v>91</v>
      </c>
      <c r="J180" s="10" t="s">
        <v>58</v>
      </c>
      <c r="K180" s="51">
        <v>101.51655488487606</v>
      </c>
      <c r="L180" s="11" t="s">
        <v>41</v>
      </c>
      <c r="M180" s="29"/>
      <c r="N180" s="11" t="s">
        <v>41</v>
      </c>
      <c r="O180" s="11" t="s">
        <v>41</v>
      </c>
      <c r="P180" s="10"/>
      <c r="Q180" s="10"/>
      <c r="R180" s="10"/>
      <c r="S180" s="10"/>
      <c r="T180" s="32"/>
      <c r="U180" s="32"/>
      <c r="V180" s="10"/>
      <c r="W180" s="10"/>
      <c r="X180" s="10"/>
      <c r="Y180" s="29">
        <v>7.9418467413652634</v>
      </c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3:38" ht="15" hidden="1" x14ac:dyDescent="0.2">
      <c r="C181" s="36" t="s">
        <v>70</v>
      </c>
      <c r="D181" s="15">
        <v>2007</v>
      </c>
      <c r="E181" s="24">
        <v>190</v>
      </c>
      <c r="F181" s="50">
        <v>39272</v>
      </c>
      <c r="G181" s="10">
        <v>2</v>
      </c>
      <c r="H181" s="37">
        <v>39190</v>
      </c>
      <c r="I181" s="10" t="s">
        <v>92</v>
      </c>
      <c r="J181" s="10" t="s">
        <v>58</v>
      </c>
      <c r="K181" s="51">
        <v>76.642893299614769</v>
      </c>
      <c r="L181" s="11" t="s">
        <v>41</v>
      </c>
      <c r="M181" s="29"/>
      <c r="N181" s="11" t="s">
        <v>41</v>
      </c>
      <c r="O181" s="11" t="s">
        <v>41</v>
      </c>
      <c r="P181" s="10"/>
      <c r="Q181" s="10"/>
      <c r="R181" s="10"/>
      <c r="S181" s="10"/>
      <c r="T181" s="32"/>
      <c r="U181" s="32"/>
      <c r="V181" s="10"/>
      <c r="W181" s="10"/>
      <c r="X181" s="10"/>
      <c r="Y181" s="29">
        <v>7.1503090364188937</v>
      </c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3:38" ht="15" hidden="1" x14ac:dyDescent="0.2">
      <c r="C182" s="36" t="s">
        <v>70</v>
      </c>
      <c r="D182" s="15">
        <v>2007</v>
      </c>
      <c r="E182" s="24">
        <v>190</v>
      </c>
      <c r="F182" s="50">
        <v>39272</v>
      </c>
      <c r="G182" s="10">
        <v>2</v>
      </c>
      <c r="H182" s="37">
        <v>39190</v>
      </c>
      <c r="I182" s="10" t="s">
        <v>93</v>
      </c>
      <c r="J182" s="10" t="s">
        <v>58</v>
      </c>
      <c r="K182" s="51">
        <v>42.328841328538893</v>
      </c>
      <c r="L182" s="11" t="s">
        <v>41</v>
      </c>
      <c r="M182" s="29"/>
      <c r="N182" s="11" t="s">
        <v>41</v>
      </c>
      <c r="O182" s="11" t="s">
        <v>41</v>
      </c>
      <c r="P182" s="10"/>
      <c r="Q182" s="10"/>
      <c r="R182" s="10"/>
      <c r="S182" s="10"/>
      <c r="T182" s="32"/>
      <c r="U182" s="32"/>
      <c r="V182" s="10"/>
      <c r="W182" s="10"/>
      <c r="X182" s="10"/>
      <c r="Y182" s="29">
        <v>8.7250095720817402</v>
      </c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3:38" ht="15" hidden="1" x14ac:dyDescent="0.2">
      <c r="C183" s="36" t="s">
        <v>70</v>
      </c>
      <c r="D183" s="15">
        <v>2007</v>
      </c>
      <c r="E183" s="24">
        <v>190</v>
      </c>
      <c r="F183" s="50">
        <v>39272</v>
      </c>
      <c r="G183" s="10">
        <v>2</v>
      </c>
      <c r="H183" s="37">
        <v>39190</v>
      </c>
      <c r="I183" s="10" t="s">
        <v>94</v>
      </c>
      <c r="J183" s="10" t="s">
        <v>58</v>
      </c>
      <c r="K183" s="51">
        <v>44.253535534697725</v>
      </c>
      <c r="L183" s="11" t="s">
        <v>41</v>
      </c>
      <c r="M183" s="29"/>
      <c r="N183" s="11" t="s">
        <v>41</v>
      </c>
      <c r="O183" s="11" t="s">
        <v>41</v>
      </c>
      <c r="P183" s="10"/>
      <c r="Q183" s="10"/>
      <c r="R183" s="10"/>
      <c r="S183" s="10"/>
      <c r="T183" s="32"/>
      <c r="U183" s="32"/>
      <c r="V183" s="10"/>
      <c r="W183" s="10"/>
      <c r="X183" s="10"/>
      <c r="Y183" s="29">
        <v>8.5512576330474985</v>
      </c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3:38" ht="15" hidden="1" x14ac:dyDescent="0.2">
      <c r="C184" s="36" t="s">
        <v>70</v>
      </c>
      <c r="D184" s="15">
        <v>2007</v>
      </c>
      <c r="E184" s="24">
        <v>190</v>
      </c>
      <c r="F184" s="50">
        <v>39272</v>
      </c>
      <c r="G184" s="10">
        <v>2</v>
      </c>
      <c r="H184" s="37">
        <v>39190</v>
      </c>
      <c r="I184" s="10" t="s">
        <v>79</v>
      </c>
      <c r="J184" s="10" t="s">
        <v>58</v>
      </c>
      <c r="K184" s="51">
        <v>47.635065220599991</v>
      </c>
      <c r="L184" s="11" t="s">
        <v>41</v>
      </c>
      <c r="M184" s="29"/>
      <c r="N184" s="11" t="s">
        <v>41</v>
      </c>
      <c r="O184" s="11" t="s">
        <v>41</v>
      </c>
      <c r="P184" s="10"/>
      <c r="Q184" s="10"/>
      <c r="R184" s="10"/>
      <c r="S184" s="10"/>
      <c r="T184" s="32"/>
      <c r="U184" s="32"/>
      <c r="V184" s="10"/>
      <c r="W184" s="10"/>
      <c r="X184" s="10"/>
      <c r="Y184" s="29">
        <v>9.2917976602907597</v>
      </c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3:38" ht="15" hidden="1" x14ac:dyDescent="0.2">
      <c r="C185" s="36" t="s">
        <v>70</v>
      </c>
      <c r="D185" s="15">
        <v>2007</v>
      </c>
      <c r="E185" s="24">
        <v>190</v>
      </c>
      <c r="F185" s="50">
        <v>39272</v>
      </c>
      <c r="G185" s="10">
        <v>2</v>
      </c>
      <c r="H185" s="37">
        <v>39190</v>
      </c>
      <c r="I185" s="10" t="s">
        <v>95</v>
      </c>
      <c r="J185" s="10" t="s">
        <v>58</v>
      </c>
      <c r="K185" s="51">
        <v>47.655140006081204</v>
      </c>
      <c r="L185" s="11" t="s">
        <v>41</v>
      </c>
      <c r="M185" s="29"/>
      <c r="N185" s="11" t="s">
        <v>41</v>
      </c>
      <c r="O185" s="11" t="s">
        <v>41</v>
      </c>
      <c r="P185" s="10"/>
      <c r="Q185" s="10"/>
      <c r="R185" s="10"/>
      <c r="S185" s="10"/>
      <c r="T185" s="32"/>
      <c r="U185" s="32"/>
      <c r="V185" s="10"/>
      <c r="W185" s="10"/>
      <c r="X185" s="10"/>
      <c r="Y185" s="29">
        <v>5.1519367566746483</v>
      </c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3:38" ht="15" hidden="1" x14ac:dyDescent="0.2">
      <c r="C186" s="36" t="s">
        <v>70</v>
      </c>
      <c r="D186" s="15">
        <v>2007</v>
      </c>
      <c r="E186" s="24">
        <v>190</v>
      </c>
      <c r="F186" s="50">
        <v>39272</v>
      </c>
      <c r="G186" s="10">
        <v>2</v>
      </c>
      <c r="H186" s="37">
        <v>39190</v>
      </c>
      <c r="I186" s="10" t="s">
        <v>96</v>
      </c>
      <c r="J186" s="10" t="s">
        <v>58</v>
      </c>
      <c r="K186" s="51">
        <v>37.009901932781105</v>
      </c>
      <c r="L186" s="11" t="s">
        <v>41</v>
      </c>
      <c r="M186" s="29"/>
      <c r="N186" s="11" t="s">
        <v>41</v>
      </c>
      <c r="O186" s="11" t="s">
        <v>41</v>
      </c>
      <c r="P186" s="10"/>
      <c r="Q186" s="10"/>
      <c r="R186" s="10"/>
      <c r="S186" s="10"/>
      <c r="T186" s="32"/>
      <c r="U186" s="32"/>
      <c r="V186" s="10"/>
      <c r="W186" s="10"/>
      <c r="X186" s="10"/>
      <c r="Y186" s="29">
        <v>1.3466589505667703</v>
      </c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3:38" ht="15" hidden="1" x14ac:dyDescent="0.2">
      <c r="C187" s="36" t="s">
        <v>70</v>
      </c>
      <c r="D187" s="15">
        <v>2007</v>
      </c>
      <c r="E187" s="24">
        <v>190</v>
      </c>
      <c r="F187" s="50">
        <v>39272</v>
      </c>
      <c r="G187" s="10">
        <v>2</v>
      </c>
      <c r="H187" s="37">
        <v>39190</v>
      </c>
      <c r="I187" s="10" t="s">
        <v>97</v>
      </c>
      <c r="J187" s="10" t="s">
        <v>58</v>
      </c>
      <c r="K187" s="51">
        <v>61.441609017632594</v>
      </c>
      <c r="L187" s="11" t="s">
        <v>41</v>
      </c>
      <c r="M187" s="29"/>
      <c r="N187" s="11" t="s">
        <v>41</v>
      </c>
      <c r="O187" s="11" t="s">
        <v>41</v>
      </c>
      <c r="P187" s="10"/>
      <c r="Q187" s="10"/>
      <c r="R187" s="10"/>
      <c r="S187" s="10"/>
      <c r="T187" s="32"/>
      <c r="U187" s="32"/>
      <c r="V187" s="10"/>
      <c r="W187" s="10"/>
      <c r="X187" s="10"/>
      <c r="Y187" s="29">
        <v>7.3344625437760165</v>
      </c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3:38" ht="15" hidden="1" x14ac:dyDescent="0.2">
      <c r="C188" s="36" t="s">
        <v>70</v>
      </c>
      <c r="D188" s="15">
        <v>2007</v>
      </c>
      <c r="E188" s="24">
        <v>190</v>
      </c>
      <c r="F188" s="50">
        <v>39272</v>
      </c>
      <c r="G188" s="10">
        <v>2</v>
      </c>
      <c r="H188" s="37">
        <v>39190</v>
      </c>
      <c r="I188" s="10" t="s">
        <v>98</v>
      </c>
      <c r="J188" s="10" t="s">
        <v>58</v>
      </c>
      <c r="K188" s="51">
        <v>36.954028219089139</v>
      </c>
      <c r="L188" s="11" t="s">
        <v>41</v>
      </c>
      <c r="M188" s="29"/>
      <c r="N188" s="11" t="s">
        <v>41</v>
      </c>
      <c r="O188" s="11" t="s">
        <v>41</v>
      </c>
      <c r="P188" s="10"/>
      <c r="Q188" s="10"/>
      <c r="R188" s="10"/>
      <c r="S188" s="10"/>
      <c r="T188" s="32"/>
      <c r="U188" s="32"/>
      <c r="V188" s="10"/>
      <c r="W188" s="10"/>
      <c r="X188" s="10"/>
      <c r="Y188" s="29">
        <v>5.6049267073974223</v>
      </c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3:38" ht="15" hidden="1" x14ac:dyDescent="0.2">
      <c r="C189" s="36" t="s">
        <v>70</v>
      </c>
      <c r="D189" s="15">
        <v>2007</v>
      </c>
      <c r="E189" s="24">
        <v>190</v>
      </c>
      <c r="F189" s="50">
        <v>39272</v>
      </c>
      <c r="G189" s="10">
        <v>2</v>
      </c>
      <c r="H189" s="37">
        <v>39190</v>
      </c>
      <c r="I189" s="10" t="s">
        <v>53</v>
      </c>
      <c r="J189" s="10" t="s">
        <v>58</v>
      </c>
      <c r="K189" s="51">
        <v>62.977283104726112</v>
      </c>
      <c r="L189" s="11" t="s">
        <v>41</v>
      </c>
      <c r="M189" s="29"/>
      <c r="N189" s="11" t="s">
        <v>41</v>
      </c>
      <c r="O189" s="11" t="s">
        <v>41</v>
      </c>
      <c r="P189" s="10"/>
      <c r="Q189" s="10"/>
      <c r="R189" s="10"/>
      <c r="S189" s="10"/>
      <c r="T189" s="32"/>
      <c r="U189" s="32"/>
      <c r="V189" s="10"/>
      <c r="W189" s="10"/>
      <c r="X189" s="10"/>
      <c r="Y189" s="29">
        <v>7.6555890464688208</v>
      </c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3:38" ht="15" hidden="1" x14ac:dyDescent="0.2">
      <c r="C190" s="36" t="s">
        <v>70</v>
      </c>
      <c r="D190" s="15">
        <v>2007</v>
      </c>
      <c r="E190" s="24">
        <v>190</v>
      </c>
      <c r="F190" s="50">
        <v>39272</v>
      </c>
      <c r="G190" s="10">
        <v>3</v>
      </c>
      <c r="H190" s="37">
        <v>39205</v>
      </c>
      <c r="I190" s="10" t="s">
        <v>71</v>
      </c>
      <c r="J190" s="10" t="s">
        <v>58</v>
      </c>
      <c r="K190" s="51">
        <v>41.724371086234079</v>
      </c>
      <c r="L190" s="11" t="s">
        <v>41</v>
      </c>
      <c r="M190" s="29"/>
      <c r="N190" s="11" t="s">
        <v>41</v>
      </c>
      <c r="O190" s="11" t="s">
        <v>41</v>
      </c>
      <c r="P190" s="10"/>
      <c r="Q190" s="10"/>
      <c r="R190" s="10"/>
      <c r="S190" s="10"/>
      <c r="T190" s="32"/>
      <c r="U190" s="32"/>
      <c r="V190" s="10"/>
      <c r="W190" s="10"/>
      <c r="X190" s="10"/>
      <c r="Y190" s="29">
        <v>3.424724274901005</v>
      </c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3:38" ht="15" hidden="1" x14ac:dyDescent="0.2">
      <c r="C191" s="36" t="s">
        <v>70</v>
      </c>
      <c r="D191" s="15">
        <v>2007</v>
      </c>
      <c r="E191" s="24">
        <v>190</v>
      </c>
      <c r="F191" s="50">
        <v>39272</v>
      </c>
      <c r="G191" s="10">
        <v>3</v>
      </c>
      <c r="H191" s="37">
        <v>39205</v>
      </c>
      <c r="I191" s="10" t="s">
        <v>42</v>
      </c>
      <c r="J191" s="10" t="s">
        <v>58</v>
      </c>
      <c r="K191" s="51">
        <v>40.985094038631537</v>
      </c>
      <c r="L191" s="11" t="s">
        <v>41</v>
      </c>
      <c r="M191" s="29"/>
      <c r="N191" s="11" t="s">
        <v>41</v>
      </c>
      <c r="O191" s="11" t="s">
        <v>41</v>
      </c>
      <c r="P191" s="10"/>
      <c r="Q191" s="10"/>
      <c r="R191" s="10"/>
      <c r="S191" s="10"/>
      <c r="T191" s="32"/>
      <c r="U191" s="32"/>
      <c r="V191" s="10"/>
      <c r="W191" s="10"/>
      <c r="X191" s="10"/>
      <c r="Y191" s="29">
        <v>4.3700592645264491</v>
      </c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3:38" ht="15" hidden="1" x14ac:dyDescent="0.2">
      <c r="C192" s="36" t="s">
        <v>70</v>
      </c>
      <c r="D192" s="15">
        <v>2007</v>
      </c>
      <c r="E192" s="24">
        <v>190</v>
      </c>
      <c r="F192" s="50">
        <v>39272</v>
      </c>
      <c r="G192" s="10">
        <v>3</v>
      </c>
      <c r="H192" s="37">
        <v>39205</v>
      </c>
      <c r="I192" s="10" t="s">
        <v>72</v>
      </c>
      <c r="J192" s="10" t="s">
        <v>58</v>
      </c>
      <c r="K192" s="51">
        <v>32.775932759167361</v>
      </c>
      <c r="L192" s="11" t="s">
        <v>41</v>
      </c>
      <c r="M192" s="29"/>
      <c r="N192" s="11" t="s">
        <v>41</v>
      </c>
      <c r="O192" s="11" t="s">
        <v>41</v>
      </c>
      <c r="P192" s="10"/>
      <c r="Q192" s="10"/>
      <c r="R192" s="10"/>
      <c r="S192" s="10"/>
      <c r="T192" s="32"/>
      <c r="U192" s="32"/>
      <c r="V192" s="10"/>
      <c r="W192" s="10"/>
      <c r="X192" s="10"/>
      <c r="Y192" s="29">
        <v>3.1984371496325918</v>
      </c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5" hidden="1" x14ac:dyDescent="0.2">
      <c r="C193" s="36" t="s">
        <v>70</v>
      </c>
      <c r="D193" s="15">
        <v>2007</v>
      </c>
      <c r="E193" s="24">
        <v>190</v>
      </c>
      <c r="F193" s="50">
        <v>39272</v>
      </c>
      <c r="G193" s="10">
        <v>3</v>
      </c>
      <c r="H193" s="37">
        <v>39205</v>
      </c>
      <c r="I193" s="10" t="s">
        <v>45</v>
      </c>
      <c r="J193" s="10" t="s">
        <v>58</v>
      </c>
      <c r="K193" s="51">
        <v>35.33390459868609</v>
      </c>
      <c r="L193" s="11" t="s">
        <v>41</v>
      </c>
      <c r="M193" s="29"/>
      <c r="N193" s="11" t="s">
        <v>41</v>
      </c>
      <c r="O193" s="11" t="s">
        <v>41</v>
      </c>
      <c r="P193" s="10"/>
      <c r="Q193" s="10"/>
      <c r="R193" s="10"/>
      <c r="S193" s="10"/>
      <c r="T193" s="32"/>
      <c r="U193" s="32"/>
      <c r="V193" s="10"/>
      <c r="W193" s="10"/>
      <c r="X193" s="10"/>
      <c r="Y193" s="29">
        <v>2.8595085391868249</v>
      </c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5" hidden="1" x14ac:dyDescent="0.2">
      <c r="C194" s="36" t="s">
        <v>70</v>
      </c>
      <c r="D194" s="15">
        <v>2007</v>
      </c>
      <c r="E194" s="24">
        <v>190</v>
      </c>
      <c r="F194" s="50">
        <v>39272</v>
      </c>
      <c r="G194" s="10">
        <v>3</v>
      </c>
      <c r="H194" s="37">
        <v>39205</v>
      </c>
      <c r="I194" s="10" t="s">
        <v>61</v>
      </c>
      <c r="J194" s="10" t="s">
        <v>58</v>
      </c>
      <c r="K194" s="51">
        <v>43.129677000566097</v>
      </c>
      <c r="L194" s="11" t="s">
        <v>41</v>
      </c>
      <c r="M194" s="29"/>
      <c r="N194" s="11" t="s">
        <v>41</v>
      </c>
      <c r="O194" s="11" t="s">
        <v>41</v>
      </c>
      <c r="P194" s="10"/>
      <c r="Q194" s="10"/>
      <c r="R194" s="10"/>
      <c r="S194" s="10"/>
      <c r="T194" s="32"/>
      <c r="U194" s="32"/>
      <c r="V194" s="10"/>
      <c r="W194" s="10"/>
      <c r="X194" s="10"/>
      <c r="Y194" s="29">
        <v>2.0560156470101223</v>
      </c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5" hidden="1" x14ac:dyDescent="0.2">
      <c r="C195" s="36" t="s">
        <v>70</v>
      </c>
      <c r="D195" s="15">
        <v>2007</v>
      </c>
      <c r="E195" s="24">
        <v>190</v>
      </c>
      <c r="F195" s="50">
        <v>39272</v>
      </c>
      <c r="G195" s="10">
        <v>3</v>
      </c>
      <c r="H195" s="37">
        <v>39205</v>
      </c>
      <c r="I195" s="10" t="s">
        <v>73</v>
      </c>
      <c r="J195" s="10" t="s">
        <v>58</v>
      </c>
      <c r="K195" s="51">
        <v>47.206435916268823</v>
      </c>
      <c r="L195" s="11" t="s">
        <v>41</v>
      </c>
      <c r="M195" s="29"/>
      <c r="N195" s="11" t="s">
        <v>41</v>
      </c>
      <c r="O195" s="11" t="s">
        <v>41</v>
      </c>
      <c r="P195" s="10"/>
      <c r="Q195" s="10"/>
      <c r="R195" s="10"/>
      <c r="S195" s="10"/>
      <c r="T195" s="32"/>
      <c r="U195" s="32"/>
      <c r="V195" s="10"/>
      <c r="W195" s="10"/>
      <c r="X195" s="10"/>
      <c r="Y195" s="29">
        <v>0.16829492765881615</v>
      </c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5" hidden="1" x14ac:dyDescent="0.2">
      <c r="C196" s="36" t="s">
        <v>70</v>
      </c>
      <c r="D196" s="15">
        <v>2007</v>
      </c>
      <c r="E196" s="24">
        <v>190</v>
      </c>
      <c r="F196" s="50">
        <v>39272</v>
      </c>
      <c r="G196" s="10">
        <v>3</v>
      </c>
      <c r="H196" s="37">
        <v>39205</v>
      </c>
      <c r="I196" s="10" t="s">
        <v>85</v>
      </c>
      <c r="J196" s="10" t="s">
        <v>58</v>
      </c>
      <c r="K196" s="51">
        <v>28.745400473814204</v>
      </c>
      <c r="L196" s="11" t="s">
        <v>41</v>
      </c>
      <c r="M196" s="29"/>
      <c r="N196" s="11" t="s">
        <v>41</v>
      </c>
      <c r="O196" s="11" t="s">
        <v>41</v>
      </c>
      <c r="P196" s="10"/>
      <c r="Q196" s="10"/>
      <c r="R196" s="10"/>
      <c r="S196" s="10"/>
      <c r="T196" s="32"/>
      <c r="U196" s="32"/>
      <c r="V196" s="10"/>
      <c r="W196" s="10"/>
      <c r="X196" s="10"/>
      <c r="Y196" s="29">
        <v>4.577861113599905</v>
      </c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5" hidden="1" x14ac:dyDescent="0.2">
      <c r="C197" s="36" t="s">
        <v>70</v>
      </c>
      <c r="D197" s="15">
        <v>2007</v>
      </c>
      <c r="E197" s="24">
        <v>190</v>
      </c>
      <c r="F197" s="50">
        <v>39272</v>
      </c>
      <c r="G197" s="10">
        <v>3</v>
      </c>
      <c r="H197" s="37">
        <v>39205</v>
      </c>
      <c r="I197" s="10" t="s">
        <v>76</v>
      </c>
      <c r="J197" s="10" t="s">
        <v>58</v>
      </c>
      <c r="K197" s="51">
        <v>36.201102206092379</v>
      </c>
      <c r="L197" s="11" t="s">
        <v>41</v>
      </c>
      <c r="M197" s="29"/>
      <c r="N197" s="11" t="s">
        <v>41</v>
      </c>
      <c r="O197" s="11" t="s">
        <v>41</v>
      </c>
      <c r="P197" s="10"/>
      <c r="Q197" s="10"/>
      <c r="R197" s="10"/>
      <c r="S197" s="10"/>
      <c r="T197" s="32"/>
      <c r="U197" s="32"/>
      <c r="V197" s="10"/>
      <c r="W197" s="10"/>
      <c r="X197" s="10"/>
      <c r="Y197" s="29">
        <v>5.9663821049802319</v>
      </c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5" hidden="1" x14ac:dyDescent="0.2">
      <c r="C198" s="36" t="s">
        <v>70</v>
      </c>
      <c r="D198" s="15">
        <v>2007</v>
      </c>
      <c r="E198" s="24">
        <v>190</v>
      </c>
      <c r="F198" s="50">
        <v>39272</v>
      </c>
      <c r="G198" s="10">
        <v>3</v>
      </c>
      <c r="H198" s="37">
        <v>39205</v>
      </c>
      <c r="I198" s="10" t="s">
        <v>77</v>
      </c>
      <c r="J198" s="10" t="s">
        <v>58</v>
      </c>
      <c r="K198" s="51">
        <v>50.83197798705914</v>
      </c>
      <c r="L198" s="11" t="s">
        <v>41</v>
      </c>
      <c r="M198" s="29"/>
      <c r="N198" s="11" t="s">
        <v>41</v>
      </c>
      <c r="O198" s="11" t="s">
        <v>41</v>
      </c>
      <c r="P198" s="10"/>
      <c r="Q198" s="10"/>
      <c r="R198" s="10"/>
      <c r="S198" s="10"/>
      <c r="T198" s="32"/>
      <c r="U198" s="32"/>
      <c r="V198" s="10"/>
      <c r="W198" s="10"/>
      <c r="X198" s="10"/>
      <c r="Y198" s="29">
        <v>1.5350990803014519</v>
      </c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5" hidden="1" x14ac:dyDescent="0.2">
      <c r="C199" s="36" t="s">
        <v>70</v>
      </c>
      <c r="D199" s="15">
        <v>2007</v>
      </c>
      <c r="E199" s="24">
        <v>190</v>
      </c>
      <c r="F199" s="50">
        <v>39272</v>
      </c>
      <c r="G199" s="10">
        <v>3</v>
      </c>
      <c r="H199" s="37">
        <v>39205</v>
      </c>
      <c r="I199" s="10" t="s">
        <v>92</v>
      </c>
      <c r="J199" s="10" t="s">
        <v>58</v>
      </c>
      <c r="K199" s="51">
        <v>19.934567014466452</v>
      </c>
      <c r="L199" s="11" t="s">
        <v>41</v>
      </c>
      <c r="M199" s="29"/>
      <c r="N199" s="11" t="s">
        <v>41</v>
      </c>
      <c r="O199" s="11" t="s">
        <v>41</v>
      </c>
      <c r="P199" s="10"/>
      <c r="Q199" s="10"/>
      <c r="R199" s="10"/>
      <c r="S199" s="10"/>
      <c r="T199" s="32"/>
      <c r="U199" s="32"/>
      <c r="V199" s="10"/>
      <c r="W199" s="10"/>
      <c r="X199" s="10"/>
      <c r="Y199" s="29">
        <v>5.4346099068354992</v>
      </c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5" hidden="1" x14ac:dyDescent="0.2">
      <c r="C200" s="36" t="s">
        <v>70</v>
      </c>
      <c r="D200" s="15">
        <v>2007</v>
      </c>
      <c r="E200" s="24">
        <v>190</v>
      </c>
      <c r="F200" s="50">
        <v>39272</v>
      </c>
      <c r="G200" s="10">
        <v>3</v>
      </c>
      <c r="H200" s="37">
        <v>39205</v>
      </c>
      <c r="I200" s="10" t="s">
        <v>79</v>
      </c>
      <c r="J200" s="10" t="s">
        <v>58</v>
      </c>
      <c r="K200" s="51">
        <v>35.540606410590762</v>
      </c>
      <c r="L200" s="11" t="s">
        <v>41</v>
      </c>
      <c r="M200" s="29"/>
      <c r="N200" s="11" t="s">
        <v>41</v>
      </c>
      <c r="O200" s="11" t="s">
        <v>41</v>
      </c>
      <c r="P200" s="10"/>
      <c r="Q200" s="10"/>
      <c r="R200" s="10"/>
      <c r="S200" s="10"/>
      <c r="T200" s="32"/>
      <c r="U200" s="32"/>
      <c r="V200" s="10"/>
      <c r="W200" s="10"/>
      <c r="X200" s="10"/>
      <c r="Y200" s="29">
        <v>3.9508816219340659</v>
      </c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5" hidden="1" x14ac:dyDescent="0.2">
      <c r="C201" s="36" t="s">
        <v>70</v>
      </c>
      <c r="D201" s="15">
        <v>2007</v>
      </c>
      <c r="E201" s="24">
        <v>190</v>
      </c>
      <c r="F201" s="50">
        <v>39272</v>
      </c>
      <c r="G201" s="10">
        <v>3</v>
      </c>
      <c r="H201" s="37">
        <v>39205</v>
      </c>
      <c r="I201" s="10" t="s">
        <v>97</v>
      </c>
      <c r="J201" s="10" t="s">
        <v>58</v>
      </c>
      <c r="K201" s="51">
        <v>31.910850146711329</v>
      </c>
      <c r="L201" s="11" t="s">
        <v>41</v>
      </c>
      <c r="M201" s="29"/>
      <c r="N201" s="11" t="s">
        <v>41</v>
      </c>
      <c r="O201" s="11" t="s">
        <v>41</v>
      </c>
      <c r="P201" s="10"/>
      <c r="Q201" s="10"/>
      <c r="R201" s="10"/>
      <c r="S201" s="10"/>
      <c r="T201" s="32"/>
      <c r="U201" s="32"/>
      <c r="V201" s="10"/>
      <c r="W201" s="10"/>
      <c r="X201" s="10"/>
      <c r="Y201" s="29">
        <v>2.5572995889761265</v>
      </c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5" hidden="1" x14ac:dyDescent="0.2">
      <c r="A202">
        <f t="shared" ref="A202:A261" si="8">F202-H202</f>
        <v>96</v>
      </c>
      <c r="B202" t="str">
        <f t="shared" ref="B202:B261" si="9">I202</f>
        <v>05N2891</v>
      </c>
      <c r="C202" s="36" t="s">
        <v>70</v>
      </c>
      <c r="D202" s="15">
        <v>2007</v>
      </c>
      <c r="E202" s="24">
        <v>190</v>
      </c>
      <c r="F202" s="50">
        <v>39272</v>
      </c>
      <c r="G202" s="10">
        <v>1</v>
      </c>
      <c r="H202" s="37">
        <v>39176</v>
      </c>
      <c r="I202" s="10" t="s">
        <v>71</v>
      </c>
      <c r="J202" s="10" t="s">
        <v>40</v>
      </c>
      <c r="K202" s="51">
        <v>463.25607417009877</v>
      </c>
      <c r="L202" s="11"/>
      <c r="M202" s="29"/>
      <c r="N202" s="11"/>
      <c r="O202" s="11"/>
      <c r="P202" s="10"/>
      <c r="Q202" s="10"/>
      <c r="R202" s="10"/>
      <c r="S202" s="10"/>
      <c r="T202" s="32"/>
      <c r="U202" s="32"/>
      <c r="V202" s="10"/>
      <c r="W202" s="10"/>
      <c r="X202" s="10"/>
      <c r="Y202" s="29">
        <v>82.311199519460658</v>
      </c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5" hidden="1" x14ac:dyDescent="0.2">
      <c r="A203">
        <f t="shared" si="8"/>
        <v>96</v>
      </c>
      <c r="B203" t="str">
        <f t="shared" si="9"/>
        <v>CBI106</v>
      </c>
      <c r="C203" s="36" t="s">
        <v>70</v>
      </c>
      <c r="D203" s="15">
        <v>2007</v>
      </c>
      <c r="E203" s="24">
        <v>190</v>
      </c>
      <c r="F203" s="50">
        <v>39272</v>
      </c>
      <c r="G203" s="10">
        <v>1</v>
      </c>
      <c r="H203" s="37">
        <v>39176</v>
      </c>
      <c r="I203" s="10" t="s">
        <v>72</v>
      </c>
      <c r="J203" s="10" t="s">
        <v>40</v>
      </c>
      <c r="K203" s="51">
        <v>409.62047191168347</v>
      </c>
      <c r="L203" s="11"/>
      <c r="M203" s="29"/>
      <c r="N203" s="11"/>
      <c r="O203" s="11"/>
      <c r="P203" s="10"/>
      <c r="Q203" s="10"/>
      <c r="R203" s="10"/>
      <c r="S203" s="10"/>
      <c r="T203" s="32"/>
      <c r="U203" s="32"/>
      <c r="V203" s="10"/>
      <c r="W203" s="10"/>
      <c r="X203" s="10"/>
      <c r="Y203" s="29">
        <v>39.729738976021096</v>
      </c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5" hidden="1" x14ac:dyDescent="0.2">
      <c r="A204">
        <f t="shared" si="8"/>
        <v>96</v>
      </c>
      <c r="B204" t="str">
        <f t="shared" si="9"/>
        <v>CBI206</v>
      </c>
      <c r="C204" s="36" t="s">
        <v>70</v>
      </c>
      <c r="D204" s="15">
        <v>2007</v>
      </c>
      <c r="E204" s="24">
        <v>190</v>
      </c>
      <c r="F204" s="50">
        <v>39272</v>
      </c>
      <c r="G204" s="10">
        <v>1</v>
      </c>
      <c r="H204" s="37">
        <v>39176</v>
      </c>
      <c r="I204" s="10" t="s">
        <v>60</v>
      </c>
      <c r="J204" s="10" t="s">
        <v>40</v>
      </c>
      <c r="K204" s="51">
        <v>643.36811736492155</v>
      </c>
      <c r="L204" s="11"/>
      <c r="M204" s="29"/>
      <c r="N204" s="11"/>
      <c r="O204" s="11"/>
      <c r="P204" s="10"/>
      <c r="Q204" s="10"/>
      <c r="R204" s="10"/>
      <c r="S204" s="10"/>
      <c r="T204" s="32"/>
      <c r="U204" s="32"/>
      <c r="V204" s="10"/>
      <c r="W204" s="10"/>
      <c r="X204" s="10"/>
      <c r="Y204" s="29">
        <v>49.708389371034485</v>
      </c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5" hidden="1" x14ac:dyDescent="0.2">
      <c r="A205">
        <f t="shared" si="8"/>
        <v>96</v>
      </c>
      <c r="B205" t="str">
        <f t="shared" si="9"/>
        <v>Garnet</v>
      </c>
      <c r="C205" s="36" t="s">
        <v>70</v>
      </c>
      <c r="D205" s="15">
        <v>2007</v>
      </c>
      <c r="E205" s="24">
        <v>190</v>
      </c>
      <c r="F205" s="50">
        <v>39272</v>
      </c>
      <c r="G205" s="10">
        <v>1</v>
      </c>
      <c r="H205" s="37">
        <v>39176</v>
      </c>
      <c r="I205" s="10" t="s">
        <v>45</v>
      </c>
      <c r="J205" s="10" t="s">
        <v>40</v>
      </c>
      <c r="K205" s="52">
        <v>453.19304656725831</v>
      </c>
      <c r="L205" s="11"/>
      <c r="M205" s="29"/>
      <c r="N205" s="11"/>
      <c r="O205" s="11"/>
      <c r="P205" s="10"/>
      <c r="Q205" s="10"/>
      <c r="R205" s="10"/>
      <c r="S205" s="10"/>
      <c r="T205" s="32"/>
      <c r="U205" s="32"/>
      <c r="V205" s="10"/>
      <c r="W205" s="10"/>
      <c r="X205" s="10"/>
      <c r="Y205" s="29">
        <v>57.357929985679689</v>
      </c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5" hidden="1" x14ac:dyDescent="0.2">
      <c r="A206">
        <f t="shared" si="8"/>
        <v>96</v>
      </c>
      <c r="B206" t="str">
        <f t="shared" si="9"/>
        <v>Hyola75</v>
      </c>
      <c r="C206" s="36" t="s">
        <v>70</v>
      </c>
      <c r="D206" s="15">
        <v>2007</v>
      </c>
      <c r="E206" s="24">
        <v>190</v>
      </c>
      <c r="F206" s="50">
        <v>39272</v>
      </c>
      <c r="G206" s="10">
        <v>1</v>
      </c>
      <c r="H206" s="37">
        <v>39176</v>
      </c>
      <c r="I206" s="10" t="s">
        <v>73</v>
      </c>
      <c r="J206" s="10" t="s">
        <v>40</v>
      </c>
      <c r="K206" s="52">
        <v>448.09407402268306</v>
      </c>
      <c r="L206" s="11"/>
      <c r="M206" s="29"/>
      <c r="N206" s="11"/>
      <c r="O206" s="11"/>
      <c r="P206" s="10"/>
      <c r="Q206" s="10"/>
      <c r="R206" s="10"/>
      <c r="S206" s="10"/>
      <c r="T206" s="32"/>
      <c r="U206" s="32"/>
      <c r="V206" s="10"/>
      <c r="W206" s="10"/>
      <c r="X206" s="10"/>
      <c r="Y206" s="29">
        <v>90.727530121719809</v>
      </c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5" hidden="1" x14ac:dyDescent="0.2">
      <c r="A207">
        <f t="shared" si="8"/>
        <v>96</v>
      </c>
      <c r="B207" t="str">
        <f t="shared" si="9"/>
        <v>Maxol</v>
      </c>
      <c r="C207" s="36" t="s">
        <v>70</v>
      </c>
      <c r="D207" s="15">
        <v>2007</v>
      </c>
      <c r="E207" s="24">
        <v>190</v>
      </c>
      <c r="F207" s="50">
        <v>39272</v>
      </c>
      <c r="G207" s="10">
        <v>1</v>
      </c>
      <c r="H207" s="37">
        <v>39176</v>
      </c>
      <c r="I207" s="10" t="s">
        <v>44</v>
      </c>
      <c r="J207" s="10" t="s">
        <v>40</v>
      </c>
      <c r="K207" s="51">
        <v>475.01965196098314</v>
      </c>
      <c r="L207" s="11"/>
      <c r="M207" s="29"/>
      <c r="N207" s="11"/>
      <c r="O207" s="11"/>
      <c r="P207" s="10"/>
      <c r="Q207" s="10"/>
      <c r="R207" s="10"/>
      <c r="S207" s="10"/>
      <c r="T207" s="32"/>
      <c r="U207" s="32"/>
      <c r="V207" s="10"/>
      <c r="W207" s="10"/>
      <c r="X207" s="10"/>
      <c r="Y207" s="29">
        <v>53.854670149621896</v>
      </c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5" hidden="1" x14ac:dyDescent="0.2">
      <c r="A208">
        <f t="shared" si="8"/>
        <v>96</v>
      </c>
      <c r="B208" t="str">
        <f t="shared" si="9"/>
        <v>NBIP1</v>
      </c>
      <c r="C208" s="36" t="s">
        <v>70</v>
      </c>
      <c r="D208" s="15">
        <v>2007</v>
      </c>
      <c r="E208" s="24">
        <v>190</v>
      </c>
      <c r="F208" s="50">
        <v>39272</v>
      </c>
      <c r="G208" s="10">
        <v>1</v>
      </c>
      <c r="H208" s="37">
        <v>39176</v>
      </c>
      <c r="I208" s="10" t="s">
        <v>74</v>
      </c>
      <c r="J208" s="10" t="s">
        <v>40</v>
      </c>
      <c r="K208" s="51">
        <v>499.94303658162369</v>
      </c>
      <c r="L208" s="11"/>
      <c r="M208" s="29"/>
      <c r="N208" s="11"/>
      <c r="O208" s="11"/>
      <c r="P208" s="10"/>
      <c r="Q208" s="10"/>
      <c r="R208" s="10"/>
      <c r="S208" s="10"/>
      <c r="T208" s="32"/>
      <c r="U208" s="32"/>
      <c r="V208" s="10"/>
      <c r="W208" s="10"/>
      <c r="X208" s="10"/>
      <c r="Y208" s="29">
        <v>116.54064224365909</v>
      </c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5" hidden="1" x14ac:dyDescent="0.2">
      <c r="A209">
        <f t="shared" si="8"/>
        <v>96</v>
      </c>
      <c r="B209" t="str">
        <f t="shared" si="9"/>
        <v>NBIP3</v>
      </c>
      <c r="C209" s="36" t="s">
        <v>70</v>
      </c>
      <c r="D209" s="15">
        <v>2007</v>
      </c>
      <c r="E209" s="24">
        <v>190</v>
      </c>
      <c r="F209" s="50">
        <v>39272</v>
      </c>
      <c r="G209" s="10">
        <v>1</v>
      </c>
      <c r="H209" s="37">
        <v>39176</v>
      </c>
      <c r="I209" s="10" t="s">
        <v>75</v>
      </c>
      <c r="J209" s="10" t="s">
        <v>40</v>
      </c>
      <c r="K209" s="51">
        <v>491.0214322978436</v>
      </c>
      <c r="L209" s="11"/>
      <c r="M209" s="29"/>
      <c r="N209" s="11"/>
      <c r="O209" s="11"/>
      <c r="P209" s="10"/>
      <c r="Q209" s="10"/>
      <c r="R209" s="10"/>
      <c r="S209" s="10"/>
      <c r="T209" s="32"/>
      <c r="U209" s="32"/>
      <c r="V209" s="10"/>
      <c r="W209" s="10"/>
      <c r="X209" s="10"/>
      <c r="Y209" s="29">
        <v>35.03369690435693</v>
      </c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5" hidden="1" x14ac:dyDescent="0.2">
      <c r="A210">
        <f t="shared" si="8"/>
        <v>96</v>
      </c>
      <c r="B210" t="str">
        <f t="shared" si="9"/>
        <v>NBIP4</v>
      </c>
      <c r="C210" s="36" t="s">
        <v>70</v>
      </c>
      <c r="D210" s="15">
        <v>2007</v>
      </c>
      <c r="E210" s="24">
        <v>190</v>
      </c>
      <c r="F210" s="50">
        <v>39272</v>
      </c>
      <c r="G210" s="10">
        <v>1</v>
      </c>
      <c r="H210" s="37">
        <v>39176</v>
      </c>
      <c r="I210" s="10" t="s">
        <v>76</v>
      </c>
      <c r="J210" s="10" t="s">
        <v>40</v>
      </c>
      <c r="K210" s="51">
        <v>538.50260338424607</v>
      </c>
      <c r="L210" s="11"/>
      <c r="M210" s="29"/>
      <c r="N210" s="11"/>
      <c r="O210" s="11"/>
      <c r="P210" s="10"/>
      <c r="Q210" s="10"/>
      <c r="R210" s="10"/>
      <c r="S210" s="10"/>
      <c r="T210" s="32"/>
      <c r="U210" s="32"/>
      <c r="V210" s="10"/>
      <c r="W210" s="10"/>
      <c r="X210" s="10"/>
      <c r="Y210" s="29">
        <v>84.692630701283008</v>
      </c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5" hidden="1" x14ac:dyDescent="0.2">
      <c r="A211">
        <f t="shared" si="8"/>
        <v>96</v>
      </c>
      <c r="B211" t="str">
        <f t="shared" si="9"/>
        <v>NPZ2</v>
      </c>
      <c r="C211" s="36" t="s">
        <v>70</v>
      </c>
      <c r="D211" s="15">
        <v>2007</v>
      </c>
      <c r="E211" s="24">
        <v>190</v>
      </c>
      <c r="F211" s="50">
        <v>39272</v>
      </c>
      <c r="G211" s="10">
        <v>1</v>
      </c>
      <c r="H211" s="37">
        <v>39176</v>
      </c>
      <c r="I211" s="10" t="s">
        <v>77</v>
      </c>
      <c r="J211" s="10" t="s">
        <v>40</v>
      </c>
      <c r="K211" s="51">
        <v>558.56095803782239</v>
      </c>
      <c r="L211" s="11"/>
      <c r="M211" s="29"/>
      <c r="N211" s="11"/>
      <c r="O211" s="11"/>
      <c r="P211" s="10"/>
      <c r="Q211" s="10"/>
      <c r="R211" s="10"/>
      <c r="S211" s="10"/>
      <c r="T211" s="32"/>
      <c r="U211" s="32"/>
      <c r="V211" s="10"/>
      <c r="W211" s="10"/>
      <c r="X211" s="10"/>
      <c r="Y211" s="29">
        <v>82.471626423731436</v>
      </c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5" hidden="1" x14ac:dyDescent="0.2">
      <c r="A212">
        <f t="shared" si="8"/>
        <v>96</v>
      </c>
      <c r="B212" t="str">
        <f t="shared" si="9"/>
        <v>NPZ3</v>
      </c>
      <c r="C212" s="36" t="s">
        <v>70</v>
      </c>
      <c r="D212" s="15">
        <v>2007</v>
      </c>
      <c r="E212" s="24">
        <v>190</v>
      </c>
      <c r="F212" s="50">
        <v>39272</v>
      </c>
      <c r="G212" s="10">
        <v>1</v>
      </c>
      <c r="H212" s="37">
        <v>39176</v>
      </c>
      <c r="I212" s="10" t="s">
        <v>78</v>
      </c>
      <c r="J212" s="10" t="s">
        <v>40</v>
      </c>
      <c r="K212" s="51">
        <v>647.65053930090403</v>
      </c>
      <c r="L212" s="11"/>
      <c r="M212" s="29"/>
      <c r="N212" s="11"/>
      <c r="O212" s="11"/>
      <c r="P212" s="10"/>
      <c r="Q212" s="10"/>
      <c r="R212" s="10"/>
      <c r="S212" s="10"/>
      <c r="T212" s="32"/>
      <c r="U212" s="32"/>
      <c r="V212" s="10"/>
      <c r="W212" s="10"/>
      <c r="X212" s="10"/>
      <c r="Y212" s="29">
        <v>35.908672059726591</v>
      </c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5" hidden="1" x14ac:dyDescent="0.2">
      <c r="A213">
        <f t="shared" si="8"/>
        <v>96</v>
      </c>
      <c r="B213" t="str">
        <f t="shared" si="9"/>
        <v>Skipton</v>
      </c>
      <c r="C213" s="36" t="s">
        <v>70</v>
      </c>
      <c r="D213" s="15">
        <v>2007</v>
      </c>
      <c r="E213" s="24">
        <v>190</v>
      </c>
      <c r="F213" s="50">
        <v>39272</v>
      </c>
      <c r="G213" s="10">
        <v>1</v>
      </c>
      <c r="H213" s="37">
        <v>39176</v>
      </c>
      <c r="I213" s="10" t="s">
        <v>79</v>
      </c>
      <c r="J213" s="10" t="s">
        <v>40</v>
      </c>
      <c r="K213" s="52">
        <v>463.17850793288392</v>
      </c>
      <c r="L213" s="11"/>
      <c r="M213" s="29"/>
      <c r="N213" s="11"/>
      <c r="O213" s="42"/>
      <c r="P213" s="10"/>
      <c r="Q213" s="10"/>
      <c r="R213" s="10"/>
      <c r="S213" s="10"/>
      <c r="T213" s="32"/>
      <c r="U213" s="32"/>
      <c r="V213" s="10"/>
      <c r="W213" s="10"/>
      <c r="X213" s="10"/>
      <c r="Y213" s="29">
        <v>41.479026939266674</v>
      </c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5" hidden="1" x14ac:dyDescent="0.2">
      <c r="A214">
        <f t="shared" si="8"/>
        <v>82</v>
      </c>
      <c r="B214" t="str">
        <f t="shared" si="9"/>
        <v>05N2891</v>
      </c>
      <c r="C214" s="36" t="s">
        <v>70</v>
      </c>
      <c r="D214" s="15">
        <v>2007</v>
      </c>
      <c r="E214" s="24">
        <v>190</v>
      </c>
      <c r="F214" s="50">
        <v>39272</v>
      </c>
      <c r="G214" s="10">
        <v>2</v>
      </c>
      <c r="H214" s="37">
        <v>39190</v>
      </c>
      <c r="I214" s="10" t="s">
        <v>71</v>
      </c>
      <c r="J214" s="10" t="s">
        <v>40</v>
      </c>
      <c r="K214" s="51">
        <v>359.35784228126056</v>
      </c>
      <c r="L214" s="11"/>
      <c r="M214" s="29"/>
      <c r="N214" s="11"/>
      <c r="O214" s="11"/>
      <c r="P214" s="10"/>
      <c r="Q214" s="10"/>
      <c r="R214" s="10"/>
      <c r="S214" s="10"/>
      <c r="T214" s="32"/>
      <c r="U214" s="32"/>
      <c r="V214" s="10"/>
      <c r="W214" s="10"/>
      <c r="X214" s="10"/>
      <c r="Y214" s="29">
        <v>14.112263057418852</v>
      </c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5" hidden="1" x14ac:dyDescent="0.2">
      <c r="A215">
        <f t="shared" si="8"/>
        <v>82</v>
      </c>
      <c r="B215" t="str">
        <f t="shared" si="9"/>
        <v>44Y06</v>
      </c>
      <c r="C215" s="36" t="s">
        <v>70</v>
      </c>
      <c r="D215" s="15">
        <v>2007</v>
      </c>
      <c r="E215" s="24">
        <v>190</v>
      </c>
      <c r="F215" s="50">
        <v>39272</v>
      </c>
      <c r="G215" s="10">
        <v>2</v>
      </c>
      <c r="H215" s="37">
        <v>39190</v>
      </c>
      <c r="I215" s="10" t="s">
        <v>80</v>
      </c>
      <c r="J215" s="10" t="s">
        <v>40</v>
      </c>
      <c r="K215" s="51">
        <v>458.46460960187238</v>
      </c>
      <c r="L215" s="11"/>
      <c r="M215" s="29"/>
      <c r="N215" s="11"/>
      <c r="O215" s="11"/>
      <c r="P215" s="10"/>
      <c r="Q215" s="10"/>
      <c r="R215" s="10"/>
      <c r="S215" s="10"/>
      <c r="T215" s="32"/>
      <c r="U215" s="32"/>
      <c r="V215" s="10"/>
      <c r="W215" s="10"/>
      <c r="X215" s="10"/>
      <c r="Y215" s="29">
        <v>11.777326118277427</v>
      </c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5" hidden="1" x14ac:dyDescent="0.2">
      <c r="A216">
        <f t="shared" si="8"/>
        <v>82</v>
      </c>
      <c r="B216" t="str">
        <f t="shared" si="9"/>
        <v>45Y77</v>
      </c>
      <c r="C216" s="36" t="s">
        <v>70</v>
      </c>
      <c r="D216" s="15">
        <v>2007</v>
      </c>
      <c r="E216" s="24">
        <v>190</v>
      </c>
      <c r="F216" s="50">
        <v>39272</v>
      </c>
      <c r="G216" s="10">
        <v>2</v>
      </c>
      <c r="H216" s="37">
        <v>39190</v>
      </c>
      <c r="I216" s="10" t="s">
        <v>81</v>
      </c>
      <c r="J216" s="10" t="s">
        <v>40</v>
      </c>
      <c r="K216" s="51">
        <v>359.97743489335653</v>
      </c>
      <c r="L216" s="11"/>
      <c r="M216" s="29"/>
      <c r="N216" s="11"/>
      <c r="O216" s="11"/>
      <c r="P216" s="10"/>
      <c r="Q216" s="10"/>
      <c r="R216" s="10"/>
      <c r="S216" s="10"/>
      <c r="T216" s="32"/>
      <c r="U216" s="32"/>
      <c r="V216" s="10"/>
      <c r="W216" s="10"/>
      <c r="X216" s="10"/>
      <c r="Y216" s="29">
        <v>10.343152463007492</v>
      </c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5" hidden="1" x14ac:dyDescent="0.2">
      <c r="A217">
        <f t="shared" si="8"/>
        <v>82</v>
      </c>
      <c r="B217" t="str">
        <f t="shared" si="9"/>
        <v>46Y78</v>
      </c>
      <c r="C217" s="36" t="s">
        <v>70</v>
      </c>
      <c r="D217" s="15">
        <v>2007</v>
      </c>
      <c r="E217" s="24">
        <v>190</v>
      </c>
      <c r="F217" s="50">
        <v>39272</v>
      </c>
      <c r="G217" s="10">
        <v>2</v>
      </c>
      <c r="H217" s="37">
        <v>39190</v>
      </c>
      <c r="I217" s="10" t="s">
        <v>42</v>
      </c>
      <c r="J217" s="10" t="s">
        <v>40</v>
      </c>
      <c r="K217" s="51">
        <v>377.12980917554614</v>
      </c>
      <c r="L217" s="11"/>
      <c r="M217" s="29"/>
      <c r="N217" s="11"/>
      <c r="O217" s="11"/>
      <c r="P217" s="10"/>
      <c r="Q217" s="10"/>
      <c r="R217" s="10"/>
      <c r="S217" s="10"/>
      <c r="T217" s="32"/>
      <c r="U217" s="32"/>
      <c r="V217" s="10"/>
      <c r="W217" s="10"/>
      <c r="X217" s="10"/>
      <c r="Y217" s="29">
        <v>19.297918774049197</v>
      </c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5" hidden="1" x14ac:dyDescent="0.2">
      <c r="A218">
        <f t="shared" si="8"/>
        <v>82</v>
      </c>
      <c r="B218" t="str">
        <f t="shared" si="9"/>
        <v>CBI106</v>
      </c>
      <c r="C218" s="36" t="s">
        <v>70</v>
      </c>
      <c r="D218" s="15">
        <v>2007</v>
      </c>
      <c r="E218" s="24">
        <v>190</v>
      </c>
      <c r="F218" s="50">
        <v>39272</v>
      </c>
      <c r="G218" s="10">
        <v>2</v>
      </c>
      <c r="H218" s="37">
        <v>39190</v>
      </c>
      <c r="I218" s="10" t="s">
        <v>72</v>
      </c>
      <c r="J218" s="10" t="s">
        <v>40</v>
      </c>
      <c r="K218" s="51">
        <v>322.72168620827529</v>
      </c>
      <c r="L218" s="11"/>
      <c r="M218" s="29"/>
      <c r="N218" s="11"/>
      <c r="O218" s="11"/>
      <c r="P218" s="10"/>
      <c r="Q218" s="10"/>
      <c r="R218" s="10"/>
      <c r="S218" s="10"/>
      <c r="T218" s="32"/>
      <c r="U218" s="32"/>
      <c r="V218" s="10"/>
      <c r="W218" s="10"/>
      <c r="X218" s="10"/>
      <c r="Y218" s="29">
        <v>29.454404196926472</v>
      </c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5" hidden="1" x14ac:dyDescent="0.2">
      <c r="A219">
        <f t="shared" si="8"/>
        <v>82</v>
      </c>
      <c r="B219" t="str">
        <f t="shared" si="9"/>
        <v>CBI206</v>
      </c>
      <c r="C219" s="36" t="s">
        <v>70</v>
      </c>
      <c r="D219" s="15">
        <v>2007</v>
      </c>
      <c r="E219" s="24">
        <v>190</v>
      </c>
      <c r="F219" s="50">
        <v>39272</v>
      </c>
      <c r="G219" s="10">
        <v>2</v>
      </c>
      <c r="H219" s="37">
        <v>39190</v>
      </c>
      <c r="I219" s="10" t="s">
        <v>60</v>
      </c>
      <c r="J219" s="10" t="s">
        <v>40</v>
      </c>
      <c r="K219" s="51">
        <v>396.69363630529733</v>
      </c>
      <c r="L219" s="11"/>
      <c r="M219" s="29"/>
      <c r="N219" s="11"/>
      <c r="O219" s="11"/>
      <c r="P219" s="10"/>
      <c r="Q219" s="10"/>
      <c r="R219" s="10"/>
      <c r="S219" s="10"/>
      <c r="T219" s="32"/>
      <c r="U219" s="32"/>
      <c r="V219" s="10"/>
      <c r="W219" s="10"/>
      <c r="X219" s="10"/>
      <c r="Y219" s="29">
        <v>45.222966904154184</v>
      </c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5" hidden="1" x14ac:dyDescent="0.2">
      <c r="A220">
        <f t="shared" si="8"/>
        <v>82</v>
      </c>
      <c r="B220" t="str">
        <f t="shared" si="9"/>
        <v>CBI306</v>
      </c>
      <c r="C220" s="36" t="s">
        <v>70</v>
      </c>
      <c r="D220" s="15">
        <v>2007</v>
      </c>
      <c r="E220" s="24">
        <v>190</v>
      </c>
      <c r="F220" s="50">
        <v>39272</v>
      </c>
      <c r="G220" s="10">
        <v>2</v>
      </c>
      <c r="H220" s="37">
        <v>39190</v>
      </c>
      <c r="I220" s="10" t="s">
        <v>47</v>
      </c>
      <c r="J220" s="10" t="s">
        <v>40</v>
      </c>
      <c r="K220" s="51">
        <v>377.42212614577659</v>
      </c>
      <c r="L220" s="11"/>
      <c r="M220" s="29"/>
      <c r="N220" s="11"/>
      <c r="O220" s="11"/>
      <c r="P220" s="10"/>
      <c r="Q220" s="10"/>
      <c r="R220" s="10"/>
      <c r="S220" s="10"/>
      <c r="T220" s="32"/>
      <c r="U220" s="32"/>
      <c r="V220" s="10"/>
      <c r="W220" s="10"/>
      <c r="X220" s="10"/>
      <c r="Y220" s="29">
        <v>7.7508751174379977</v>
      </c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5" hidden="1" x14ac:dyDescent="0.2">
      <c r="A221">
        <f t="shared" si="8"/>
        <v>82</v>
      </c>
      <c r="B221" t="str">
        <f t="shared" si="9"/>
        <v>CBI406</v>
      </c>
      <c r="C221" s="36" t="s">
        <v>70</v>
      </c>
      <c r="D221" s="15">
        <v>2007</v>
      </c>
      <c r="E221" s="24">
        <v>190</v>
      </c>
      <c r="F221" s="50">
        <v>39272</v>
      </c>
      <c r="G221" s="10">
        <v>2</v>
      </c>
      <c r="H221" s="37">
        <v>39190</v>
      </c>
      <c r="I221" s="10" t="s">
        <v>46</v>
      </c>
      <c r="J221" s="10" t="s">
        <v>40</v>
      </c>
      <c r="K221" s="51">
        <v>487.09084723830324</v>
      </c>
      <c r="L221" s="11"/>
      <c r="M221" s="29"/>
      <c r="N221" s="11"/>
      <c r="O221" s="11"/>
      <c r="P221" s="10"/>
      <c r="Q221" s="10"/>
      <c r="R221" s="10"/>
      <c r="S221" s="10"/>
      <c r="T221" s="32"/>
      <c r="U221" s="32"/>
      <c r="V221" s="10"/>
      <c r="W221" s="10"/>
      <c r="X221" s="10"/>
      <c r="Y221" s="29">
        <v>30.971716755903582</v>
      </c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5" hidden="1" x14ac:dyDescent="0.2">
      <c r="A222">
        <f t="shared" si="8"/>
        <v>82</v>
      </c>
      <c r="B222" t="str">
        <f t="shared" si="9"/>
        <v>CBI506</v>
      </c>
      <c r="C222" s="36" t="s">
        <v>70</v>
      </c>
      <c r="D222" s="15">
        <v>2007</v>
      </c>
      <c r="E222" s="24">
        <v>190</v>
      </c>
      <c r="F222" s="50">
        <v>39272</v>
      </c>
      <c r="G222" s="10">
        <v>2</v>
      </c>
      <c r="H222" s="37">
        <v>39190</v>
      </c>
      <c r="I222" s="10" t="s">
        <v>82</v>
      </c>
      <c r="J222" s="10" t="s">
        <v>40</v>
      </c>
      <c r="K222" s="51">
        <v>428.47281510728561</v>
      </c>
      <c r="L222" s="11"/>
      <c r="M222" s="29"/>
      <c r="N222" s="11"/>
      <c r="O222" s="11"/>
      <c r="P222" s="10"/>
      <c r="Q222" s="10"/>
      <c r="R222" s="10"/>
      <c r="S222" s="10"/>
      <c r="T222" s="32"/>
      <c r="U222" s="32"/>
      <c r="V222" s="10"/>
      <c r="W222" s="10"/>
      <c r="X222" s="10"/>
      <c r="Y222" s="29">
        <v>44.305437869636421</v>
      </c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5" hidden="1" x14ac:dyDescent="0.2">
      <c r="A223">
        <f t="shared" si="8"/>
        <v>82</v>
      </c>
      <c r="B223" t="str">
        <f t="shared" si="9"/>
        <v>CBI606</v>
      </c>
      <c r="C223" s="36" t="s">
        <v>70</v>
      </c>
      <c r="D223" s="15">
        <v>2007</v>
      </c>
      <c r="E223" s="24">
        <v>190</v>
      </c>
      <c r="F223" s="50">
        <v>39272</v>
      </c>
      <c r="G223" s="10">
        <v>2</v>
      </c>
      <c r="H223" s="37">
        <v>39190</v>
      </c>
      <c r="I223" s="10" t="s">
        <v>83</v>
      </c>
      <c r="J223" s="10" t="s">
        <v>40</v>
      </c>
      <c r="K223" s="51">
        <v>381.0051170737147</v>
      </c>
      <c r="L223" s="11"/>
      <c r="M223" s="29"/>
      <c r="N223" s="11"/>
      <c r="O223" s="11"/>
      <c r="P223" s="10"/>
      <c r="Q223" s="10"/>
      <c r="R223" s="10"/>
      <c r="S223" s="10"/>
      <c r="T223" s="32"/>
      <c r="U223" s="32"/>
      <c r="V223" s="10"/>
      <c r="W223" s="10"/>
      <c r="X223" s="10"/>
      <c r="Y223" s="29">
        <v>8.2902385253954485</v>
      </c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5" hidden="1" x14ac:dyDescent="0.2">
      <c r="A224">
        <f t="shared" si="8"/>
        <v>82</v>
      </c>
      <c r="B224" t="str">
        <f t="shared" si="9"/>
        <v>CBI6654</v>
      </c>
      <c r="C224" s="36" t="s">
        <v>70</v>
      </c>
      <c r="D224" s="15">
        <v>2007</v>
      </c>
      <c r="E224" s="24">
        <v>190</v>
      </c>
      <c r="F224" s="50">
        <v>39272</v>
      </c>
      <c r="G224" s="10">
        <v>2</v>
      </c>
      <c r="H224" s="37">
        <v>39190</v>
      </c>
      <c r="I224" s="10" t="s">
        <v>84</v>
      </c>
      <c r="J224" s="10" t="s">
        <v>40</v>
      </c>
      <c r="K224" s="51">
        <v>340.90236319729195</v>
      </c>
      <c r="L224" s="11"/>
      <c r="M224" s="29"/>
      <c r="N224" s="11"/>
      <c r="O224" s="11"/>
      <c r="P224" s="10"/>
      <c r="Q224" s="10"/>
      <c r="R224" s="10"/>
      <c r="S224" s="10"/>
      <c r="T224" s="32"/>
      <c r="U224" s="32"/>
      <c r="V224" s="10"/>
      <c r="W224" s="10"/>
      <c r="X224" s="10"/>
      <c r="Y224" s="29">
        <v>29.241199513862622</v>
      </c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5" hidden="1" x14ac:dyDescent="0.2">
      <c r="A225">
        <f t="shared" si="8"/>
        <v>82</v>
      </c>
      <c r="B225" t="str">
        <f t="shared" si="9"/>
        <v>Garnet</v>
      </c>
      <c r="C225" s="36" t="s">
        <v>70</v>
      </c>
      <c r="D225" s="15">
        <v>2007</v>
      </c>
      <c r="E225" s="24">
        <v>190</v>
      </c>
      <c r="F225" s="50">
        <v>39272</v>
      </c>
      <c r="G225" s="10">
        <v>2</v>
      </c>
      <c r="H225" s="37">
        <v>39190</v>
      </c>
      <c r="I225" s="10" t="s">
        <v>45</v>
      </c>
      <c r="J225" s="10" t="s">
        <v>40</v>
      </c>
      <c r="K225" s="52">
        <v>282.98839064635553</v>
      </c>
      <c r="L225" s="11"/>
      <c r="M225" s="29"/>
      <c r="N225" s="11"/>
      <c r="O225" s="53"/>
      <c r="P225" s="10"/>
      <c r="Q225" s="10"/>
      <c r="R225" s="10"/>
      <c r="S225" s="10"/>
      <c r="T225" s="32"/>
      <c r="U225" s="32"/>
      <c r="V225" s="10"/>
      <c r="W225" s="10"/>
      <c r="X225" s="10"/>
      <c r="Y225" s="29">
        <v>37.595424124267623</v>
      </c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5" hidden="1" x14ac:dyDescent="0.2">
      <c r="A226">
        <f t="shared" si="8"/>
        <v>82</v>
      </c>
      <c r="B226" t="str">
        <f t="shared" si="9"/>
        <v>Hyola50</v>
      </c>
      <c r="C226" s="36" t="s">
        <v>70</v>
      </c>
      <c r="D226" s="15">
        <v>2007</v>
      </c>
      <c r="E226" s="24">
        <v>190</v>
      </c>
      <c r="F226" s="50">
        <v>39272</v>
      </c>
      <c r="G226" s="10">
        <v>2</v>
      </c>
      <c r="H226" s="37">
        <v>39190</v>
      </c>
      <c r="I226" s="10" t="s">
        <v>61</v>
      </c>
      <c r="J226" s="10" t="s">
        <v>40</v>
      </c>
      <c r="K226" s="51">
        <v>409.94285886880124</v>
      </c>
      <c r="L226" s="11"/>
      <c r="M226" s="29"/>
      <c r="N226" s="11"/>
      <c r="O226" s="11"/>
      <c r="P226" s="10"/>
      <c r="Q226" s="10"/>
      <c r="R226" s="10"/>
      <c r="S226" s="10"/>
      <c r="T226" s="32"/>
      <c r="U226" s="32"/>
      <c r="V226" s="10"/>
      <c r="W226" s="10"/>
      <c r="X226" s="10"/>
      <c r="Y226" s="29">
        <v>20.259429262678228</v>
      </c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5" hidden="1" x14ac:dyDescent="0.2">
      <c r="A227">
        <f t="shared" si="8"/>
        <v>82</v>
      </c>
      <c r="B227" t="str">
        <f t="shared" si="9"/>
        <v>Hyola75</v>
      </c>
      <c r="C227" s="36" t="s">
        <v>70</v>
      </c>
      <c r="D227" s="15">
        <v>2007</v>
      </c>
      <c r="E227" s="24">
        <v>190</v>
      </c>
      <c r="F227" s="50">
        <v>39272</v>
      </c>
      <c r="G227" s="10">
        <v>2</v>
      </c>
      <c r="H227" s="37">
        <v>39190</v>
      </c>
      <c r="I227" s="10" t="s">
        <v>73</v>
      </c>
      <c r="J227" s="10" t="s">
        <v>40</v>
      </c>
      <c r="K227" s="52">
        <v>344.5567289837258</v>
      </c>
      <c r="L227" s="11"/>
      <c r="M227" s="29"/>
      <c r="N227" s="11"/>
      <c r="O227" s="11"/>
      <c r="P227" s="10"/>
      <c r="Q227" s="10"/>
      <c r="R227" s="10"/>
      <c r="S227" s="10"/>
      <c r="T227" s="32"/>
      <c r="U227" s="32"/>
      <c r="V227" s="10"/>
      <c r="W227" s="10"/>
      <c r="X227" s="10"/>
      <c r="Y227" s="29">
        <v>23.571084988020804</v>
      </c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5" hidden="1" x14ac:dyDescent="0.2">
      <c r="A228">
        <f t="shared" si="8"/>
        <v>82</v>
      </c>
      <c r="B228" t="str">
        <f t="shared" si="9"/>
        <v>JC05006</v>
      </c>
      <c r="C228" s="36" t="s">
        <v>70</v>
      </c>
      <c r="D228" s="15">
        <v>2007</v>
      </c>
      <c r="E228" s="24">
        <v>190</v>
      </c>
      <c r="F228" s="50">
        <v>39272</v>
      </c>
      <c r="G228" s="10">
        <v>2</v>
      </c>
      <c r="H228" s="37">
        <v>39190</v>
      </c>
      <c r="I228" s="10" t="s">
        <v>85</v>
      </c>
      <c r="J228" s="10" t="s">
        <v>40</v>
      </c>
      <c r="K228" s="51">
        <v>243.32401749662918</v>
      </c>
      <c r="L228" s="11"/>
      <c r="M228" s="29"/>
      <c r="N228" s="11"/>
      <c r="O228" s="11"/>
      <c r="P228" s="10"/>
      <c r="Q228" s="10"/>
      <c r="R228" s="10"/>
      <c r="S228" s="10"/>
      <c r="T228" s="32"/>
      <c r="U228" s="32"/>
      <c r="V228" s="10"/>
      <c r="W228" s="10"/>
      <c r="X228" s="10"/>
      <c r="Y228" s="29">
        <v>45.810516175011038</v>
      </c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5" hidden="1" x14ac:dyDescent="0.2">
      <c r="A229">
        <f t="shared" si="8"/>
        <v>82</v>
      </c>
      <c r="B229" t="str">
        <f t="shared" si="9"/>
        <v>JC066019</v>
      </c>
      <c r="C229" s="36" t="s">
        <v>70</v>
      </c>
      <c r="D229" s="15">
        <v>2007</v>
      </c>
      <c r="E229" s="24">
        <v>190</v>
      </c>
      <c r="F229" s="50">
        <v>39272</v>
      </c>
      <c r="G229" s="10">
        <v>2</v>
      </c>
      <c r="H229" s="37">
        <v>39190</v>
      </c>
      <c r="I229" s="10" t="s">
        <v>86</v>
      </c>
      <c r="J229" s="10" t="s">
        <v>40</v>
      </c>
      <c r="K229" s="51">
        <v>361.94789520911911</v>
      </c>
      <c r="L229" s="11"/>
      <c r="M229" s="29"/>
      <c r="N229" s="11"/>
      <c r="O229" s="11"/>
      <c r="P229" s="10"/>
      <c r="Q229" s="10"/>
      <c r="R229" s="10"/>
      <c r="S229" s="10"/>
      <c r="T229" s="32"/>
      <c r="U229" s="32"/>
      <c r="V229" s="10"/>
      <c r="W229" s="10"/>
      <c r="X229" s="10"/>
      <c r="Y229" s="29">
        <v>20.392264160052978</v>
      </c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5" hidden="1" x14ac:dyDescent="0.2">
      <c r="A230">
        <f t="shared" si="8"/>
        <v>82</v>
      </c>
      <c r="B230" t="str">
        <f t="shared" si="9"/>
        <v>JR55</v>
      </c>
      <c r="C230" s="36" t="s">
        <v>70</v>
      </c>
      <c r="D230" s="15">
        <v>2007</v>
      </c>
      <c r="E230" s="24">
        <v>190</v>
      </c>
      <c r="F230" s="50">
        <v>39272</v>
      </c>
      <c r="G230" s="10">
        <v>2</v>
      </c>
      <c r="H230" s="37">
        <v>39190</v>
      </c>
      <c r="I230" s="10" t="s">
        <v>87</v>
      </c>
      <c r="J230" s="10" t="s">
        <v>40</v>
      </c>
      <c r="K230" s="51">
        <v>341.63924800031486</v>
      </c>
      <c r="L230" s="11"/>
      <c r="M230" s="29"/>
      <c r="N230" s="11"/>
      <c r="O230" s="11"/>
      <c r="P230" s="10"/>
      <c r="Q230" s="10"/>
      <c r="R230" s="10"/>
      <c r="S230" s="10"/>
      <c r="T230" s="32"/>
      <c r="U230" s="32"/>
      <c r="V230" s="10"/>
      <c r="W230" s="10"/>
      <c r="X230" s="10"/>
      <c r="Y230" s="29">
        <v>54.953069060149232</v>
      </c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5" hidden="1" x14ac:dyDescent="0.2">
      <c r="A231">
        <f t="shared" si="8"/>
        <v>82</v>
      </c>
      <c r="B231" t="str">
        <f t="shared" si="9"/>
        <v>Maxol</v>
      </c>
      <c r="C231" s="36" t="s">
        <v>70</v>
      </c>
      <c r="D231" s="15">
        <v>2007</v>
      </c>
      <c r="E231" s="24">
        <v>190</v>
      </c>
      <c r="F231" s="50">
        <v>39272</v>
      </c>
      <c r="G231" s="10">
        <v>2</v>
      </c>
      <c r="H231" s="37">
        <v>39190</v>
      </c>
      <c r="I231" s="10" t="s">
        <v>44</v>
      </c>
      <c r="J231" s="10" t="s">
        <v>40</v>
      </c>
      <c r="K231" s="51">
        <v>372.2690770215637</v>
      </c>
      <c r="L231" s="11"/>
      <c r="M231" s="29"/>
      <c r="N231" s="11"/>
      <c r="O231" s="11"/>
      <c r="P231" s="10"/>
      <c r="Q231" s="10"/>
      <c r="R231" s="10"/>
      <c r="S231" s="10"/>
      <c r="T231" s="32"/>
      <c r="U231" s="32"/>
      <c r="V231" s="10"/>
      <c r="W231" s="10"/>
      <c r="X231" s="10"/>
      <c r="Y231" s="29">
        <v>11.010528055392571</v>
      </c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5" hidden="1" x14ac:dyDescent="0.2">
      <c r="A232">
        <f t="shared" si="8"/>
        <v>82</v>
      </c>
      <c r="B232" t="str">
        <f t="shared" si="9"/>
        <v>NBIP1</v>
      </c>
      <c r="C232" s="36" t="s">
        <v>70</v>
      </c>
      <c r="D232" s="15">
        <v>2007</v>
      </c>
      <c r="E232" s="24">
        <v>190</v>
      </c>
      <c r="F232" s="50">
        <v>39272</v>
      </c>
      <c r="G232" s="10">
        <v>2</v>
      </c>
      <c r="H232" s="37">
        <v>39190</v>
      </c>
      <c r="I232" s="10" t="s">
        <v>74</v>
      </c>
      <c r="J232" s="10" t="s">
        <v>40</v>
      </c>
      <c r="K232" s="51">
        <v>289.78076680009815</v>
      </c>
      <c r="L232" s="11"/>
      <c r="M232" s="29"/>
      <c r="N232" s="11"/>
      <c r="O232" s="11"/>
      <c r="P232" s="10"/>
      <c r="Q232" s="10"/>
      <c r="R232" s="10"/>
      <c r="S232" s="10"/>
      <c r="T232" s="32"/>
      <c r="U232" s="32"/>
      <c r="V232" s="10"/>
      <c r="W232" s="10"/>
      <c r="X232" s="10"/>
      <c r="Y232" s="29">
        <v>75.852772372524768</v>
      </c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5" hidden="1" x14ac:dyDescent="0.2">
      <c r="A233">
        <f t="shared" si="8"/>
        <v>82</v>
      </c>
      <c r="B233" t="str">
        <f t="shared" si="9"/>
        <v>NBIP2</v>
      </c>
      <c r="C233" s="36" t="s">
        <v>70</v>
      </c>
      <c r="D233" s="15">
        <v>2007</v>
      </c>
      <c r="E233" s="24">
        <v>190</v>
      </c>
      <c r="F233" s="50">
        <v>39272</v>
      </c>
      <c r="G233" s="10">
        <v>2</v>
      </c>
      <c r="H233" s="37">
        <v>39190</v>
      </c>
      <c r="I233" s="10" t="s">
        <v>88</v>
      </c>
      <c r="J233" s="10" t="s">
        <v>40</v>
      </c>
      <c r="K233" s="51">
        <v>368.54823026436418</v>
      </c>
      <c r="L233" s="11"/>
      <c r="M233" s="29"/>
      <c r="N233" s="11"/>
      <c r="O233" s="11"/>
      <c r="P233" s="10"/>
      <c r="Q233" s="10"/>
      <c r="R233" s="10"/>
      <c r="S233" s="10"/>
      <c r="T233" s="32"/>
      <c r="U233" s="32"/>
      <c r="V233" s="10"/>
      <c r="W233" s="10"/>
      <c r="X233" s="10"/>
      <c r="Y233" s="29">
        <v>59.2179195491982</v>
      </c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5" hidden="1" x14ac:dyDescent="0.2">
      <c r="A234">
        <f t="shared" si="8"/>
        <v>82</v>
      </c>
      <c r="B234" t="str">
        <f t="shared" si="9"/>
        <v>NBIP3</v>
      </c>
      <c r="C234" s="36" t="s">
        <v>70</v>
      </c>
      <c r="D234" s="15">
        <v>2007</v>
      </c>
      <c r="E234" s="24">
        <v>190</v>
      </c>
      <c r="F234" s="50">
        <v>39272</v>
      </c>
      <c r="G234" s="10">
        <v>2</v>
      </c>
      <c r="H234" s="37">
        <v>39190</v>
      </c>
      <c r="I234" s="10" t="s">
        <v>75</v>
      </c>
      <c r="J234" s="10" t="s">
        <v>40</v>
      </c>
      <c r="K234" s="51">
        <v>364.88244297039694</v>
      </c>
      <c r="L234" s="11"/>
      <c r="M234" s="29"/>
      <c r="N234" s="11"/>
      <c r="O234" s="11"/>
      <c r="P234" s="10"/>
      <c r="Q234" s="10"/>
      <c r="R234" s="10"/>
      <c r="S234" s="10"/>
      <c r="T234" s="32"/>
      <c r="U234" s="32"/>
      <c r="V234" s="10"/>
      <c r="W234" s="10"/>
      <c r="X234" s="10"/>
      <c r="Y234" s="29">
        <v>9.0385427208736449</v>
      </c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5" hidden="1" x14ac:dyDescent="0.2">
      <c r="A235">
        <f t="shared" si="8"/>
        <v>82</v>
      </c>
      <c r="B235" t="str">
        <f t="shared" si="9"/>
        <v>NBIP4</v>
      </c>
      <c r="C235" s="36" t="s">
        <v>70</v>
      </c>
      <c r="D235" s="15">
        <v>2007</v>
      </c>
      <c r="E235" s="24">
        <v>190</v>
      </c>
      <c r="F235" s="50">
        <v>39272</v>
      </c>
      <c r="G235" s="10">
        <v>2</v>
      </c>
      <c r="H235" s="37">
        <v>39190</v>
      </c>
      <c r="I235" s="10" t="s">
        <v>76</v>
      </c>
      <c r="J235" s="10" t="s">
        <v>40</v>
      </c>
      <c r="K235" s="51">
        <v>286.06647012011808</v>
      </c>
      <c r="L235" s="11"/>
      <c r="M235" s="29"/>
      <c r="N235" s="11"/>
      <c r="O235" s="11"/>
      <c r="P235" s="10"/>
      <c r="Q235" s="10"/>
      <c r="R235" s="10"/>
      <c r="S235" s="10"/>
      <c r="T235" s="32"/>
      <c r="U235" s="32"/>
      <c r="V235" s="10"/>
      <c r="W235" s="10"/>
      <c r="X235" s="10"/>
      <c r="Y235" s="29">
        <v>24.9464452718587</v>
      </c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5" hidden="1" x14ac:dyDescent="0.2">
      <c r="A236">
        <f t="shared" si="8"/>
        <v>82</v>
      </c>
      <c r="B236" t="str">
        <f t="shared" si="9"/>
        <v>NBIP5</v>
      </c>
      <c r="C236" s="36" t="s">
        <v>70</v>
      </c>
      <c r="D236" s="15">
        <v>2007</v>
      </c>
      <c r="E236" s="24">
        <v>190</v>
      </c>
      <c r="F236" s="50">
        <v>39272</v>
      </c>
      <c r="G236" s="10">
        <v>2</v>
      </c>
      <c r="H236" s="37">
        <v>39190</v>
      </c>
      <c r="I236" s="10" t="s">
        <v>89</v>
      </c>
      <c r="J236" s="10" t="s">
        <v>40</v>
      </c>
      <c r="K236" s="51">
        <v>265.66783110038369</v>
      </c>
      <c r="L236" s="11"/>
      <c r="M236" s="29"/>
      <c r="N236" s="11"/>
      <c r="O236" s="11"/>
      <c r="P236" s="10"/>
      <c r="Q236" s="10"/>
      <c r="R236" s="10"/>
      <c r="S236" s="10"/>
      <c r="T236" s="32"/>
      <c r="U236" s="32"/>
      <c r="V236" s="10"/>
      <c r="W236" s="10"/>
      <c r="X236" s="10"/>
      <c r="Y236" s="29">
        <v>12.572554295477813</v>
      </c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5" hidden="1" x14ac:dyDescent="0.2">
      <c r="A237">
        <f t="shared" si="8"/>
        <v>82</v>
      </c>
      <c r="B237" t="str">
        <f t="shared" si="9"/>
        <v>NPZ1</v>
      </c>
      <c r="C237" s="36" t="s">
        <v>70</v>
      </c>
      <c r="D237" s="15">
        <v>2007</v>
      </c>
      <c r="E237" s="24">
        <v>190</v>
      </c>
      <c r="F237" s="50">
        <v>39272</v>
      </c>
      <c r="G237" s="10">
        <v>2</v>
      </c>
      <c r="H237" s="37">
        <v>39190</v>
      </c>
      <c r="I237" s="10" t="s">
        <v>90</v>
      </c>
      <c r="J237" s="10" t="s">
        <v>40</v>
      </c>
      <c r="K237" s="51">
        <v>416.66734510141185</v>
      </c>
      <c r="L237" s="11"/>
      <c r="M237" s="29"/>
      <c r="N237" s="11"/>
      <c r="O237" s="11"/>
      <c r="P237" s="10"/>
      <c r="Q237" s="10"/>
      <c r="R237" s="10"/>
      <c r="S237" s="10"/>
      <c r="T237" s="32"/>
      <c r="U237" s="32"/>
      <c r="V237" s="10"/>
      <c r="W237" s="10"/>
      <c r="X237" s="10"/>
      <c r="Y237" s="29">
        <v>18.360007762599604</v>
      </c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5" hidden="1" x14ac:dyDescent="0.2">
      <c r="A238">
        <f t="shared" si="8"/>
        <v>82</v>
      </c>
      <c r="B238" t="str">
        <f t="shared" si="9"/>
        <v>NPZ2</v>
      </c>
      <c r="C238" s="36" t="s">
        <v>70</v>
      </c>
      <c r="D238" s="15">
        <v>2007</v>
      </c>
      <c r="E238" s="24">
        <v>190</v>
      </c>
      <c r="F238" s="50">
        <v>39272</v>
      </c>
      <c r="G238" s="10">
        <v>2</v>
      </c>
      <c r="H238" s="37">
        <v>39190</v>
      </c>
      <c r="I238" s="10" t="s">
        <v>77</v>
      </c>
      <c r="J238" s="10" t="s">
        <v>40</v>
      </c>
      <c r="K238" s="51">
        <v>367.73288370256972</v>
      </c>
      <c r="L238" s="11"/>
      <c r="M238" s="29"/>
      <c r="N238" s="11"/>
      <c r="O238" s="11"/>
      <c r="P238" s="10"/>
      <c r="Q238" s="10"/>
      <c r="R238" s="10"/>
      <c r="S238" s="10"/>
      <c r="T238" s="32"/>
      <c r="U238" s="32"/>
      <c r="V238" s="10"/>
      <c r="W238" s="10"/>
      <c r="X238" s="10"/>
      <c r="Y238" s="29">
        <v>49.861908645204728</v>
      </c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5" hidden="1" x14ac:dyDescent="0.2">
      <c r="A239">
        <f t="shared" si="8"/>
        <v>82</v>
      </c>
      <c r="B239" t="str">
        <f t="shared" si="9"/>
        <v>NPZ3</v>
      </c>
      <c r="C239" s="36" t="s">
        <v>70</v>
      </c>
      <c r="D239" s="15">
        <v>2007</v>
      </c>
      <c r="E239" s="24">
        <v>190</v>
      </c>
      <c r="F239" s="50">
        <v>39272</v>
      </c>
      <c r="G239" s="10">
        <v>2</v>
      </c>
      <c r="H239" s="37">
        <v>39190</v>
      </c>
      <c r="I239" s="10" t="s">
        <v>78</v>
      </c>
      <c r="J239" s="10" t="s">
        <v>40</v>
      </c>
      <c r="K239" s="51">
        <v>385.48562713926873</v>
      </c>
      <c r="L239" s="11"/>
      <c r="M239" s="29"/>
      <c r="N239" s="11"/>
      <c r="O239" s="11"/>
      <c r="P239" s="10"/>
      <c r="Q239" s="10"/>
      <c r="R239" s="10"/>
      <c r="S239" s="10"/>
      <c r="T239" s="32"/>
      <c r="U239" s="32"/>
      <c r="V239" s="10"/>
      <c r="W239" s="10"/>
      <c r="X239" s="10"/>
      <c r="Y239" s="29">
        <v>41.046325670947795</v>
      </c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5" hidden="1" x14ac:dyDescent="0.2">
      <c r="A240">
        <f t="shared" si="8"/>
        <v>82</v>
      </c>
      <c r="B240" t="str">
        <f t="shared" si="9"/>
        <v>NPZ4</v>
      </c>
      <c r="C240" s="36" t="s">
        <v>70</v>
      </c>
      <c r="D240" s="15">
        <v>2007</v>
      </c>
      <c r="E240" s="24">
        <v>190</v>
      </c>
      <c r="F240" s="50">
        <v>39272</v>
      </c>
      <c r="G240" s="10">
        <v>2</v>
      </c>
      <c r="H240" s="37">
        <v>39190</v>
      </c>
      <c r="I240" s="10" t="s">
        <v>91</v>
      </c>
      <c r="J240" s="10" t="s">
        <v>40</v>
      </c>
      <c r="K240" s="51">
        <v>407.03019724570038</v>
      </c>
      <c r="L240" s="11"/>
      <c r="M240" s="29"/>
      <c r="N240" s="11"/>
      <c r="O240" s="11"/>
      <c r="P240" s="10"/>
      <c r="Q240" s="10"/>
      <c r="R240" s="10"/>
      <c r="S240" s="10"/>
      <c r="T240" s="32"/>
      <c r="U240" s="32"/>
      <c r="V240" s="10"/>
      <c r="W240" s="10"/>
      <c r="X240" s="10"/>
      <c r="Y240" s="29">
        <v>20.884214562926868</v>
      </c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5" hidden="1" x14ac:dyDescent="0.2">
      <c r="A241">
        <f t="shared" si="8"/>
        <v>82</v>
      </c>
      <c r="B241" t="str">
        <f t="shared" si="9"/>
        <v>Nuseed1</v>
      </c>
      <c r="C241" s="36" t="s">
        <v>70</v>
      </c>
      <c r="D241" s="15">
        <v>2007</v>
      </c>
      <c r="E241" s="24">
        <v>190</v>
      </c>
      <c r="F241" s="50">
        <v>39272</v>
      </c>
      <c r="G241" s="10">
        <v>2</v>
      </c>
      <c r="H241" s="37">
        <v>39190</v>
      </c>
      <c r="I241" s="10" t="s">
        <v>92</v>
      </c>
      <c r="J241" s="10" t="s">
        <v>40</v>
      </c>
      <c r="K241" s="51">
        <v>204.83229669889357</v>
      </c>
      <c r="L241" s="11"/>
      <c r="M241" s="29"/>
      <c r="N241" s="11"/>
      <c r="O241" s="11"/>
      <c r="P241" s="10"/>
      <c r="Q241" s="10"/>
      <c r="R241" s="10"/>
      <c r="S241" s="10"/>
      <c r="T241" s="32"/>
      <c r="U241" s="32"/>
      <c r="V241" s="10"/>
      <c r="W241" s="10"/>
      <c r="X241" s="10"/>
      <c r="Y241" s="29">
        <v>16.649788888003101</v>
      </c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5" hidden="1" x14ac:dyDescent="0.2">
      <c r="A242">
        <f t="shared" si="8"/>
        <v>82</v>
      </c>
      <c r="B242" t="str">
        <f t="shared" si="9"/>
        <v>Nuseed2</v>
      </c>
      <c r="C242" s="36" t="s">
        <v>70</v>
      </c>
      <c r="D242" s="15">
        <v>2007</v>
      </c>
      <c r="E242" s="24">
        <v>190</v>
      </c>
      <c r="F242" s="50">
        <v>39272</v>
      </c>
      <c r="G242" s="10">
        <v>2</v>
      </c>
      <c r="H242" s="37">
        <v>39190</v>
      </c>
      <c r="I242" s="10" t="s">
        <v>93</v>
      </c>
      <c r="J242" s="10" t="s">
        <v>40</v>
      </c>
      <c r="K242" s="51">
        <v>194.40103497579508</v>
      </c>
      <c r="L242" s="11"/>
      <c r="M242" s="29"/>
      <c r="N242" s="11"/>
      <c r="O242" s="11"/>
      <c r="P242" s="10"/>
      <c r="Q242" s="10"/>
      <c r="R242" s="10"/>
      <c r="S242" s="10"/>
      <c r="T242" s="32"/>
      <c r="U242" s="32"/>
      <c r="V242" s="10"/>
      <c r="W242" s="10"/>
      <c r="X242" s="10"/>
      <c r="Y242" s="29">
        <v>16.439618871124278</v>
      </c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5" hidden="1" x14ac:dyDescent="0.2">
      <c r="A243">
        <f t="shared" si="8"/>
        <v>82</v>
      </c>
      <c r="B243" t="str">
        <f t="shared" si="9"/>
        <v>Nuseed3</v>
      </c>
      <c r="C243" s="36" t="s">
        <v>70</v>
      </c>
      <c r="D243" s="15">
        <v>2007</v>
      </c>
      <c r="E243" s="24">
        <v>190</v>
      </c>
      <c r="F243" s="50">
        <v>39272</v>
      </c>
      <c r="G243" s="10">
        <v>2</v>
      </c>
      <c r="H243" s="37">
        <v>39190</v>
      </c>
      <c r="I243" s="10" t="s">
        <v>94</v>
      </c>
      <c r="J243" s="10" t="s">
        <v>40</v>
      </c>
      <c r="K243" s="51">
        <v>179.17704682948238</v>
      </c>
      <c r="L243" s="11"/>
      <c r="M243" s="29"/>
      <c r="N243" s="11"/>
      <c r="O243" s="11"/>
      <c r="P243" s="10"/>
      <c r="Q243" s="10"/>
      <c r="R243" s="10"/>
      <c r="S243" s="10"/>
      <c r="T243" s="32"/>
      <c r="U243" s="32"/>
      <c r="V243" s="10"/>
      <c r="W243" s="10"/>
      <c r="X243" s="10"/>
      <c r="Y243" s="29">
        <v>12.150208201238339</v>
      </c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5" hidden="1" x14ac:dyDescent="0.2">
      <c r="A244">
        <f t="shared" si="8"/>
        <v>82</v>
      </c>
      <c r="B244" t="str">
        <f t="shared" si="9"/>
        <v>Skipton</v>
      </c>
      <c r="C244" s="36" t="s">
        <v>70</v>
      </c>
      <c r="D244" s="15">
        <v>2007</v>
      </c>
      <c r="E244" s="24">
        <v>190</v>
      </c>
      <c r="F244" s="50">
        <v>39272</v>
      </c>
      <c r="G244" s="10">
        <v>2</v>
      </c>
      <c r="H244" s="37">
        <v>39190</v>
      </c>
      <c r="I244" s="10" t="s">
        <v>79</v>
      </c>
      <c r="J244" s="10" t="s">
        <v>40</v>
      </c>
      <c r="K244" s="52">
        <v>276.80049569845301</v>
      </c>
      <c r="L244" s="11"/>
      <c r="M244" s="29"/>
      <c r="N244" s="11"/>
      <c r="O244" s="11"/>
      <c r="P244" s="10"/>
      <c r="Q244" s="10"/>
      <c r="R244" s="10"/>
      <c r="S244" s="10"/>
      <c r="T244" s="32"/>
      <c r="U244" s="32"/>
      <c r="V244" s="10"/>
      <c r="W244" s="10"/>
      <c r="X244" s="10"/>
      <c r="Y244" s="29">
        <v>16.372752793681364</v>
      </c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5" hidden="1" x14ac:dyDescent="0.2">
      <c r="A245">
        <f t="shared" si="8"/>
        <v>82</v>
      </c>
      <c r="B245" t="str">
        <f t="shared" si="9"/>
        <v>Stubby</v>
      </c>
      <c r="C245" s="36" t="s">
        <v>70</v>
      </c>
      <c r="D245" s="15">
        <v>2007</v>
      </c>
      <c r="E245" s="24">
        <v>190</v>
      </c>
      <c r="F245" s="50">
        <v>39272</v>
      </c>
      <c r="G245" s="10">
        <v>2</v>
      </c>
      <c r="H245" s="37">
        <v>39190</v>
      </c>
      <c r="I245" s="10" t="s">
        <v>95</v>
      </c>
      <c r="J245" s="10" t="s">
        <v>40</v>
      </c>
      <c r="K245" s="51">
        <v>208.55539990089346</v>
      </c>
      <c r="L245" s="11"/>
      <c r="M245" s="29"/>
      <c r="N245" s="11"/>
      <c r="O245" s="11"/>
      <c r="P245" s="10"/>
      <c r="Q245" s="10"/>
      <c r="R245" s="10"/>
      <c r="S245" s="10"/>
      <c r="T245" s="32"/>
      <c r="U245" s="32"/>
      <c r="V245" s="10"/>
      <c r="W245" s="10"/>
      <c r="X245" s="10"/>
      <c r="Y245" s="29">
        <v>21.500740295176321</v>
      </c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5" hidden="1" x14ac:dyDescent="0.2">
      <c r="A246">
        <f t="shared" si="8"/>
        <v>82</v>
      </c>
      <c r="B246" t="str">
        <f t="shared" si="9"/>
        <v>Summit</v>
      </c>
      <c r="C246" s="36" t="s">
        <v>70</v>
      </c>
      <c r="D246" s="15">
        <v>2007</v>
      </c>
      <c r="E246" s="24">
        <v>190</v>
      </c>
      <c r="F246" s="50">
        <v>39272</v>
      </c>
      <c r="G246" s="10">
        <v>2</v>
      </c>
      <c r="H246" s="37">
        <v>39190</v>
      </c>
      <c r="I246" s="10" t="s">
        <v>96</v>
      </c>
      <c r="J246" s="10" t="s">
        <v>40</v>
      </c>
      <c r="K246" s="51">
        <v>227.67642630925721</v>
      </c>
      <c r="L246" s="11"/>
      <c r="M246" s="29"/>
      <c r="N246" s="11"/>
      <c r="O246" s="11"/>
      <c r="P246" s="10"/>
      <c r="Q246" s="10"/>
      <c r="R246" s="10"/>
      <c r="S246" s="10"/>
      <c r="T246" s="32"/>
      <c r="U246" s="32"/>
      <c r="V246" s="10"/>
      <c r="W246" s="10"/>
      <c r="X246" s="10"/>
      <c r="Y246" s="29">
        <v>35.584846878499732</v>
      </c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5" hidden="1" x14ac:dyDescent="0.2">
      <c r="A247">
        <f t="shared" si="8"/>
        <v>82</v>
      </c>
      <c r="B247" t="str">
        <f t="shared" si="9"/>
        <v>Tarcoola</v>
      </c>
      <c r="C247" s="36" t="s">
        <v>70</v>
      </c>
      <c r="D247" s="15">
        <v>2007</v>
      </c>
      <c r="E247" s="24">
        <v>190</v>
      </c>
      <c r="F247" s="50">
        <v>39272</v>
      </c>
      <c r="G247" s="10">
        <v>2</v>
      </c>
      <c r="H247" s="37">
        <v>39190</v>
      </c>
      <c r="I247" s="10" t="s">
        <v>97</v>
      </c>
      <c r="J247" s="10" t="s">
        <v>40</v>
      </c>
      <c r="K247" s="51">
        <v>315.46204545991441</v>
      </c>
      <c r="L247" s="11"/>
      <c r="M247" s="29"/>
      <c r="N247" s="11"/>
      <c r="O247" s="11"/>
      <c r="P247" s="10"/>
      <c r="Q247" s="10"/>
      <c r="R247" s="10"/>
      <c r="S247" s="10"/>
      <c r="T247" s="32"/>
      <c r="U247" s="32"/>
      <c r="V247" s="10"/>
      <c r="W247" s="10"/>
      <c r="X247" s="10"/>
      <c r="Y247" s="29">
        <v>19.142942805308852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5" hidden="1" x14ac:dyDescent="0.2">
      <c r="A248">
        <f t="shared" si="8"/>
        <v>82</v>
      </c>
      <c r="B248" t="str">
        <f t="shared" si="9"/>
        <v>Thunder</v>
      </c>
      <c r="C248" s="36" t="s">
        <v>70</v>
      </c>
      <c r="D248" s="15">
        <v>2007</v>
      </c>
      <c r="E248" s="24">
        <v>190</v>
      </c>
      <c r="F248" s="50">
        <v>39272</v>
      </c>
      <c r="G248" s="10">
        <v>2</v>
      </c>
      <c r="H248" s="37">
        <v>39190</v>
      </c>
      <c r="I248" s="10" t="s">
        <v>98</v>
      </c>
      <c r="J248" s="10" t="s">
        <v>40</v>
      </c>
      <c r="K248" s="51">
        <v>214.56836171331935</v>
      </c>
      <c r="L248" s="11"/>
      <c r="M248" s="29"/>
      <c r="N248" s="11"/>
      <c r="O248" s="11"/>
      <c r="P248" s="10"/>
      <c r="Q248" s="10"/>
      <c r="R248" s="10"/>
      <c r="S248" s="10"/>
      <c r="T248" s="32"/>
      <c r="U248" s="32"/>
      <c r="V248" s="10"/>
      <c r="W248" s="10"/>
      <c r="X248" s="10"/>
      <c r="Y248" s="29">
        <v>27.726605454861552</v>
      </c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5" hidden="1" x14ac:dyDescent="0.2">
      <c r="A249">
        <f t="shared" si="8"/>
        <v>82</v>
      </c>
      <c r="B249" t="str">
        <f t="shared" si="9"/>
        <v>Winfred</v>
      </c>
      <c r="C249" s="36" t="s">
        <v>70</v>
      </c>
      <c r="D249" s="15">
        <v>2007</v>
      </c>
      <c r="E249" s="24">
        <v>190</v>
      </c>
      <c r="F249" s="50">
        <v>39272</v>
      </c>
      <c r="G249" s="10">
        <v>2</v>
      </c>
      <c r="H249" s="37">
        <v>39190</v>
      </c>
      <c r="I249" s="10" t="s">
        <v>53</v>
      </c>
      <c r="J249" s="10" t="s">
        <v>40</v>
      </c>
      <c r="K249" s="51">
        <v>356.63171238214966</v>
      </c>
      <c r="L249" s="11"/>
      <c r="M249" s="29"/>
      <c r="N249" s="11"/>
      <c r="O249" s="11"/>
      <c r="P249" s="10"/>
      <c r="Q249" s="10"/>
      <c r="R249" s="10"/>
      <c r="S249" s="10"/>
      <c r="T249" s="32"/>
      <c r="U249" s="32"/>
      <c r="V249" s="10"/>
      <c r="W249" s="10"/>
      <c r="X249" s="10"/>
      <c r="Y249" s="29">
        <v>49.954497324316641</v>
      </c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5" hidden="1" x14ac:dyDescent="0.2">
      <c r="A250">
        <f t="shared" si="8"/>
        <v>67</v>
      </c>
      <c r="B250" t="str">
        <f t="shared" si="9"/>
        <v>05N2891</v>
      </c>
      <c r="C250" s="36" t="s">
        <v>70</v>
      </c>
      <c r="D250" s="15">
        <v>2007</v>
      </c>
      <c r="E250" s="24">
        <v>190</v>
      </c>
      <c r="F250" s="50">
        <v>39272</v>
      </c>
      <c r="G250" s="10">
        <v>3</v>
      </c>
      <c r="H250" s="37">
        <v>39205</v>
      </c>
      <c r="I250" s="10" t="s">
        <v>71</v>
      </c>
      <c r="J250" s="10" t="s">
        <v>40</v>
      </c>
      <c r="K250" s="51">
        <v>157.28984882967384</v>
      </c>
      <c r="L250" s="11"/>
      <c r="M250" s="29"/>
      <c r="N250" s="11"/>
      <c r="O250" s="11"/>
      <c r="P250" s="10"/>
      <c r="Q250" s="10"/>
      <c r="R250" s="10"/>
      <c r="S250" s="10"/>
      <c r="T250" s="32"/>
      <c r="U250" s="32"/>
      <c r="V250" s="10"/>
      <c r="W250" s="10"/>
      <c r="X250" s="10"/>
      <c r="Y250" s="29">
        <v>8.5538012828382612</v>
      </c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5" hidden="1" x14ac:dyDescent="0.2">
      <c r="A251">
        <f t="shared" si="8"/>
        <v>67</v>
      </c>
      <c r="B251" t="str">
        <f t="shared" si="9"/>
        <v>46Y78</v>
      </c>
      <c r="C251" s="36" t="s">
        <v>70</v>
      </c>
      <c r="D251" s="15">
        <v>2007</v>
      </c>
      <c r="E251" s="24">
        <v>190</v>
      </c>
      <c r="F251" s="50">
        <v>39272</v>
      </c>
      <c r="G251" s="10">
        <v>3</v>
      </c>
      <c r="H251" s="37">
        <v>39205</v>
      </c>
      <c r="I251" s="10" t="s">
        <v>42</v>
      </c>
      <c r="J251" s="10" t="s">
        <v>40</v>
      </c>
      <c r="K251" s="51">
        <v>130.38136094705587</v>
      </c>
      <c r="L251" s="11"/>
      <c r="M251" s="29"/>
      <c r="N251" s="11"/>
      <c r="O251" s="11"/>
      <c r="P251" s="10"/>
      <c r="Q251" s="10"/>
      <c r="R251" s="10"/>
      <c r="S251" s="10"/>
      <c r="T251" s="32"/>
      <c r="U251" s="32"/>
      <c r="V251" s="10"/>
      <c r="W251" s="10"/>
      <c r="X251" s="10"/>
      <c r="Y251" s="29">
        <v>12.761310134621761</v>
      </c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5" hidden="1" x14ac:dyDescent="0.2">
      <c r="A252">
        <f t="shared" si="8"/>
        <v>67</v>
      </c>
      <c r="B252" t="str">
        <f t="shared" si="9"/>
        <v>CBI106</v>
      </c>
      <c r="C252" s="36" t="s">
        <v>70</v>
      </c>
      <c r="D252" s="15">
        <v>2007</v>
      </c>
      <c r="E252" s="24">
        <v>190</v>
      </c>
      <c r="F252" s="50">
        <v>39272</v>
      </c>
      <c r="G252" s="10">
        <v>3</v>
      </c>
      <c r="H252" s="37">
        <v>39205</v>
      </c>
      <c r="I252" s="10" t="s">
        <v>72</v>
      </c>
      <c r="J252" s="10" t="s">
        <v>40</v>
      </c>
      <c r="K252" s="51">
        <v>70.373910892527689</v>
      </c>
      <c r="L252" s="11"/>
      <c r="M252" s="29"/>
      <c r="N252" s="11"/>
      <c r="O252" s="11"/>
      <c r="P252" s="10"/>
      <c r="Q252" s="10"/>
      <c r="R252" s="10"/>
      <c r="S252" s="10"/>
      <c r="T252" s="32"/>
      <c r="U252" s="32"/>
      <c r="V252" s="10"/>
      <c r="W252" s="10"/>
      <c r="X252" s="10"/>
      <c r="Y252" s="29">
        <v>16.652951101303358</v>
      </c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5" hidden="1" x14ac:dyDescent="0.2">
      <c r="A253">
        <f t="shared" si="8"/>
        <v>67</v>
      </c>
      <c r="B253" t="str">
        <f t="shared" si="9"/>
        <v>Garnet</v>
      </c>
      <c r="C253" s="36" t="s">
        <v>70</v>
      </c>
      <c r="D253" s="15">
        <v>2007</v>
      </c>
      <c r="E253" s="24">
        <v>190</v>
      </c>
      <c r="F253" s="50">
        <v>39272</v>
      </c>
      <c r="G253" s="10">
        <v>3</v>
      </c>
      <c r="H253" s="37">
        <v>39205</v>
      </c>
      <c r="I253" s="10" t="s">
        <v>45</v>
      </c>
      <c r="J253" s="10" t="s">
        <v>40</v>
      </c>
      <c r="K253" s="52">
        <v>104.56794794609682</v>
      </c>
      <c r="L253" s="11"/>
      <c r="M253" s="29"/>
      <c r="N253" s="11"/>
      <c r="O253" s="11"/>
      <c r="P253" s="10"/>
      <c r="Q253" s="10"/>
      <c r="R253" s="10"/>
      <c r="S253" s="10"/>
      <c r="T253" s="32"/>
      <c r="U253" s="32"/>
      <c r="V253" s="10"/>
      <c r="W253" s="10"/>
      <c r="X253" s="10"/>
      <c r="Y253" s="29">
        <v>26.449339961267889</v>
      </c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5" hidden="1" x14ac:dyDescent="0.2">
      <c r="A254">
        <f t="shared" si="8"/>
        <v>67</v>
      </c>
      <c r="B254" t="str">
        <f t="shared" si="9"/>
        <v>Hyola50</v>
      </c>
      <c r="C254" s="36" t="s">
        <v>70</v>
      </c>
      <c r="D254" s="15">
        <v>2007</v>
      </c>
      <c r="E254" s="24">
        <v>190</v>
      </c>
      <c r="F254" s="50">
        <v>39272</v>
      </c>
      <c r="G254" s="10">
        <v>3</v>
      </c>
      <c r="H254" s="37">
        <v>39205</v>
      </c>
      <c r="I254" s="10" t="s">
        <v>61</v>
      </c>
      <c r="J254" s="10" t="s">
        <v>40</v>
      </c>
      <c r="K254" s="51">
        <v>100.8646626797244</v>
      </c>
      <c r="L254" s="11"/>
      <c r="M254" s="29"/>
      <c r="N254" s="11"/>
      <c r="O254" s="11"/>
      <c r="P254" s="10"/>
      <c r="Q254" s="10"/>
      <c r="R254" s="10"/>
      <c r="S254" s="10"/>
      <c r="T254" s="32"/>
      <c r="U254" s="32"/>
      <c r="V254" s="10"/>
      <c r="W254" s="10"/>
      <c r="X254" s="10"/>
      <c r="Y254" s="29">
        <v>18.019160993320558</v>
      </c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5" hidden="1" x14ac:dyDescent="0.2">
      <c r="A255">
        <f t="shared" si="8"/>
        <v>67</v>
      </c>
      <c r="B255" t="str">
        <f t="shared" si="9"/>
        <v>Hyola75</v>
      </c>
      <c r="C255" s="36" t="s">
        <v>70</v>
      </c>
      <c r="D255" s="15">
        <v>2007</v>
      </c>
      <c r="E255" s="24">
        <v>190</v>
      </c>
      <c r="F255" s="50">
        <v>39272</v>
      </c>
      <c r="G255" s="10">
        <v>3</v>
      </c>
      <c r="H255" s="37">
        <v>39205</v>
      </c>
      <c r="I255" s="10" t="s">
        <v>73</v>
      </c>
      <c r="J255" s="10" t="s">
        <v>40</v>
      </c>
      <c r="K255" s="52">
        <v>142.50729597456774</v>
      </c>
      <c r="L255" s="11"/>
      <c r="M255" s="29"/>
      <c r="N255" s="11"/>
      <c r="O255" s="11"/>
      <c r="P255" s="10"/>
      <c r="Q255" s="10"/>
      <c r="R255" s="10"/>
      <c r="S255" s="10"/>
      <c r="T255" s="32"/>
      <c r="U255" s="32"/>
      <c r="V255" s="10"/>
      <c r="W255" s="10"/>
      <c r="X255" s="10"/>
      <c r="Y255" s="29">
        <v>22.349113644478596</v>
      </c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5" hidden="1" x14ac:dyDescent="0.2">
      <c r="A256">
        <f t="shared" si="8"/>
        <v>67</v>
      </c>
      <c r="B256" t="str">
        <f t="shared" si="9"/>
        <v>JC05006</v>
      </c>
      <c r="C256" s="36" t="s">
        <v>70</v>
      </c>
      <c r="D256" s="15">
        <v>2007</v>
      </c>
      <c r="E256" s="24">
        <v>190</v>
      </c>
      <c r="F256" s="50">
        <v>39272</v>
      </c>
      <c r="G256" s="10">
        <v>3</v>
      </c>
      <c r="H256" s="37">
        <v>39205</v>
      </c>
      <c r="I256" s="10" t="s">
        <v>85</v>
      </c>
      <c r="J256" s="10" t="s">
        <v>40</v>
      </c>
      <c r="K256" s="51">
        <v>75.476448761057426</v>
      </c>
      <c r="L256" s="11"/>
      <c r="M256" s="29"/>
      <c r="N256" s="11"/>
      <c r="O256" s="11"/>
      <c r="P256" s="10"/>
      <c r="Q256" s="10"/>
      <c r="R256" s="10"/>
      <c r="S256" s="10"/>
      <c r="T256" s="32"/>
      <c r="U256" s="32"/>
      <c r="V256" s="10"/>
      <c r="W256" s="10"/>
      <c r="X256" s="10"/>
      <c r="Y256" s="29">
        <v>28.143038247337522</v>
      </c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5" hidden="1" x14ac:dyDescent="0.2">
      <c r="A257">
        <f t="shared" si="8"/>
        <v>67</v>
      </c>
      <c r="B257" t="str">
        <f t="shared" si="9"/>
        <v>NBIP4</v>
      </c>
      <c r="C257" s="36" t="s">
        <v>70</v>
      </c>
      <c r="D257" s="15">
        <v>2007</v>
      </c>
      <c r="E257" s="24">
        <v>190</v>
      </c>
      <c r="F257" s="50">
        <v>39272</v>
      </c>
      <c r="G257" s="10">
        <v>3</v>
      </c>
      <c r="H257" s="37">
        <v>39205</v>
      </c>
      <c r="I257" s="10" t="s">
        <v>76</v>
      </c>
      <c r="J257" s="10" t="s">
        <v>40</v>
      </c>
      <c r="K257" s="51">
        <v>65.976091162893553</v>
      </c>
      <c r="L257" s="11"/>
      <c r="M257" s="29"/>
      <c r="N257" s="11"/>
      <c r="O257" s="11"/>
      <c r="P257" s="10"/>
      <c r="Q257" s="10"/>
      <c r="R257" s="10"/>
      <c r="S257" s="10"/>
      <c r="T257" s="32"/>
      <c r="U257" s="32"/>
      <c r="V257" s="10"/>
      <c r="W257" s="10"/>
      <c r="X257" s="10"/>
      <c r="Y257" s="29">
        <v>14.951617224447119</v>
      </c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5" hidden="1" x14ac:dyDescent="0.2">
      <c r="A258">
        <f t="shared" si="8"/>
        <v>67</v>
      </c>
      <c r="B258" t="str">
        <f t="shared" si="9"/>
        <v>NPZ2</v>
      </c>
      <c r="C258" s="36" t="s">
        <v>70</v>
      </c>
      <c r="D258" s="15">
        <v>2007</v>
      </c>
      <c r="E258" s="24">
        <v>190</v>
      </c>
      <c r="F258" s="50">
        <v>39272</v>
      </c>
      <c r="G258" s="10">
        <v>3</v>
      </c>
      <c r="H258" s="37">
        <v>39205</v>
      </c>
      <c r="I258" s="10" t="s">
        <v>77</v>
      </c>
      <c r="J258" s="10" t="s">
        <v>40</v>
      </c>
      <c r="K258" s="51">
        <v>106.86055347604615</v>
      </c>
      <c r="L258" s="11"/>
      <c r="M258" s="29"/>
      <c r="N258" s="11"/>
      <c r="O258" s="11"/>
      <c r="P258" s="10"/>
      <c r="Q258" s="10"/>
      <c r="R258" s="10"/>
      <c r="S258" s="10"/>
      <c r="T258" s="32"/>
      <c r="U258" s="32"/>
      <c r="V258" s="10"/>
      <c r="W258" s="10"/>
      <c r="X258" s="10"/>
      <c r="Y258" s="29">
        <v>18.305974042969147</v>
      </c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5" hidden="1" x14ac:dyDescent="0.2">
      <c r="A259">
        <f t="shared" si="8"/>
        <v>67</v>
      </c>
      <c r="B259" t="str">
        <f t="shared" si="9"/>
        <v>Nuseed1</v>
      </c>
      <c r="C259" s="36" t="s">
        <v>70</v>
      </c>
      <c r="D259" s="15">
        <v>2007</v>
      </c>
      <c r="E259" s="24">
        <v>190</v>
      </c>
      <c r="F259" s="50">
        <v>39272</v>
      </c>
      <c r="G259" s="10">
        <v>3</v>
      </c>
      <c r="H259" s="37">
        <v>39205</v>
      </c>
      <c r="I259" s="10" t="s">
        <v>92</v>
      </c>
      <c r="J259" s="10" t="s">
        <v>40</v>
      </c>
      <c r="K259" s="51">
        <v>29.363750413047253</v>
      </c>
      <c r="L259" s="11"/>
      <c r="M259" s="29"/>
      <c r="N259" s="11"/>
      <c r="O259" s="11"/>
      <c r="P259" s="10"/>
      <c r="Q259" s="10"/>
      <c r="R259" s="10"/>
      <c r="S259" s="10"/>
      <c r="T259" s="32"/>
      <c r="U259" s="32"/>
      <c r="V259" s="10"/>
      <c r="W259" s="10"/>
      <c r="X259" s="10"/>
      <c r="Y259" s="29">
        <v>7.0779897317614413</v>
      </c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5" hidden="1" x14ac:dyDescent="0.2">
      <c r="A260">
        <f t="shared" si="8"/>
        <v>67</v>
      </c>
      <c r="B260" t="str">
        <f t="shared" si="9"/>
        <v>Skipton</v>
      </c>
      <c r="C260" s="36" t="s">
        <v>70</v>
      </c>
      <c r="D260" s="15">
        <v>2007</v>
      </c>
      <c r="E260" s="24">
        <v>190</v>
      </c>
      <c r="F260" s="50">
        <v>39272</v>
      </c>
      <c r="G260" s="10">
        <v>3</v>
      </c>
      <c r="H260" s="37">
        <v>39205</v>
      </c>
      <c r="I260" s="10" t="s">
        <v>79</v>
      </c>
      <c r="J260" s="10" t="s">
        <v>40</v>
      </c>
      <c r="K260" s="52">
        <v>61.788254832917033</v>
      </c>
      <c r="L260" s="11"/>
      <c r="M260" s="29"/>
      <c r="N260" s="11"/>
      <c r="O260" s="11"/>
      <c r="P260" s="10"/>
      <c r="Q260" s="10"/>
      <c r="R260" s="10"/>
      <c r="S260" s="10"/>
      <c r="T260" s="32"/>
      <c r="U260" s="32"/>
      <c r="V260" s="10"/>
      <c r="W260" s="10"/>
      <c r="X260" s="10"/>
      <c r="Y260" s="29">
        <v>12.056754937219768</v>
      </c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5" hidden="1" x14ac:dyDescent="0.2">
      <c r="A261">
        <f t="shared" si="8"/>
        <v>67</v>
      </c>
      <c r="B261" t="str">
        <f t="shared" si="9"/>
        <v>Tarcoola</v>
      </c>
      <c r="C261" s="36" t="s">
        <v>70</v>
      </c>
      <c r="D261" s="15">
        <v>2007</v>
      </c>
      <c r="E261" s="24">
        <v>190</v>
      </c>
      <c r="F261" s="50">
        <v>39272</v>
      </c>
      <c r="G261" s="10">
        <v>3</v>
      </c>
      <c r="H261" s="37">
        <v>39205</v>
      </c>
      <c r="I261" s="10" t="s">
        <v>97</v>
      </c>
      <c r="J261" s="10" t="s">
        <v>40</v>
      </c>
      <c r="K261" s="51">
        <v>73.948783863950979</v>
      </c>
      <c r="L261" s="11"/>
      <c r="M261" s="29"/>
      <c r="N261" s="11"/>
      <c r="O261" s="11"/>
      <c r="P261" s="10"/>
      <c r="Q261" s="10"/>
      <c r="R261" s="10"/>
      <c r="S261" s="10"/>
      <c r="T261" s="32"/>
      <c r="U261" s="32"/>
      <c r="V261" s="10"/>
      <c r="W261" s="10"/>
      <c r="X261" s="10"/>
      <c r="Y261" s="29">
        <v>11.110668718524241</v>
      </c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5" x14ac:dyDescent="0.2">
      <c r="C262" s="36" t="s">
        <v>70</v>
      </c>
      <c r="D262" s="15">
        <v>2007</v>
      </c>
      <c r="E262" s="24">
        <v>312</v>
      </c>
      <c r="F262" s="54">
        <v>39394</v>
      </c>
      <c r="G262" s="10">
        <v>1</v>
      </c>
      <c r="H262" s="37">
        <v>39176</v>
      </c>
      <c r="I262" s="10" t="s">
        <v>71</v>
      </c>
      <c r="J262" s="10" t="s">
        <v>58</v>
      </c>
      <c r="K262" s="51">
        <v>561.22804827202572</v>
      </c>
      <c r="L262" s="51">
        <v>71.122278056951416</v>
      </c>
      <c r="M262" s="29"/>
      <c r="N262" s="10">
        <v>35.564810636451043</v>
      </c>
      <c r="O262" s="28">
        <v>0.12672616465967973</v>
      </c>
      <c r="P262" s="10"/>
      <c r="Q262" s="10"/>
      <c r="R262" s="10"/>
      <c r="S262" s="10"/>
      <c r="T262" s="32"/>
      <c r="U262" s="32"/>
      <c r="V262" s="10"/>
      <c r="W262" s="10"/>
      <c r="X262" s="10"/>
      <c r="Y262" s="29">
        <v>120.859613264167</v>
      </c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5" hidden="1" x14ac:dyDescent="0.2">
      <c r="C263" s="36" t="s">
        <v>70</v>
      </c>
      <c r="D263" s="15">
        <v>2007</v>
      </c>
      <c r="E263" s="24"/>
      <c r="F263" s="54"/>
      <c r="G263" s="10">
        <v>1</v>
      </c>
      <c r="H263" s="37">
        <v>39176</v>
      </c>
      <c r="I263" s="10" t="s">
        <v>99</v>
      </c>
      <c r="J263" s="10" t="s">
        <v>58</v>
      </c>
      <c r="K263" s="51"/>
      <c r="L263" s="51"/>
      <c r="M263" s="29"/>
      <c r="N263" s="10"/>
      <c r="O263" s="28">
        <v>0</v>
      </c>
      <c r="P263" s="10"/>
      <c r="Q263" s="10"/>
      <c r="R263" s="10"/>
      <c r="S263" s="10"/>
      <c r="T263" s="32"/>
      <c r="U263" s="32"/>
      <c r="V263" s="10"/>
      <c r="W263" s="10"/>
      <c r="X263" s="10"/>
      <c r="Y263" s="29" t="s">
        <v>41</v>
      </c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5" x14ac:dyDescent="0.2">
      <c r="C264" s="36" t="s">
        <v>70</v>
      </c>
      <c r="D264" s="15">
        <v>2007</v>
      </c>
      <c r="E264" s="24">
        <v>315</v>
      </c>
      <c r="F264" s="54">
        <v>39397</v>
      </c>
      <c r="G264" s="10">
        <v>1</v>
      </c>
      <c r="H264" s="37">
        <v>39176</v>
      </c>
      <c r="I264" s="10" t="s">
        <v>72</v>
      </c>
      <c r="J264" s="10" t="s">
        <v>58</v>
      </c>
      <c r="K264" s="51">
        <v>529.10485851618512</v>
      </c>
      <c r="L264" s="51">
        <v>28.086667655356905</v>
      </c>
      <c r="M264" s="29"/>
      <c r="N264" s="10">
        <v>6.1800675255673889</v>
      </c>
      <c r="O264" s="28">
        <v>5.3083367508895675E-2</v>
      </c>
      <c r="P264" s="10"/>
      <c r="Q264" s="10"/>
      <c r="R264" s="10"/>
      <c r="S264" s="10"/>
      <c r="T264" s="32"/>
      <c r="U264" s="32"/>
      <c r="V264" s="10"/>
      <c r="W264" s="10"/>
      <c r="X264" s="10"/>
      <c r="Y264" s="29">
        <v>132.76805761709858</v>
      </c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5" x14ac:dyDescent="0.2">
      <c r="C265" s="36" t="s">
        <v>70</v>
      </c>
      <c r="D265" s="15">
        <v>2007</v>
      </c>
      <c r="E265" s="24">
        <v>318</v>
      </c>
      <c r="F265" s="54">
        <v>39400</v>
      </c>
      <c r="G265" s="10">
        <v>1</v>
      </c>
      <c r="H265" s="37">
        <v>39176</v>
      </c>
      <c r="I265" s="10" t="s">
        <v>60</v>
      </c>
      <c r="J265" s="10" t="s">
        <v>58</v>
      </c>
      <c r="K265" s="51">
        <v>547.32216085019104</v>
      </c>
      <c r="L265" s="51">
        <v>54.157421572317567</v>
      </c>
      <c r="M265" s="29"/>
      <c r="N265" s="10">
        <v>17.236457874711263</v>
      </c>
      <c r="O265" s="28">
        <v>9.894980588432839E-2</v>
      </c>
      <c r="P265" s="10"/>
      <c r="Q265" s="10"/>
      <c r="R265" s="10"/>
      <c r="S265" s="10"/>
      <c r="T265" s="32"/>
      <c r="U265" s="32"/>
      <c r="V265" s="10"/>
      <c r="W265" s="10"/>
      <c r="X265" s="10"/>
      <c r="Y265" s="29">
        <v>51.848855500218555</v>
      </c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5" x14ac:dyDescent="0.2">
      <c r="C266" s="36" t="s">
        <v>70</v>
      </c>
      <c r="D266" s="15">
        <v>2007</v>
      </c>
      <c r="E266" s="24">
        <v>303</v>
      </c>
      <c r="F266" s="54">
        <v>39385</v>
      </c>
      <c r="G266" s="10">
        <v>1</v>
      </c>
      <c r="H266" s="37">
        <v>39176</v>
      </c>
      <c r="I266" s="10" t="s">
        <v>45</v>
      </c>
      <c r="J266" s="10" t="s">
        <v>58</v>
      </c>
      <c r="K266" s="51">
        <v>626.9643131857722</v>
      </c>
      <c r="L266" s="51">
        <v>135.52763819095475</v>
      </c>
      <c r="M266" s="29"/>
      <c r="N266" s="10">
        <v>24.09460404374769</v>
      </c>
      <c r="O266" s="28">
        <v>0.21616483640400971</v>
      </c>
      <c r="P266" s="10"/>
      <c r="Q266" s="10"/>
      <c r="R266" s="10"/>
      <c r="S266" s="10"/>
      <c r="T266" s="32"/>
      <c r="U266" s="32"/>
      <c r="V266" s="10"/>
      <c r="W266" s="10"/>
      <c r="X266" s="10"/>
      <c r="Y266" s="29">
        <v>89.771696407171106</v>
      </c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5" x14ac:dyDescent="0.2">
      <c r="C267" s="36" t="s">
        <v>70</v>
      </c>
      <c r="D267" s="15">
        <v>2007</v>
      </c>
      <c r="E267" s="24">
        <v>304</v>
      </c>
      <c r="F267" s="54">
        <v>39386</v>
      </c>
      <c r="G267" s="10">
        <v>1</v>
      </c>
      <c r="H267" s="37">
        <v>39176</v>
      </c>
      <c r="I267" s="10" t="s">
        <v>73</v>
      </c>
      <c r="J267" s="10" t="s">
        <v>58</v>
      </c>
      <c r="K267" s="51">
        <v>457.75452588437065</v>
      </c>
      <c r="L267" s="51">
        <v>85.879396984924625</v>
      </c>
      <c r="M267" s="29"/>
      <c r="N267" s="10">
        <v>35.750019520174661</v>
      </c>
      <c r="O267" s="28">
        <v>0.18761015375873721</v>
      </c>
      <c r="P267" s="10"/>
      <c r="Q267" s="10"/>
      <c r="R267" s="10"/>
      <c r="S267" s="10"/>
      <c r="T267" s="32"/>
      <c r="U267" s="32"/>
      <c r="V267" s="10"/>
      <c r="W267" s="10"/>
      <c r="X267" s="10"/>
      <c r="Y267" s="29">
        <v>67.606042567231796</v>
      </c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5" x14ac:dyDescent="0.2">
      <c r="C268" s="36" t="s">
        <v>70</v>
      </c>
      <c r="D268" s="15">
        <v>2007</v>
      </c>
      <c r="E268" s="24"/>
      <c r="F268" s="54"/>
      <c r="G268" s="10">
        <v>1</v>
      </c>
      <c r="H268" s="37">
        <v>39176</v>
      </c>
      <c r="I268" s="10" t="s">
        <v>44</v>
      </c>
      <c r="J268" s="10" t="s">
        <v>58</v>
      </c>
      <c r="K268" s="51">
        <v>624.2450988072203</v>
      </c>
      <c r="L268" s="51">
        <v>18.34636694319725</v>
      </c>
      <c r="M268" s="29"/>
      <c r="N268" s="10">
        <v>14.302515104274661</v>
      </c>
      <c r="O268" s="28">
        <v>2.9389685202579355E-2</v>
      </c>
      <c r="P268" s="10"/>
      <c r="Q268" s="10"/>
      <c r="R268" s="10"/>
      <c r="S268" s="10"/>
      <c r="T268" s="32"/>
      <c r="U268" s="32"/>
      <c r="V268" s="10"/>
      <c r="W268" s="10"/>
      <c r="X268" s="10"/>
      <c r="Y268" s="29">
        <v>80.300022120993006</v>
      </c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5" x14ac:dyDescent="0.2">
      <c r="C269" s="36" t="s">
        <v>70</v>
      </c>
      <c r="D269" s="15">
        <v>2007</v>
      </c>
      <c r="E269" s="24">
        <v>310</v>
      </c>
      <c r="F269" s="54">
        <v>39392</v>
      </c>
      <c r="G269" s="10">
        <v>1</v>
      </c>
      <c r="H269" s="37">
        <v>39176</v>
      </c>
      <c r="I269" s="10" t="s">
        <v>74</v>
      </c>
      <c r="J269" s="10" t="s">
        <v>58</v>
      </c>
      <c r="K269" s="51">
        <v>505.6748962105475</v>
      </c>
      <c r="L269" s="51">
        <v>112.2955365585488</v>
      </c>
      <c r="M269" s="29"/>
      <c r="N269" s="10">
        <v>3.5387060562783326</v>
      </c>
      <c r="O269" s="28">
        <v>0.22207061770334033</v>
      </c>
      <c r="P269" s="10"/>
      <c r="Q269" s="10"/>
      <c r="R269" s="10"/>
      <c r="S269" s="10"/>
      <c r="T269" s="32"/>
      <c r="U269" s="32"/>
      <c r="V269" s="10"/>
      <c r="W269" s="10"/>
      <c r="X269" s="10"/>
      <c r="Y269" s="29">
        <v>10.091981344120198</v>
      </c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5" x14ac:dyDescent="0.2">
      <c r="C270" s="36" t="s">
        <v>70</v>
      </c>
      <c r="D270" s="15">
        <v>2007</v>
      </c>
      <c r="E270" s="24">
        <v>306</v>
      </c>
      <c r="F270" s="54">
        <v>39388</v>
      </c>
      <c r="G270" s="10">
        <v>1</v>
      </c>
      <c r="H270" s="37">
        <v>39176</v>
      </c>
      <c r="I270" s="10" t="s">
        <v>75</v>
      </c>
      <c r="J270" s="10" t="s">
        <v>58</v>
      </c>
      <c r="K270" s="51">
        <v>444.16991728620746</v>
      </c>
      <c r="L270" s="51">
        <v>62.278056951423778</v>
      </c>
      <c r="M270" s="29"/>
      <c r="N270" s="10">
        <v>10.553804022009198</v>
      </c>
      <c r="O270" s="28">
        <v>0.14021223529033819</v>
      </c>
      <c r="P270" s="10"/>
      <c r="Q270" s="10"/>
      <c r="R270" s="10"/>
      <c r="S270" s="10"/>
      <c r="T270" s="32"/>
      <c r="U270" s="32"/>
      <c r="V270" s="10"/>
      <c r="W270" s="10"/>
      <c r="X270" s="10"/>
      <c r="Y270" s="29">
        <v>39.717868215797743</v>
      </c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5" x14ac:dyDescent="0.2">
      <c r="C271" s="36" t="s">
        <v>70</v>
      </c>
      <c r="D271" s="15">
        <v>2007</v>
      </c>
      <c r="E271" s="24">
        <v>310</v>
      </c>
      <c r="F271" s="54">
        <v>39392</v>
      </c>
      <c r="G271" s="10">
        <v>1</v>
      </c>
      <c r="H271" s="37">
        <v>39176</v>
      </c>
      <c r="I271" s="10" t="s">
        <v>76</v>
      </c>
      <c r="J271" s="10" t="s">
        <v>58</v>
      </c>
      <c r="K271" s="51">
        <v>464.97606278273469</v>
      </c>
      <c r="L271" s="51">
        <v>74.258551661506047</v>
      </c>
      <c r="M271" s="29"/>
      <c r="N271" s="10">
        <v>11.61867578050987</v>
      </c>
      <c r="O271" s="28">
        <v>0.15970403125075319</v>
      </c>
      <c r="P271" s="10"/>
      <c r="Q271" s="10"/>
      <c r="R271" s="10"/>
      <c r="S271" s="10"/>
      <c r="T271" s="32"/>
      <c r="U271" s="32"/>
      <c r="V271" s="10"/>
      <c r="W271" s="10"/>
      <c r="X271" s="10"/>
      <c r="Y271" s="29">
        <v>63.933583674105776</v>
      </c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5" x14ac:dyDescent="0.2">
      <c r="C272" s="36" t="s">
        <v>70</v>
      </c>
      <c r="D272" s="15">
        <v>2007</v>
      </c>
      <c r="E272" s="24">
        <v>318</v>
      </c>
      <c r="F272" s="54">
        <v>39400</v>
      </c>
      <c r="G272" s="10">
        <v>1</v>
      </c>
      <c r="H272" s="37">
        <v>39176</v>
      </c>
      <c r="I272" s="10" t="s">
        <v>77</v>
      </c>
      <c r="J272" s="10" t="s">
        <v>58</v>
      </c>
      <c r="K272" s="51">
        <v>463.60599435674692</v>
      </c>
      <c r="L272" s="51">
        <v>105.04089072815054</v>
      </c>
      <c r="M272" s="29"/>
      <c r="N272" s="10">
        <v>22.405430257128447</v>
      </c>
      <c r="O272" s="28">
        <v>0.22657362503238279</v>
      </c>
      <c r="P272" s="10"/>
      <c r="Q272" s="10"/>
      <c r="R272" s="10"/>
      <c r="S272" s="10"/>
      <c r="T272" s="32"/>
      <c r="U272" s="32"/>
      <c r="V272" s="10"/>
      <c r="W272" s="10"/>
      <c r="X272" s="10"/>
      <c r="Y272" s="29">
        <v>53.278706041337593</v>
      </c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3:38" ht="15" x14ac:dyDescent="0.2">
      <c r="C273" s="36" t="s">
        <v>70</v>
      </c>
      <c r="D273" s="15">
        <v>2007</v>
      </c>
      <c r="E273" s="24">
        <v>318</v>
      </c>
      <c r="F273" s="54">
        <v>39400</v>
      </c>
      <c r="G273" s="10">
        <v>1</v>
      </c>
      <c r="H273" s="37">
        <v>39176</v>
      </c>
      <c r="I273" s="10" t="s">
        <v>78</v>
      </c>
      <c r="J273" s="10" t="s">
        <v>58</v>
      </c>
      <c r="K273" s="51">
        <v>593.4282220168302</v>
      </c>
      <c r="L273" s="51">
        <v>47.077051926298161</v>
      </c>
      <c r="M273" s="29"/>
      <c r="N273" s="10">
        <v>33.827548446111251</v>
      </c>
      <c r="O273" s="28">
        <v>7.9330659007590995E-2</v>
      </c>
      <c r="P273" s="10"/>
      <c r="Q273" s="10"/>
      <c r="R273" s="10"/>
      <c r="S273" s="10"/>
      <c r="T273" s="32"/>
      <c r="U273" s="32"/>
      <c r="V273" s="10"/>
      <c r="W273" s="10"/>
      <c r="X273" s="10"/>
      <c r="Y273" s="29">
        <v>100.22327658874316</v>
      </c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3:38" ht="15" x14ac:dyDescent="0.2">
      <c r="C274" s="36" t="s">
        <v>70</v>
      </c>
      <c r="D274" s="15">
        <v>2007</v>
      </c>
      <c r="E274" s="24">
        <v>306</v>
      </c>
      <c r="F274" s="54">
        <v>39388</v>
      </c>
      <c r="G274" s="10">
        <v>1</v>
      </c>
      <c r="H274" s="37">
        <v>39176</v>
      </c>
      <c r="I274" s="10" t="s">
        <v>79</v>
      </c>
      <c r="J274" s="10" t="s">
        <v>58</v>
      </c>
      <c r="K274" s="51">
        <v>626.4129330979107</v>
      </c>
      <c r="L274" s="51">
        <v>109.73316465778777</v>
      </c>
      <c r="M274" s="29"/>
      <c r="N274" s="10">
        <v>5.6576895923261992</v>
      </c>
      <c r="O274" s="28">
        <v>0.17517704194756156</v>
      </c>
      <c r="P274" s="10"/>
      <c r="Q274" s="10"/>
      <c r="R274" s="10"/>
      <c r="S274" s="10"/>
      <c r="T274" s="32"/>
      <c r="U274" s="32"/>
      <c r="V274" s="10"/>
      <c r="W274" s="10"/>
      <c r="X274" s="10"/>
      <c r="Y274" s="29">
        <v>19.32635232061703</v>
      </c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3:38" ht="15" x14ac:dyDescent="0.2">
      <c r="C275" s="36" t="s">
        <v>70</v>
      </c>
      <c r="D275" s="15">
        <v>2007</v>
      </c>
      <c r="E275" s="24">
        <v>308</v>
      </c>
      <c r="F275" s="54">
        <v>39390</v>
      </c>
      <c r="G275" s="10">
        <v>2</v>
      </c>
      <c r="H275" s="37">
        <v>39190</v>
      </c>
      <c r="I275" s="10" t="s">
        <v>71</v>
      </c>
      <c r="J275" s="10" t="s">
        <v>58</v>
      </c>
      <c r="K275" s="51">
        <v>510.3634950305705</v>
      </c>
      <c r="L275" s="51">
        <v>66.344221105527623</v>
      </c>
      <c r="M275" s="29"/>
      <c r="N275" s="10">
        <v>6.922110552763912</v>
      </c>
      <c r="O275" s="28">
        <v>0.12999405669003353</v>
      </c>
      <c r="P275" s="10"/>
      <c r="Q275" s="10"/>
      <c r="R275" s="10"/>
      <c r="S275" s="10"/>
      <c r="T275" s="32"/>
      <c r="U275" s="32"/>
      <c r="V275" s="10"/>
      <c r="W275" s="10"/>
      <c r="X275" s="10"/>
      <c r="Y275" s="29" t="s">
        <v>41</v>
      </c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3:38" ht="15" x14ac:dyDescent="0.2">
      <c r="C276" s="36" t="s">
        <v>70</v>
      </c>
      <c r="D276" s="15">
        <v>2007</v>
      </c>
      <c r="E276" s="24">
        <v>310</v>
      </c>
      <c r="F276" s="54">
        <v>39392</v>
      </c>
      <c r="G276" s="10">
        <v>2</v>
      </c>
      <c r="H276" s="37">
        <v>39190</v>
      </c>
      <c r="I276" s="10" t="s">
        <v>80</v>
      </c>
      <c r="J276" s="10" t="s">
        <v>58</v>
      </c>
      <c r="K276" s="51">
        <v>521.35766281532767</v>
      </c>
      <c r="L276" s="51">
        <v>98.333333333333329</v>
      </c>
      <c r="M276" s="29"/>
      <c r="N276" s="10">
        <v>9.6142041358820816</v>
      </c>
      <c r="O276" s="28">
        <v>0.18861012381084805</v>
      </c>
      <c r="P276" s="10"/>
      <c r="Q276" s="10"/>
      <c r="R276" s="10"/>
      <c r="S276" s="10"/>
      <c r="T276" s="32"/>
      <c r="U276" s="32"/>
      <c r="V276" s="10"/>
      <c r="W276" s="10"/>
      <c r="X276" s="10"/>
      <c r="Y276" s="29">
        <v>48.287838206288853</v>
      </c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3:38" ht="15" x14ac:dyDescent="0.2">
      <c r="C277" s="36" t="s">
        <v>70</v>
      </c>
      <c r="D277" s="15">
        <v>2007</v>
      </c>
      <c r="E277" s="24">
        <v>312</v>
      </c>
      <c r="F277" s="54">
        <v>39394</v>
      </c>
      <c r="G277" s="10">
        <v>2</v>
      </c>
      <c r="H277" s="37">
        <v>39190</v>
      </c>
      <c r="I277" s="10" t="s">
        <v>81</v>
      </c>
      <c r="J277" s="10" t="s">
        <v>58</v>
      </c>
      <c r="K277" s="51">
        <v>578.70469711573082</v>
      </c>
      <c r="L277" s="51">
        <v>102.05228803590988</v>
      </c>
      <c r="M277" s="29"/>
      <c r="N277" s="10">
        <v>12.819279653467097</v>
      </c>
      <c r="O277" s="28">
        <v>0.17634605100760262</v>
      </c>
      <c r="P277" s="10"/>
      <c r="Q277" s="10"/>
      <c r="R277" s="10"/>
      <c r="S277" s="10"/>
      <c r="T277" s="32"/>
      <c r="U277" s="32"/>
      <c r="V277" s="10"/>
      <c r="W277" s="10"/>
      <c r="X277" s="10"/>
      <c r="Y277" s="29">
        <v>36.942513136141422</v>
      </c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3:38" ht="15" x14ac:dyDescent="0.2">
      <c r="C278" s="36" t="s">
        <v>70</v>
      </c>
      <c r="D278" s="15">
        <v>2007</v>
      </c>
      <c r="E278" s="24">
        <v>309</v>
      </c>
      <c r="F278" s="54">
        <v>39391</v>
      </c>
      <c r="G278" s="10">
        <v>2</v>
      </c>
      <c r="H278" s="37">
        <v>39190</v>
      </c>
      <c r="I278" s="10" t="s">
        <v>42</v>
      </c>
      <c r="J278" s="10" t="s">
        <v>58</v>
      </c>
      <c r="K278" s="51">
        <v>396.60032458118633</v>
      </c>
      <c r="L278" s="51">
        <v>146.82579564489114</v>
      </c>
      <c r="M278" s="29"/>
      <c r="N278" s="10">
        <v>30.076969787938534</v>
      </c>
      <c r="O278" s="28">
        <v>0.37021098205086078</v>
      </c>
      <c r="P278" s="10"/>
      <c r="Q278" s="10"/>
      <c r="R278" s="10"/>
      <c r="S278" s="10"/>
      <c r="T278" s="32"/>
      <c r="U278" s="32"/>
      <c r="V278" s="10"/>
      <c r="W278" s="10"/>
      <c r="X278" s="10"/>
      <c r="Y278" s="29">
        <v>137.00807661810595</v>
      </c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3:38" ht="15" x14ac:dyDescent="0.2">
      <c r="C279" s="36" t="s">
        <v>70</v>
      </c>
      <c r="D279" s="15">
        <v>2007</v>
      </c>
      <c r="E279" s="24"/>
      <c r="F279" s="54"/>
      <c r="G279" s="10">
        <v>2</v>
      </c>
      <c r="H279" s="37">
        <v>39190</v>
      </c>
      <c r="I279" s="10" t="s">
        <v>99</v>
      </c>
      <c r="J279" s="10" t="s">
        <v>58</v>
      </c>
      <c r="K279" s="51">
        <v>508.95924621220792</v>
      </c>
      <c r="L279" s="51">
        <v>84.884525399929643</v>
      </c>
      <c r="M279" s="29"/>
      <c r="N279" s="10">
        <v>20.066250547640969</v>
      </c>
      <c r="O279" s="28">
        <v>0.16678059398991149</v>
      </c>
      <c r="P279" s="10"/>
      <c r="Q279" s="10"/>
      <c r="R279" s="10"/>
      <c r="S279" s="10"/>
      <c r="T279" s="32"/>
      <c r="U279" s="32"/>
      <c r="V279" s="10"/>
      <c r="W279" s="10"/>
      <c r="X279" s="10"/>
      <c r="Y279" s="29">
        <v>28.277187567314645</v>
      </c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3:38" ht="15" x14ac:dyDescent="0.2">
      <c r="C280" s="36" t="s">
        <v>70</v>
      </c>
      <c r="D280" s="15">
        <v>2007</v>
      </c>
      <c r="E280" s="24">
        <v>318</v>
      </c>
      <c r="F280" s="54">
        <v>39400</v>
      </c>
      <c r="G280" s="10">
        <v>2</v>
      </c>
      <c r="H280" s="37">
        <v>39190</v>
      </c>
      <c r="I280" s="10" t="s">
        <v>72</v>
      </c>
      <c r="J280" s="10" t="s">
        <v>58</v>
      </c>
      <c r="K280" s="51">
        <v>527.29552142055707</v>
      </c>
      <c r="L280" s="51">
        <v>66.038372101372346</v>
      </c>
      <c r="M280" s="29"/>
      <c r="N280" s="10">
        <v>20.910042749658114</v>
      </c>
      <c r="O280" s="28">
        <v>0.12523977431756314</v>
      </c>
      <c r="P280" s="10"/>
      <c r="Q280" s="10"/>
      <c r="R280" s="10"/>
      <c r="S280" s="10"/>
      <c r="T280" s="32"/>
      <c r="U280" s="32"/>
      <c r="V280" s="10"/>
      <c r="W280" s="10"/>
      <c r="X280" s="10"/>
      <c r="Y280" s="29">
        <v>116.81545061144872</v>
      </c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3:38" ht="15" x14ac:dyDescent="0.2">
      <c r="C281" s="36" t="s">
        <v>70</v>
      </c>
      <c r="D281" s="15">
        <v>2007</v>
      </c>
      <c r="E281" s="24">
        <v>318</v>
      </c>
      <c r="F281" s="54">
        <v>39400</v>
      </c>
      <c r="G281" s="10">
        <v>2</v>
      </c>
      <c r="H281" s="37">
        <v>39190</v>
      </c>
      <c r="I281" s="10" t="s">
        <v>60</v>
      </c>
      <c r="J281" s="10" t="s">
        <v>58</v>
      </c>
      <c r="K281" s="51">
        <v>628.29719816091028</v>
      </c>
      <c r="L281" s="51">
        <v>126.35678391959799</v>
      </c>
      <c r="M281" s="29"/>
      <c r="N281" s="10">
        <v>12.776828661922714</v>
      </c>
      <c r="O281" s="28">
        <v>0.20110989558676554</v>
      </c>
      <c r="P281" s="10"/>
      <c r="Q281" s="10"/>
      <c r="R281" s="10"/>
      <c r="S281" s="10"/>
      <c r="T281" s="32"/>
      <c r="U281" s="32"/>
      <c r="V281" s="10"/>
      <c r="W281" s="10"/>
      <c r="X281" s="10"/>
      <c r="Y281" s="29">
        <v>36.684763213103629</v>
      </c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3:38" ht="15" x14ac:dyDescent="0.2">
      <c r="C282" s="36" t="s">
        <v>70</v>
      </c>
      <c r="D282" s="15">
        <v>2007</v>
      </c>
      <c r="E282" s="24">
        <v>312</v>
      </c>
      <c r="F282" s="54">
        <v>39394</v>
      </c>
      <c r="G282" s="10">
        <v>2</v>
      </c>
      <c r="H282" s="37">
        <v>39190</v>
      </c>
      <c r="I282" s="10" t="s">
        <v>47</v>
      </c>
      <c r="J282" s="10" t="s">
        <v>58</v>
      </c>
      <c r="K282" s="51">
        <v>542.37697064570807</v>
      </c>
      <c r="L282" s="51">
        <v>81.160049088882445</v>
      </c>
      <c r="M282" s="29"/>
      <c r="N282" s="10">
        <v>18.174863920351882</v>
      </c>
      <c r="O282" s="28">
        <v>0.14963771229493791</v>
      </c>
      <c r="P282" s="10"/>
      <c r="Q282" s="10"/>
      <c r="R282" s="10"/>
      <c r="S282" s="10"/>
      <c r="T282" s="32"/>
      <c r="U282" s="32"/>
      <c r="V282" s="10"/>
      <c r="W282" s="10"/>
      <c r="X282" s="10"/>
      <c r="Y282" s="29">
        <v>22.108730128927647</v>
      </c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3:38" ht="15" x14ac:dyDescent="0.2">
      <c r="C283" s="36" t="s">
        <v>70</v>
      </c>
      <c r="D283" s="15">
        <v>2007</v>
      </c>
      <c r="E283" s="24">
        <v>312</v>
      </c>
      <c r="F283" s="54">
        <v>39394</v>
      </c>
      <c r="G283" s="10">
        <v>2</v>
      </c>
      <c r="H283" s="37">
        <v>39190</v>
      </c>
      <c r="I283" s="10" t="s">
        <v>46</v>
      </c>
      <c r="J283" s="10" t="s">
        <v>58</v>
      </c>
      <c r="K283" s="51">
        <v>537.57987648225094</v>
      </c>
      <c r="L283" s="51">
        <v>63.49972016323369</v>
      </c>
      <c r="M283" s="29"/>
      <c r="N283" s="10">
        <v>20.960454816414138</v>
      </c>
      <c r="O283" s="28">
        <v>0.11812146053300088</v>
      </c>
      <c r="P283" s="10"/>
      <c r="Q283" s="10"/>
      <c r="R283" s="10"/>
      <c r="S283" s="10"/>
      <c r="T283" s="32"/>
      <c r="U283" s="32"/>
      <c r="V283" s="10"/>
      <c r="W283" s="10"/>
      <c r="X283" s="10"/>
      <c r="Y283" s="29">
        <v>41.124961959582613</v>
      </c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3:38" ht="15" x14ac:dyDescent="0.2">
      <c r="C284" s="36" t="s">
        <v>70</v>
      </c>
      <c r="D284" s="15">
        <v>2007</v>
      </c>
      <c r="E284" s="24">
        <v>318</v>
      </c>
      <c r="F284" s="54">
        <v>39400</v>
      </c>
      <c r="G284" s="10">
        <v>2</v>
      </c>
      <c r="H284" s="37">
        <v>39190</v>
      </c>
      <c r="I284" s="10" t="s">
        <v>82</v>
      </c>
      <c r="J284" s="10" t="s">
        <v>58</v>
      </c>
      <c r="K284" s="51">
        <v>569.41750894047107</v>
      </c>
      <c r="L284" s="51">
        <v>97.334496833550716</v>
      </c>
      <c r="M284" s="29"/>
      <c r="N284" s="10">
        <v>15.296802021822185</v>
      </c>
      <c r="O284" s="28">
        <v>0.17093695804096956</v>
      </c>
      <c r="P284" s="10"/>
      <c r="Q284" s="10"/>
      <c r="R284" s="10"/>
      <c r="S284" s="10"/>
      <c r="T284" s="32"/>
      <c r="U284" s="32"/>
      <c r="V284" s="10"/>
      <c r="W284" s="10"/>
      <c r="X284" s="10"/>
      <c r="Y284" s="29">
        <v>41.060935494342544</v>
      </c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3:38" ht="15" x14ac:dyDescent="0.2">
      <c r="C285" s="36" t="s">
        <v>70</v>
      </c>
      <c r="D285" s="15">
        <v>2007</v>
      </c>
      <c r="E285" s="24">
        <v>312</v>
      </c>
      <c r="F285" s="54">
        <v>39394</v>
      </c>
      <c r="G285" s="10">
        <v>2</v>
      </c>
      <c r="H285" s="37">
        <v>39190</v>
      </c>
      <c r="I285" s="10" t="s">
        <v>83</v>
      </c>
      <c r="J285" s="10" t="s">
        <v>58</v>
      </c>
      <c r="K285" s="51">
        <v>638.01155885808328</v>
      </c>
      <c r="L285" s="51">
        <v>96.870578157147989</v>
      </c>
      <c r="M285" s="29"/>
      <c r="N285" s="10">
        <v>37.594310797738238</v>
      </c>
      <c r="O285" s="28">
        <v>0.15183201121078041</v>
      </c>
      <c r="P285" s="10"/>
      <c r="Q285" s="10"/>
      <c r="R285" s="10"/>
      <c r="S285" s="10"/>
      <c r="T285" s="32"/>
      <c r="U285" s="32"/>
      <c r="V285" s="10"/>
      <c r="W285" s="10"/>
      <c r="X285" s="10"/>
      <c r="Y285" s="29">
        <v>101.7585399559804</v>
      </c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3:38" ht="15" x14ac:dyDescent="0.2">
      <c r="C286" s="36" t="s">
        <v>70</v>
      </c>
      <c r="D286" s="15">
        <v>2007</v>
      </c>
      <c r="E286" s="24">
        <v>312</v>
      </c>
      <c r="F286" s="54">
        <v>39394</v>
      </c>
      <c r="G286" s="10">
        <v>2</v>
      </c>
      <c r="H286" s="37">
        <v>39190</v>
      </c>
      <c r="I286" s="10" t="s">
        <v>84</v>
      </c>
      <c r="J286" s="10" t="s">
        <v>58</v>
      </c>
      <c r="K286" s="51">
        <v>540.18716695087016</v>
      </c>
      <c r="L286" s="51">
        <v>90.097898455864765</v>
      </c>
      <c r="M286" s="29"/>
      <c r="N286" s="10">
        <v>14.086690384288971</v>
      </c>
      <c r="O286" s="28">
        <v>0.16679014972612102</v>
      </c>
      <c r="P286" s="10"/>
      <c r="Q286" s="10"/>
      <c r="R286" s="10"/>
      <c r="S286" s="10"/>
      <c r="T286" s="32"/>
      <c r="U286" s="32"/>
      <c r="V286" s="10"/>
      <c r="W286" s="10"/>
      <c r="X286" s="10"/>
      <c r="Y286" s="29">
        <v>44.281825350134007</v>
      </c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3:38" ht="15" x14ac:dyDescent="0.2">
      <c r="C287" s="36" t="s">
        <v>70</v>
      </c>
      <c r="D287" s="15">
        <v>2007</v>
      </c>
      <c r="E287" s="24">
        <v>306</v>
      </c>
      <c r="F287" s="54">
        <v>39388</v>
      </c>
      <c r="G287" s="10">
        <v>2</v>
      </c>
      <c r="H287" s="37">
        <v>39190</v>
      </c>
      <c r="I287" s="10" t="s">
        <v>45</v>
      </c>
      <c r="J287" s="10" t="s">
        <v>58</v>
      </c>
      <c r="K287" s="51">
        <v>640.99996361866874</v>
      </c>
      <c r="L287" s="51">
        <v>132.8643216080402</v>
      </c>
      <c r="M287" s="29"/>
      <c r="N287" s="10">
        <v>26.052275832777127</v>
      </c>
      <c r="O287" s="28">
        <v>0.20727664453828468</v>
      </c>
      <c r="P287" s="10"/>
      <c r="Q287" s="10"/>
      <c r="R287" s="10"/>
      <c r="S287" s="10"/>
      <c r="T287" s="32"/>
      <c r="U287" s="32"/>
      <c r="V287" s="10"/>
      <c r="W287" s="10"/>
      <c r="X287" s="10"/>
      <c r="Y287" s="29">
        <v>100.80263918351498</v>
      </c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3:38" ht="15" x14ac:dyDescent="0.2">
      <c r="C288" s="36" t="s">
        <v>70</v>
      </c>
      <c r="D288" s="15">
        <v>2007</v>
      </c>
      <c r="E288" s="24">
        <v>308</v>
      </c>
      <c r="F288" s="54">
        <v>39390</v>
      </c>
      <c r="G288" s="10">
        <v>2</v>
      </c>
      <c r="H288" s="37">
        <v>39190</v>
      </c>
      <c r="I288" s="10" t="s">
        <v>61</v>
      </c>
      <c r="J288" s="10" t="s">
        <v>58</v>
      </c>
      <c r="K288" s="51">
        <v>539.35224690226721</v>
      </c>
      <c r="L288" s="51">
        <v>124.73279740347623</v>
      </c>
      <c r="M288" s="29"/>
      <c r="N288" s="10">
        <v>11.164165735161248</v>
      </c>
      <c r="O288" s="28">
        <v>0.23126407300585197</v>
      </c>
      <c r="P288" s="10"/>
      <c r="Q288" s="10"/>
      <c r="R288" s="10"/>
      <c r="S288" s="10"/>
      <c r="T288" s="32"/>
      <c r="U288" s="32"/>
      <c r="V288" s="10"/>
      <c r="W288" s="10"/>
      <c r="X288" s="10"/>
      <c r="Y288" s="29">
        <v>19.058228311497874</v>
      </c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3:38" ht="15" x14ac:dyDescent="0.2">
      <c r="C289" s="36" t="s">
        <v>70</v>
      </c>
      <c r="D289" s="15">
        <v>2007</v>
      </c>
      <c r="E289" s="24">
        <v>303</v>
      </c>
      <c r="F289" s="54">
        <v>39385</v>
      </c>
      <c r="G289" s="10">
        <v>2</v>
      </c>
      <c r="H289" s="37">
        <v>39190</v>
      </c>
      <c r="I289" s="10" t="s">
        <v>73</v>
      </c>
      <c r="J289" s="10" t="s">
        <v>58</v>
      </c>
      <c r="K289" s="51">
        <v>411.23554440153703</v>
      </c>
      <c r="L289" s="51">
        <v>84.070351758793961</v>
      </c>
      <c r="M289" s="29"/>
      <c r="N289" s="10">
        <v>25.401032509476746</v>
      </c>
      <c r="O289" s="28">
        <v>0.20443357317553834</v>
      </c>
      <c r="P289" s="10"/>
      <c r="Q289" s="10"/>
      <c r="R289" s="10"/>
      <c r="S289" s="10"/>
      <c r="T289" s="32"/>
      <c r="U289" s="32"/>
      <c r="V289" s="10"/>
      <c r="W289" s="10"/>
      <c r="X289" s="10"/>
      <c r="Y289" s="29">
        <v>58.251922156839989</v>
      </c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3:38" ht="15" x14ac:dyDescent="0.2">
      <c r="C290" s="36" t="s">
        <v>70</v>
      </c>
      <c r="D290" s="15">
        <v>2007</v>
      </c>
      <c r="E290" s="24"/>
      <c r="F290" s="54"/>
      <c r="G290" s="10">
        <v>2</v>
      </c>
      <c r="H290" s="37">
        <v>39190</v>
      </c>
      <c r="I290" s="10" t="s">
        <v>44</v>
      </c>
      <c r="J290" s="10" t="s">
        <v>58</v>
      </c>
      <c r="K290" s="51">
        <v>419.46604029287408</v>
      </c>
      <c r="L290" s="51">
        <v>11.552047374874135</v>
      </c>
      <c r="M290" s="29"/>
      <c r="N290" s="10">
        <v>8.0139228187225928</v>
      </c>
      <c r="O290" s="28">
        <v>2.7539887059291893E-2</v>
      </c>
      <c r="P290" s="10"/>
      <c r="Q290" s="10"/>
      <c r="R290" s="10"/>
      <c r="S290" s="10"/>
      <c r="T290" s="32"/>
      <c r="U290" s="32"/>
      <c r="V290" s="10"/>
      <c r="W290" s="10"/>
      <c r="X290" s="10"/>
      <c r="Y290" s="29">
        <v>21.56091396632176</v>
      </c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3:38" ht="15" x14ac:dyDescent="0.2">
      <c r="C291" s="36" t="s">
        <v>70</v>
      </c>
      <c r="D291" s="15">
        <v>2007</v>
      </c>
      <c r="E291" s="24">
        <v>303</v>
      </c>
      <c r="F291" s="54">
        <v>39385</v>
      </c>
      <c r="G291" s="10">
        <v>2</v>
      </c>
      <c r="H291" s="37">
        <v>39190</v>
      </c>
      <c r="I291" s="10" t="s">
        <v>74</v>
      </c>
      <c r="J291" s="10" t="s">
        <v>58</v>
      </c>
      <c r="K291" s="51">
        <v>588.53624715060892</v>
      </c>
      <c r="L291" s="51">
        <v>116.55339876067738</v>
      </c>
      <c r="M291" s="29"/>
      <c r="N291" s="10">
        <v>9.0033212975067975</v>
      </c>
      <c r="O291" s="28">
        <v>0.19803945691530342</v>
      </c>
      <c r="P291" s="10"/>
      <c r="Q291" s="10"/>
      <c r="R291" s="10"/>
      <c r="S291" s="10"/>
      <c r="T291" s="32"/>
      <c r="U291" s="32"/>
      <c r="V291" s="10"/>
      <c r="W291" s="10"/>
      <c r="X291" s="10"/>
      <c r="Y291" s="29">
        <v>71.97575272167559</v>
      </c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3:38" ht="15" x14ac:dyDescent="0.2">
      <c r="C292" s="36" t="s">
        <v>70</v>
      </c>
      <c r="D292" s="15">
        <v>2007</v>
      </c>
      <c r="E292" s="24">
        <v>314</v>
      </c>
      <c r="F292" s="54">
        <v>39396</v>
      </c>
      <c r="G292" s="10">
        <v>2</v>
      </c>
      <c r="H292" s="37">
        <v>39190</v>
      </c>
      <c r="I292" s="10" t="s">
        <v>88</v>
      </c>
      <c r="J292" s="10" t="s">
        <v>58</v>
      </c>
      <c r="K292" s="51">
        <v>511.46506683805615</v>
      </c>
      <c r="L292" s="51">
        <v>96.851735318184268</v>
      </c>
      <c r="M292" s="29"/>
      <c r="N292" s="10">
        <v>11.063453814802854</v>
      </c>
      <c r="O292" s="28">
        <v>0.18936138868082297</v>
      </c>
      <c r="P292" s="10"/>
      <c r="Q292" s="10"/>
      <c r="R292" s="10"/>
      <c r="S292" s="10"/>
      <c r="T292" s="32"/>
      <c r="U292" s="32"/>
      <c r="V292" s="10"/>
      <c r="W292" s="10"/>
      <c r="X292" s="10"/>
      <c r="Y292" s="29">
        <v>48.106300849364459</v>
      </c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3:38" ht="15" x14ac:dyDescent="0.2">
      <c r="C293" s="36" t="s">
        <v>70</v>
      </c>
      <c r="D293" s="15">
        <v>2007</v>
      </c>
      <c r="E293" s="24">
        <v>310</v>
      </c>
      <c r="F293" s="54">
        <v>39392</v>
      </c>
      <c r="G293" s="10">
        <v>2</v>
      </c>
      <c r="H293" s="37">
        <v>39190</v>
      </c>
      <c r="I293" s="10" t="s">
        <v>75</v>
      </c>
      <c r="J293" s="10" t="s">
        <v>58</v>
      </c>
      <c r="K293" s="51">
        <v>543.29057028940565</v>
      </c>
      <c r="L293" s="51">
        <v>91.892797319932995</v>
      </c>
      <c r="M293" s="29"/>
      <c r="N293" s="10">
        <v>9.0929127922988329</v>
      </c>
      <c r="O293" s="28">
        <v>0.16914116008121138</v>
      </c>
      <c r="P293" s="10"/>
      <c r="Q293" s="10"/>
      <c r="R293" s="10"/>
      <c r="S293" s="10"/>
      <c r="T293" s="32"/>
      <c r="U293" s="32"/>
      <c r="V293" s="10"/>
      <c r="W293" s="10"/>
      <c r="X293" s="10"/>
      <c r="Y293" s="29">
        <v>35.036540047753135</v>
      </c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3:38" ht="15" x14ac:dyDescent="0.2">
      <c r="C294" s="36" t="s">
        <v>70</v>
      </c>
      <c r="D294" s="15">
        <v>2007</v>
      </c>
      <c r="E294" s="24">
        <v>306</v>
      </c>
      <c r="F294" s="54">
        <v>39388</v>
      </c>
      <c r="G294" s="10">
        <v>2</v>
      </c>
      <c r="H294" s="37">
        <v>39190</v>
      </c>
      <c r="I294" s="10" t="s">
        <v>76</v>
      </c>
      <c r="J294" s="10" t="s">
        <v>58</v>
      </c>
      <c r="K294" s="51">
        <v>529.7839935747005</v>
      </c>
      <c r="L294" s="51">
        <v>94.790619765494128</v>
      </c>
      <c r="M294" s="29"/>
      <c r="N294" s="10">
        <v>17.955388306510926</v>
      </c>
      <c r="O294" s="28">
        <v>0.17892314776423776</v>
      </c>
      <c r="P294" s="10"/>
      <c r="Q294" s="10"/>
      <c r="R294" s="10"/>
      <c r="S294" s="10"/>
      <c r="T294" s="32"/>
      <c r="U294" s="32"/>
      <c r="V294" s="10"/>
      <c r="W294" s="10"/>
      <c r="X294" s="10"/>
      <c r="Y294" s="29">
        <v>18.408634010050896</v>
      </c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3:38" ht="15" x14ac:dyDescent="0.2">
      <c r="C295" s="36" t="s">
        <v>70</v>
      </c>
      <c r="D295" s="15">
        <v>2007</v>
      </c>
      <c r="E295" s="24">
        <v>310</v>
      </c>
      <c r="F295" s="54">
        <v>39392</v>
      </c>
      <c r="G295" s="10">
        <v>2</v>
      </c>
      <c r="H295" s="37">
        <v>39190</v>
      </c>
      <c r="I295" s="10" t="s">
        <v>89</v>
      </c>
      <c r="J295" s="10" t="s">
        <v>58</v>
      </c>
      <c r="K295" s="51">
        <v>673.20609128782371</v>
      </c>
      <c r="L295" s="51">
        <v>132.8140703517588</v>
      </c>
      <c r="M295" s="29"/>
      <c r="N295" s="10">
        <v>29.278214306613958</v>
      </c>
      <c r="O295" s="28">
        <v>0.1972859011089596</v>
      </c>
      <c r="P295" s="10"/>
      <c r="Q295" s="10"/>
      <c r="R295" s="10"/>
      <c r="S295" s="10"/>
      <c r="T295" s="32"/>
      <c r="U295" s="32"/>
      <c r="V295" s="10"/>
      <c r="W295" s="10"/>
      <c r="X295" s="10"/>
      <c r="Y295" s="29">
        <v>125.16630800360699</v>
      </c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3:38" ht="15" x14ac:dyDescent="0.2">
      <c r="C296" s="36" t="s">
        <v>70</v>
      </c>
      <c r="D296" s="15">
        <v>2007</v>
      </c>
      <c r="E296" s="24">
        <v>318</v>
      </c>
      <c r="F296" s="54">
        <v>39400</v>
      </c>
      <c r="G296" s="10">
        <v>2</v>
      </c>
      <c r="H296" s="37">
        <v>39190</v>
      </c>
      <c r="I296" s="10" t="s">
        <v>90</v>
      </c>
      <c r="J296" s="10" t="s">
        <v>58</v>
      </c>
      <c r="K296" s="51">
        <v>713.99131810947654</v>
      </c>
      <c r="L296" s="51">
        <v>129.78558736069948</v>
      </c>
      <c r="M296" s="29"/>
      <c r="N296" s="10">
        <v>51.065426555032957</v>
      </c>
      <c r="O296" s="28">
        <v>0.18177474160939222</v>
      </c>
      <c r="P296" s="10"/>
      <c r="Q296" s="10"/>
      <c r="R296" s="10"/>
      <c r="S296" s="10"/>
      <c r="T296" s="32"/>
      <c r="U296" s="32"/>
      <c r="V296" s="10"/>
      <c r="W296" s="10"/>
      <c r="X296" s="10"/>
      <c r="Y296" s="29">
        <v>106.27669760802064</v>
      </c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3:38" ht="15" x14ac:dyDescent="0.2">
      <c r="C297" s="36" t="s">
        <v>70</v>
      </c>
      <c r="D297" s="15">
        <v>2007</v>
      </c>
      <c r="E297" s="24">
        <v>318</v>
      </c>
      <c r="F297" s="54">
        <v>39400</v>
      </c>
      <c r="G297" s="10">
        <v>2</v>
      </c>
      <c r="H297" s="37">
        <v>39190</v>
      </c>
      <c r="I297" s="10" t="s">
        <v>77</v>
      </c>
      <c r="J297" s="10" t="s">
        <v>58</v>
      </c>
      <c r="K297" s="51">
        <v>666.50706228804881</v>
      </c>
      <c r="L297" s="51">
        <v>107.97319932998323</v>
      </c>
      <c r="M297" s="29"/>
      <c r="N297" s="10">
        <v>55.411357464041515</v>
      </c>
      <c r="O297" s="28">
        <v>0.16199858251962487</v>
      </c>
      <c r="P297" s="10"/>
      <c r="Q297" s="10"/>
      <c r="R297" s="10"/>
      <c r="S297" s="10"/>
      <c r="T297" s="32"/>
      <c r="U297" s="32"/>
      <c r="V297" s="10"/>
      <c r="W297" s="10"/>
      <c r="X297" s="10"/>
      <c r="Y297" s="29">
        <v>124.12013847830131</v>
      </c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3:38" ht="15" x14ac:dyDescent="0.2">
      <c r="C298" s="36" t="s">
        <v>70</v>
      </c>
      <c r="D298" s="15">
        <v>2007</v>
      </c>
      <c r="E298" s="24">
        <v>318</v>
      </c>
      <c r="F298" s="54">
        <v>39400</v>
      </c>
      <c r="G298" s="10">
        <v>2</v>
      </c>
      <c r="H298" s="37">
        <v>39190</v>
      </c>
      <c r="I298" s="10" t="s">
        <v>78</v>
      </c>
      <c r="J298" s="10" t="s">
        <v>58</v>
      </c>
      <c r="K298" s="51">
        <v>577.78678160651452</v>
      </c>
      <c r="L298" s="51">
        <v>74.276866642336444</v>
      </c>
      <c r="M298" s="29"/>
      <c r="N298" s="10">
        <v>29.747373185106774</v>
      </c>
      <c r="O298" s="28">
        <v>0.12855411201310696</v>
      </c>
      <c r="P298" s="10"/>
      <c r="Q298" s="10"/>
      <c r="R298" s="10"/>
      <c r="S298" s="10"/>
      <c r="T298" s="32"/>
      <c r="U298" s="32"/>
      <c r="V298" s="10"/>
      <c r="W298" s="10"/>
      <c r="X298" s="10"/>
      <c r="Y298" s="29">
        <v>97.01883756864828</v>
      </c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3:38" ht="15" x14ac:dyDescent="0.2">
      <c r="C299" s="36" t="s">
        <v>70</v>
      </c>
      <c r="D299" s="15">
        <v>2007</v>
      </c>
      <c r="E299" s="24">
        <v>318</v>
      </c>
      <c r="F299" s="54">
        <v>39400</v>
      </c>
      <c r="G299" s="10">
        <v>2</v>
      </c>
      <c r="H299" s="37">
        <v>39190</v>
      </c>
      <c r="I299" s="10" t="s">
        <v>91</v>
      </c>
      <c r="J299" s="10" t="s">
        <v>58</v>
      </c>
      <c r="K299" s="51">
        <v>620.77304568711611</v>
      </c>
      <c r="L299" s="51">
        <v>104.61474036850922</v>
      </c>
      <c r="M299" s="29"/>
      <c r="N299" s="10">
        <v>21.573617615587533</v>
      </c>
      <c r="O299" s="28">
        <v>0.16852332925105362</v>
      </c>
      <c r="P299" s="10"/>
      <c r="Q299" s="10"/>
      <c r="R299" s="10"/>
      <c r="S299" s="10"/>
      <c r="T299" s="32"/>
      <c r="U299" s="32"/>
      <c r="V299" s="10"/>
      <c r="W299" s="10"/>
      <c r="X299" s="10"/>
      <c r="Y299" s="29">
        <v>90.575754382566458</v>
      </c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3:38" ht="15" x14ac:dyDescent="0.2">
      <c r="C300" s="36" t="s">
        <v>70</v>
      </c>
      <c r="D300" s="15">
        <v>2007</v>
      </c>
      <c r="E300" s="24">
        <v>303</v>
      </c>
      <c r="F300" s="54">
        <v>39385</v>
      </c>
      <c r="G300" s="10">
        <v>2</v>
      </c>
      <c r="H300" s="37">
        <v>39190</v>
      </c>
      <c r="I300" s="10" t="s">
        <v>92</v>
      </c>
      <c r="J300" s="10" t="s">
        <v>58</v>
      </c>
      <c r="K300" s="51">
        <v>645.45992778914274</v>
      </c>
      <c r="L300" s="51">
        <v>58.769024385493353</v>
      </c>
      <c r="M300" s="29"/>
      <c r="N300" s="10">
        <v>22.462491722176768</v>
      </c>
      <c r="O300" s="28">
        <v>9.1049841911629681E-2</v>
      </c>
      <c r="P300" s="10"/>
      <c r="Q300" s="10"/>
      <c r="R300" s="10"/>
      <c r="S300" s="10"/>
      <c r="T300" s="32"/>
      <c r="U300" s="32"/>
      <c r="V300" s="10"/>
      <c r="W300" s="10"/>
      <c r="X300" s="10"/>
      <c r="Y300" s="29" t="s">
        <v>41</v>
      </c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3:38" ht="15" x14ac:dyDescent="0.2">
      <c r="C301" s="36" t="s">
        <v>70</v>
      </c>
      <c r="D301" s="15">
        <v>2007</v>
      </c>
      <c r="E301" s="24">
        <v>316</v>
      </c>
      <c r="F301" s="54">
        <v>39398</v>
      </c>
      <c r="G301" s="10">
        <v>2</v>
      </c>
      <c r="H301" s="37">
        <v>39190</v>
      </c>
      <c r="I301" s="10" t="s">
        <v>93</v>
      </c>
      <c r="J301" s="10" t="s">
        <v>58</v>
      </c>
      <c r="K301" s="51">
        <v>529.50095630850194</v>
      </c>
      <c r="L301" s="51">
        <v>53.492480622028658</v>
      </c>
      <c r="M301" s="29"/>
      <c r="N301" s="10">
        <v>8.7016254805856263</v>
      </c>
      <c r="O301" s="28">
        <v>0.10102433241095499</v>
      </c>
      <c r="P301" s="10"/>
      <c r="Q301" s="10"/>
      <c r="R301" s="10"/>
      <c r="S301" s="10"/>
      <c r="T301" s="32"/>
      <c r="U301" s="32"/>
      <c r="V301" s="10"/>
      <c r="W301" s="10"/>
      <c r="X301" s="10"/>
      <c r="Y301" s="29">
        <v>22.208283894496265</v>
      </c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3:38" ht="15" x14ac:dyDescent="0.2">
      <c r="C302" s="36" t="s">
        <v>70</v>
      </c>
      <c r="D302" s="15">
        <v>2007</v>
      </c>
      <c r="E302" s="24">
        <v>308</v>
      </c>
      <c r="F302" s="54">
        <v>39390</v>
      </c>
      <c r="G302" s="10">
        <v>2</v>
      </c>
      <c r="H302" s="37">
        <v>39190</v>
      </c>
      <c r="I302" s="10" t="s">
        <v>94</v>
      </c>
      <c r="J302" s="10" t="s">
        <v>58</v>
      </c>
      <c r="K302" s="51">
        <v>620.25059196561904</v>
      </c>
      <c r="L302" s="51">
        <v>115.73701842546062</v>
      </c>
      <c r="M302" s="29"/>
      <c r="N302" s="10">
        <v>20.714066918723852</v>
      </c>
      <c r="O302" s="28">
        <v>0.1865971914007879</v>
      </c>
      <c r="P302" s="10"/>
      <c r="Q302" s="10"/>
      <c r="R302" s="10"/>
      <c r="S302" s="10"/>
      <c r="T302" s="32"/>
      <c r="U302" s="32"/>
      <c r="V302" s="10"/>
      <c r="W302" s="10"/>
      <c r="X302" s="10"/>
      <c r="Y302" s="29">
        <v>61.327146285942192</v>
      </c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3:38" ht="15" x14ac:dyDescent="0.2">
      <c r="C303" s="36" t="s">
        <v>70</v>
      </c>
      <c r="D303" s="15">
        <v>2007</v>
      </c>
      <c r="E303" s="24">
        <v>308</v>
      </c>
      <c r="F303" s="54">
        <v>39390</v>
      </c>
      <c r="G303" s="10">
        <v>2</v>
      </c>
      <c r="H303" s="37">
        <v>39190</v>
      </c>
      <c r="I303" s="10" t="s">
        <v>79</v>
      </c>
      <c r="J303" s="10" t="s">
        <v>58</v>
      </c>
      <c r="K303" s="51">
        <v>452.50009276191798</v>
      </c>
      <c r="L303" s="51">
        <v>62.529313232830816</v>
      </c>
      <c r="M303" s="29"/>
      <c r="N303" s="10">
        <v>12.803772369843168</v>
      </c>
      <c r="O303" s="28">
        <v>0.13818629925835282</v>
      </c>
      <c r="P303" s="10"/>
      <c r="Q303" s="10"/>
      <c r="R303" s="10"/>
      <c r="S303" s="10"/>
      <c r="T303" s="32"/>
      <c r="U303" s="32"/>
      <c r="V303" s="10"/>
      <c r="W303" s="10"/>
      <c r="X303" s="10"/>
      <c r="Y303" s="29">
        <v>91.851729999911342</v>
      </c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3:38" ht="15" x14ac:dyDescent="0.2">
      <c r="C304" s="36" t="s">
        <v>70</v>
      </c>
      <c r="D304" s="15">
        <v>2007</v>
      </c>
      <c r="E304" s="24">
        <v>306</v>
      </c>
      <c r="F304" s="54">
        <v>39388</v>
      </c>
      <c r="G304" s="10">
        <v>2</v>
      </c>
      <c r="H304" s="37">
        <v>39190</v>
      </c>
      <c r="I304" s="10" t="s">
        <v>95</v>
      </c>
      <c r="J304" s="10" t="s">
        <v>58</v>
      </c>
      <c r="K304" s="51">
        <v>409.51042919246385</v>
      </c>
      <c r="L304" s="51">
        <v>84.258793969849251</v>
      </c>
      <c r="M304" s="29"/>
      <c r="N304" s="10">
        <v>3.7562814070351265</v>
      </c>
      <c r="O304" s="28">
        <v>0.20575494044438331</v>
      </c>
      <c r="P304" s="10"/>
      <c r="Q304" s="10"/>
      <c r="R304" s="10"/>
      <c r="S304" s="10"/>
      <c r="T304" s="32"/>
      <c r="U304" s="32"/>
      <c r="V304" s="10"/>
      <c r="W304" s="10"/>
      <c r="X304" s="10"/>
      <c r="Y304" s="29" t="s">
        <v>41</v>
      </c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3:38" ht="15" x14ac:dyDescent="0.2">
      <c r="C305" s="36" t="s">
        <v>70</v>
      </c>
      <c r="D305" s="15">
        <v>2007</v>
      </c>
      <c r="E305" s="24">
        <v>310</v>
      </c>
      <c r="F305" s="54">
        <v>39392</v>
      </c>
      <c r="G305" s="10">
        <v>2</v>
      </c>
      <c r="H305" s="37">
        <v>39190</v>
      </c>
      <c r="I305" s="10" t="s">
        <v>96</v>
      </c>
      <c r="J305" s="10" t="s">
        <v>58</v>
      </c>
      <c r="K305" s="51">
        <v>412.70034628193412</v>
      </c>
      <c r="L305" s="51">
        <v>94.723618090452248</v>
      </c>
      <c r="M305" s="29"/>
      <c r="N305" s="10">
        <v>22.160804020100503</v>
      </c>
      <c r="O305" s="28">
        <v>0.22952153770605827</v>
      </c>
      <c r="P305" s="10"/>
      <c r="Q305" s="10"/>
      <c r="R305" s="10"/>
      <c r="S305" s="10"/>
      <c r="T305" s="32"/>
      <c r="U305" s="32"/>
      <c r="V305" s="10"/>
      <c r="W305" s="10"/>
      <c r="X305" s="10"/>
      <c r="Y305" s="29" t="s">
        <v>41</v>
      </c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3:38" ht="15" x14ac:dyDescent="0.2">
      <c r="C306" s="36" t="s">
        <v>70</v>
      </c>
      <c r="D306" s="15">
        <v>2007</v>
      </c>
      <c r="E306" s="24">
        <v>306</v>
      </c>
      <c r="F306" s="54">
        <v>39388</v>
      </c>
      <c r="G306" s="10">
        <v>2</v>
      </c>
      <c r="H306" s="37">
        <v>39190</v>
      </c>
      <c r="I306" s="10" t="s">
        <v>97</v>
      </c>
      <c r="J306" s="10" t="s">
        <v>58</v>
      </c>
      <c r="K306" s="51">
        <v>364.10982035740045</v>
      </c>
      <c r="L306" s="51">
        <v>51.482412060301506</v>
      </c>
      <c r="M306" s="29"/>
      <c r="N306" s="10">
        <v>9.6052990314688085</v>
      </c>
      <c r="O306" s="28">
        <v>0.1413925392338162</v>
      </c>
      <c r="P306" s="10"/>
      <c r="Q306" s="10"/>
      <c r="R306" s="10"/>
      <c r="S306" s="10"/>
      <c r="T306" s="32"/>
      <c r="U306" s="32"/>
      <c r="V306" s="10"/>
      <c r="W306" s="10"/>
      <c r="X306" s="10"/>
      <c r="Y306" s="29">
        <v>37.786155668545078</v>
      </c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3:38" ht="15" x14ac:dyDescent="0.2">
      <c r="C307" s="36" t="s">
        <v>70</v>
      </c>
      <c r="D307" s="15">
        <v>2007</v>
      </c>
      <c r="E307" s="24">
        <v>312</v>
      </c>
      <c r="F307" s="54">
        <v>39394</v>
      </c>
      <c r="G307" s="10">
        <v>2</v>
      </c>
      <c r="H307" s="37">
        <v>39190</v>
      </c>
      <c r="I307" s="10" t="s">
        <v>98</v>
      </c>
      <c r="J307" s="10" t="s">
        <v>58</v>
      </c>
      <c r="K307" s="51">
        <v>438.01501261079795</v>
      </c>
      <c r="L307" s="51">
        <v>18.668341708542709</v>
      </c>
      <c r="M307" s="29"/>
      <c r="N307" s="10">
        <v>11.984924623115575</v>
      </c>
      <c r="O307" s="28">
        <v>4.262032389545202E-2</v>
      </c>
      <c r="P307" s="10"/>
      <c r="Q307" s="10"/>
      <c r="R307" s="10"/>
      <c r="S307" s="10"/>
      <c r="T307" s="32"/>
      <c r="U307" s="32"/>
      <c r="V307" s="10"/>
      <c r="W307" s="10"/>
      <c r="X307" s="10"/>
      <c r="Y307" s="29" t="s">
        <v>41</v>
      </c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3:38" ht="15" x14ac:dyDescent="0.2">
      <c r="C308" s="36" t="s">
        <v>70</v>
      </c>
      <c r="D308" s="15">
        <v>2007</v>
      </c>
      <c r="E308" s="24"/>
      <c r="F308" s="54"/>
      <c r="G308" s="10">
        <v>2</v>
      </c>
      <c r="H308" s="37">
        <v>39190</v>
      </c>
      <c r="I308" s="10" t="s">
        <v>53</v>
      </c>
      <c r="J308" s="10" t="s">
        <v>58</v>
      </c>
      <c r="K308" s="51">
        <v>219.28394479730997</v>
      </c>
      <c r="L308" s="51">
        <v>1.9514237855946401</v>
      </c>
      <c r="M308" s="29"/>
      <c r="N308" s="10">
        <v>0.81961597942135689</v>
      </c>
      <c r="O308" s="28">
        <v>8.8990727861923205E-3</v>
      </c>
      <c r="P308" s="10"/>
      <c r="Q308" s="10"/>
      <c r="R308" s="10"/>
      <c r="S308" s="10"/>
      <c r="T308" s="32"/>
      <c r="U308" s="32"/>
      <c r="V308" s="10"/>
      <c r="W308" s="10"/>
      <c r="X308" s="10"/>
      <c r="Y308" s="29">
        <v>21.341190484270385</v>
      </c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3:38" ht="15" x14ac:dyDescent="0.2">
      <c r="C309" s="36" t="s">
        <v>70</v>
      </c>
      <c r="D309" s="15">
        <v>2007</v>
      </c>
      <c r="E309" s="24">
        <v>303</v>
      </c>
      <c r="F309" s="54">
        <v>39385</v>
      </c>
      <c r="G309" s="10">
        <v>3</v>
      </c>
      <c r="H309" s="37">
        <v>39205</v>
      </c>
      <c r="I309" s="10" t="s">
        <v>71</v>
      </c>
      <c r="J309" s="10" t="s">
        <v>58</v>
      </c>
      <c r="K309" s="51">
        <v>629.03854823332904</v>
      </c>
      <c r="L309" s="51">
        <v>111.48241206030151</v>
      </c>
      <c r="M309" s="29"/>
      <c r="N309" s="10">
        <v>31.812749684396834</v>
      </c>
      <c r="O309" s="28">
        <v>0.1772266777185639</v>
      </c>
      <c r="P309" s="10"/>
      <c r="Q309" s="10"/>
      <c r="R309" s="10"/>
      <c r="S309" s="10"/>
      <c r="T309" s="32"/>
      <c r="U309" s="32"/>
      <c r="V309" s="10"/>
      <c r="W309" s="10"/>
      <c r="X309" s="10"/>
      <c r="Y309" s="29">
        <v>119.80534208423015</v>
      </c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3:38" ht="15" x14ac:dyDescent="0.2">
      <c r="C310" s="36" t="s">
        <v>70</v>
      </c>
      <c r="D310" s="15">
        <v>2007</v>
      </c>
      <c r="E310" s="24">
        <v>306</v>
      </c>
      <c r="F310" s="54">
        <v>39388</v>
      </c>
      <c r="G310" s="10">
        <v>3</v>
      </c>
      <c r="H310" s="37">
        <v>39205</v>
      </c>
      <c r="I310" s="10" t="s">
        <v>42</v>
      </c>
      <c r="J310" s="10" t="s">
        <v>58</v>
      </c>
      <c r="K310" s="51">
        <v>679.53388149670695</v>
      </c>
      <c r="L310" s="51">
        <v>121.89279731993301</v>
      </c>
      <c r="M310" s="29"/>
      <c r="N310" s="10">
        <v>7.253453546175936</v>
      </c>
      <c r="O310" s="28">
        <v>0.17937707101735401</v>
      </c>
      <c r="P310" s="10"/>
      <c r="Q310" s="10"/>
      <c r="R310" s="10"/>
      <c r="S310" s="10"/>
      <c r="T310" s="32"/>
      <c r="U310" s="32"/>
      <c r="V310" s="10"/>
      <c r="W310" s="10"/>
      <c r="X310" s="10"/>
      <c r="Y310" s="29">
        <v>33.970767079139101</v>
      </c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3:38" ht="15" x14ac:dyDescent="0.2">
      <c r="C311" s="36" t="s">
        <v>70</v>
      </c>
      <c r="D311" s="15">
        <v>2007</v>
      </c>
      <c r="E311" s="24"/>
      <c r="F311" s="54"/>
      <c r="G311" s="10">
        <v>3</v>
      </c>
      <c r="H311" s="37">
        <v>39205</v>
      </c>
      <c r="I311" s="10" t="s">
        <v>99</v>
      </c>
      <c r="J311" s="10" t="s">
        <v>58</v>
      </c>
      <c r="K311" s="51">
        <v>558.88852574955217</v>
      </c>
      <c r="L311" s="51">
        <v>59.695523480712907</v>
      </c>
      <c r="M311" s="29"/>
      <c r="N311" s="10">
        <v>21.936078077019626</v>
      </c>
      <c r="O311" s="28">
        <v>0.10681114521120715</v>
      </c>
      <c r="P311" s="10"/>
      <c r="Q311" s="10"/>
      <c r="R311" s="10"/>
      <c r="S311" s="10"/>
      <c r="T311" s="32"/>
      <c r="U311" s="32"/>
      <c r="V311" s="10"/>
      <c r="W311" s="10"/>
      <c r="X311" s="10"/>
      <c r="Y311" s="29">
        <v>59.836069003318968</v>
      </c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3:38" ht="15" x14ac:dyDescent="0.2">
      <c r="C312" s="36" t="s">
        <v>70</v>
      </c>
      <c r="D312" s="15">
        <v>2007</v>
      </c>
      <c r="E312" s="24">
        <v>318</v>
      </c>
      <c r="F312" s="54">
        <v>39400</v>
      </c>
      <c r="G312" s="10">
        <v>3</v>
      </c>
      <c r="H312" s="37">
        <v>39205</v>
      </c>
      <c r="I312" s="10" t="s">
        <v>72</v>
      </c>
      <c r="J312" s="10" t="s">
        <v>58</v>
      </c>
      <c r="K312" s="51">
        <v>741.91281032881568</v>
      </c>
      <c r="L312" s="51">
        <v>64.823258449108295</v>
      </c>
      <c r="M312" s="29"/>
      <c r="N312" s="10">
        <v>46.307409018003632</v>
      </c>
      <c r="O312" s="28">
        <v>8.7373148901929085E-2</v>
      </c>
      <c r="P312" s="10"/>
      <c r="Q312" s="10"/>
      <c r="R312" s="10"/>
      <c r="S312" s="10"/>
      <c r="T312" s="32"/>
      <c r="U312" s="32"/>
      <c r="V312" s="10"/>
      <c r="W312" s="10"/>
      <c r="X312" s="10"/>
      <c r="Y312" s="29">
        <v>156.39943765617238</v>
      </c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3:38" ht="15" x14ac:dyDescent="0.2">
      <c r="C313" s="36" t="s">
        <v>70</v>
      </c>
      <c r="D313" s="15">
        <v>2007</v>
      </c>
      <c r="E313" s="24">
        <v>298.33333333333576</v>
      </c>
      <c r="F313" s="54">
        <v>39380.333333333336</v>
      </c>
      <c r="G313" s="10">
        <v>3</v>
      </c>
      <c r="H313" s="37">
        <v>39205</v>
      </c>
      <c r="I313" s="10" t="s">
        <v>45</v>
      </c>
      <c r="J313" s="10" t="s">
        <v>58</v>
      </c>
      <c r="K313" s="51">
        <v>876.01687772935315</v>
      </c>
      <c r="L313" s="51">
        <v>212.51068138734658</v>
      </c>
      <c r="M313" s="29"/>
      <c r="N313" s="10">
        <v>52.011154422905676</v>
      </c>
      <c r="O313" s="28">
        <v>0.24258742815341292</v>
      </c>
      <c r="P313" s="10"/>
      <c r="Q313" s="10"/>
      <c r="R313" s="10"/>
      <c r="S313" s="10"/>
      <c r="T313" s="32"/>
      <c r="U313" s="32"/>
      <c r="V313" s="10"/>
      <c r="W313" s="10"/>
      <c r="X313" s="10"/>
      <c r="Y313" s="29">
        <v>177.79494551431446</v>
      </c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3:38" ht="15" x14ac:dyDescent="0.2">
      <c r="C314" s="36" t="s">
        <v>70</v>
      </c>
      <c r="D314" s="15">
        <v>2007</v>
      </c>
      <c r="E314" s="24">
        <v>303</v>
      </c>
      <c r="F314" s="54">
        <v>39385</v>
      </c>
      <c r="G314" s="10">
        <v>3</v>
      </c>
      <c r="H314" s="37">
        <v>39205</v>
      </c>
      <c r="I314" s="10" t="s">
        <v>61</v>
      </c>
      <c r="J314" s="10" t="s">
        <v>58</v>
      </c>
      <c r="K314" s="51">
        <v>583.46986881985094</v>
      </c>
      <c r="L314" s="51">
        <v>118.71021775544388</v>
      </c>
      <c r="M314" s="29"/>
      <c r="N314" s="10">
        <v>41.061801590049257</v>
      </c>
      <c r="O314" s="28">
        <v>0.20345560944826821</v>
      </c>
      <c r="P314" s="10"/>
      <c r="Q314" s="10"/>
      <c r="R314" s="10"/>
      <c r="S314" s="10"/>
      <c r="T314" s="32"/>
      <c r="U314" s="32"/>
      <c r="V314" s="10"/>
      <c r="W314" s="10"/>
      <c r="X314" s="10"/>
      <c r="Y314" s="29">
        <v>91.352768214815043</v>
      </c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3:38" ht="15" x14ac:dyDescent="0.2">
      <c r="C315" s="36" t="s">
        <v>70</v>
      </c>
      <c r="D315" s="15">
        <v>2007</v>
      </c>
      <c r="E315" s="24">
        <v>303</v>
      </c>
      <c r="F315" s="54">
        <v>39385</v>
      </c>
      <c r="G315" s="10">
        <v>3</v>
      </c>
      <c r="H315" s="37">
        <v>39205</v>
      </c>
      <c r="I315" s="10" t="s">
        <v>73</v>
      </c>
      <c r="J315" s="10" t="s">
        <v>58</v>
      </c>
      <c r="K315" s="51">
        <v>534.88757980057903</v>
      </c>
      <c r="L315" s="51">
        <v>127.05882873838681</v>
      </c>
      <c r="M315" s="29"/>
      <c r="N315" s="10">
        <v>17.436763233125834</v>
      </c>
      <c r="O315" s="28">
        <v>0.23754305303884202</v>
      </c>
      <c r="P315" s="10"/>
      <c r="Q315" s="10"/>
      <c r="R315" s="10"/>
      <c r="S315" s="10"/>
      <c r="T315" s="32"/>
      <c r="U315" s="32"/>
      <c r="V315" s="10"/>
      <c r="W315" s="10"/>
      <c r="X315" s="10"/>
      <c r="Y315" s="29">
        <v>27.312475938906761</v>
      </c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3:38" ht="15" x14ac:dyDescent="0.2">
      <c r="C316" s="36" t="s">
        <v>70</v>
      </c>
      <c r="D316" s="15">
        <v>2007</v>
      </c>
      <c r="E316" s="24">
        <v>306</v>
      </c>
      <c r="F316" s="54">
        <v>39388</v>
      </c>
      <c r="G316" s="10">
        <v>3</v>
      </c>
      <c r="H316" s="37">
        <v>39205</v>
      </c>
      <c r="I316" s="10" t="s">
        <v>85</v>
      </c>
      <c r="J316" s="10" t="s">
        <v>58</v>
      </c>
      <c r="K316" s="51">
        <v>812.99942099532302</v>
      </c>
      <c r="L316" s="51">
        <v>206.73366834170852</v>
      </c>
      <c r="M316" s="29"/>
      <c r="N316" s="10">
        <v>89.924623115577845</v>
      </c>
      <c r="O316" s="28">
        <v>0.25428513600736968</v>
      </c>
      <c r="P316" s="10"/>
      <c r="Q316" s="10"/>
      <c r="R316" s="10"/>
      <c r="S316" s="10"/>
      <c r="T316" s="32"/>
      <c r="U316" s="32"/>
      <c r="V316" s="10"/>
      <c r="W316" s="10"/>
      <c r="X316" s="10"/>
      <c r="Y316" s="29" t="s">
        <v>41</v>
      </c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3:38" ht="15" x14ac:dyDescent="0.2">
      <c r="C317" s="36" t="s">
        <v>70</v>
      </c>
      <c r="D317" s="15">
        <v>2007</v>
      </c>
      <c r="E317" s="24">
        <v>303</v>
      </c>
      <c r="F317" s="54">
        <v>39385</v>
      </c>
      <c r="G317" s="10">
        <v>3</v>
      </c>
      <c r="H317" s="37">
        <v>39205</v>
      </c>
      <c r="I317" s="10" t="s">
        <v>76</v>
      </c>
      <c r="J317" s="10" t="s">
        <v>58</v>
      </c>
      <c r="K317" s="51">
        <v>756.90387018523938</v>
      </c>
      <c r="L317" s="51">
        <v>122.42043551088777</v>
      </c>
      <c r="M317" s="29"/>
      <c r="N317" s="10">
        <v>1.6856240273310801</v>
      </c>
      <c r="O317" s="28">
        <v>0.16173841928028118</v>
      </c>
      <c r="P317" s="10"/>
      <c r="Q317" s="10"/>
      <c r="R317" s="10"/>
      <c r="S317" s="10"/>
      <c r="T317" s="32"/>
      <c r="U317" s="32"/>
      <c r="V317" s="10"/>
      <c r="W317" s="10"/>
      <c r="X317" s="10"/>
      <c r="Y317" s="29">
        <v>62.761647024342111</v>
      </c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3:38" ht="15" x14ac:dyDescent="0.2">
      <c r="C318" s="36" t="s">
        <v>70</v>
      </c>
      <c r="D318" s="15">
        <v>2007</v>
      </c>
      <c r="E318" s="24"/>
      <c r="F318" s="54"/>
      <c r="G318" s="10">
        <v>3</v>
      </c>
      <c r="H318" s="37">
        <v>39205</v>
      </c>
      <c r="I318" s="10" t="s">
        <v>77</v>
      </c>
      <c r="J318" s="10" t="s">
        <v>58</v>
      </c>
      <c r="K318" s="51">
        <v>420.49535749263146</v>
      </c>
      <c r="L318" s="51">
        <v>92.41798310151124</v>
      </c>
      <c r="M318" s="29"/>
      <c r="N318" s="10">
        <v>74.30276772093525</v>
      </c>
      <c r="O318" s="28">
        <v>0.21978359916406623</v>
      </c>
      <c r="P318" s="10"/>
      <c r="Q318" s="10"/>
      <c r="R318" s="10"/>
      <c r="S318" s="10"/>
      <c r="T318" s="32"/>
      <c r="U318" s="32"/>
      <c r="V318" s="10"/>
      <c r="W318" s="10"/>
      <c r="X318" s="10"/>
      <c r="Y318" s="29">
        <v>50.875230578492335</v>
      </c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3:38" ht="15" x14ac:dyDescent="0.2">
      <c r="C319" s="36" t="s">
        <v>70</v>
      </c>
      <c r="D319" s="15">
        <v>2007</v>
      </c>
      <c r="E319" s="24">
        <v>303</v>
      </c>
      <c r="F319" s="54">
        <v>39385</v>
      </c>
      <c r="G319" s="10">
        <v>3</v>
      </c>
      <c r="H319" s="37">
        <v>39205</v>
      </c>
      <c r="I319" s="10" t="s">
        <v>92</v>
      </c>
      <c r="J319" s="10" t="s">
        <v>58</v>
      </c>
      <c r="K319" s="51">
        <v>408.73328283039649</v>
      </c>
      <c r="L319" s="51">
        <v>20.34762911383606</v>
      </c>
      <c r="M319" s="29"/>
      <c r="N319" s="10">
        <v>8.8255794462516413</v>
      </c>
      <c r="O319" s="28">
        <v>4.9782168393365932E-2</v>
      </c>
      <c r="P319" s="10"/>
      <c r="Q319" s="10"/>
      <c r="R319" s="10"/>
      <c r="S319" s="10"/>
      <c r="T319" s="32"/>
      <c r="U319" s="32"/>
      <c r="V319" s="10"/>
      <c r="W319" s="10"/>
      <c r="X319" s="10"/>
      <c r="Y319" s="29">
        <v>48.450351729271475</v>
      </c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3:38" ht="15" x14ac:dyDescent="0.2">
      <c r="C320" s="36" t="s">
        <v>70</v>
      </c>
      <c r="D320" s="15">
        <v>2007</v>
      </c>
      <c r="E320" s="24">
        <v>303</v>
      </c>
      <c r="F320" s="54">
        <v>39385</v>
      </c>
      <c r="G320" s="10">
        <v>3</v>
      </c>
      <c r="H320" s="37">
        <v>39205</v>
      </c>
      <c r="I320" s="10" t="s">
        <v>79</v>
      </c>
      <c r="J320" s="10" t="s">
        <v>58</v>
      </c>
      <c r="K320" s="51">
        <v>672.36577174151341</v>
      </c>
      <c r="L320" s="51">
        <v>105.77874561457115</v>
      </c>
      <c r="M320" s="29"/>
      <c r="N320" s="10">
        <v>8.6211712842648094</v>
      </c>
      <c r="O320" s="28">
        <v>0.15732321611284683</v>
      </c>
      <c r="P320" s="10"/>
      <c r="Q320" s="10"/>
      <c r="R320" s="10"/>
      <c r="S320" s="10"/>
      <c r="T320" s="32"/>
      <c r="U320" s="32"/>
      <c r="V320" s="10"/>
      <c r="W320" s="10"/>
      <c r="X320" s="10"/>
      <c r="Y320" s="29">
        <v>54.344438149083551</v>
      </c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5" x14ac:dyDescent="0.2">
      <c r="C321" s="36" t="s">
        <v>70</v>
      </c>
      <c r="D321" s="15">
        <v>2007</v>
      </c>
      <c r="E321" s="24">
        <v>303</v>
      </c>
      <c r="F321" s="54">
        <v>39385</v>
      </c>
      <c r="G321" s="10">
        <v>3</v>
      </c>
      <c r="H321" s="37">
        <v>39205</v>
      </c>
      <c r="I321" s="10" t="s">
        <v>97</v>
      </c>
      <c r="J321" s="10" t="s">
        <v>58</v>
      </c>
      <c r="K321" s="51">
        <v>708.72859575252437</v>
      </c>
      <c r="L321" s="51">
        <v>122.063510699917</v>
      </c>
      <c r="M321" s="29"/>
      <c r="N321" s="10">
        <v>46.368776488601576</v>
      </c>
      <c r="O321" s="28">
        <v>0.17222884956449458</v>
      </c>
      <c r="P321" s="10"/>
      <c r="Q321" s="10"/>
      <c r="R321" s="10"/>
      <c r="S321" s="10"/>
      <c r="T321" s="32"/>
      <c r="U321" s="32"/>
      <c r="V321" s="10"/>
      <c r="W321" s="10"/>
      <c r="X321" s="10"/>
      <c r="Y321" s="29">
        <v>104.53739983399488</v>
      </c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5" x14ac:dyDescent="0.2">
      <c r="A322">
        <f t="shared" ref="A322:A385" si="10">F322-H322</f>
        <v>202</v>
      </c>
      <c r="B322" t="str">
        <f t="shared" ref="B322:B385" si="11">I322</f>
        <v>05N2891</v>
      </c>
      <c r="C322" s="36" t="s">
        <v>70</v>
      </c>
      <c r="D322" s="15">
        <v>2007</v>
      </c>
      <c r="E322" s="24">
        <v>296</v>
      </c>
      <c r="F322" s="54">
        <v>39378</v>
      </c>
      <c r="G322" s="10">
        <v>1</v>
      </c>
      <c r="H322" s="37">
        <v>39176</v>
      </c>
      <c r="I322" s="10" t="s">
        <v>71</v>
      </c>
      <c r="J322" s="10" t="s">
        <v>40</v>
      </c>
      <c r="K322" s="51">
        <v>800.42866384505726</v>
      </c>
      <c r="L322" s="51">
        <v>47.721943048576215</v>
      </c>
      <c r="M322" s="29"/>
      <c r="N322" s="10">
        <v>10.067377925337343</v>
      </c>
      <c r="O322" s="28">
        <v>5.9620482379194227E-2</v>
      </c>
      <c r="P322" s="10"/>
      <c r="Q322" s="10"/>
      <c r="R322" s="10"/>
      <c r="S322" s="10"/>
      <c r="T322" s="32"/>
      <c r="U322" s="32"/>
      <c r="V322" s="10"/>
      <c r="W322" s="10"/>
      <c r="X322" s="10"/>
      <c r="Y322" s="29">
        <v>28.354024898696782</v>
      </c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5" x14ac:dyDescent="0.2">
      <c r="B323" t="str">
        <f t="shared" si="11"/>
        <v>Beacon</v>
      </c>
      <c r="C323" s="36" t="s">
        <v>70</v>
      </c>
      <c r="D323" s="15">
        <v>2007</v>
      </c>
      <c r="E323" s="24"/>
      <c r="F323" s="54"/>
      <c r="G323" s="10">
        <v>1</v>
      </c>
      <c r="H323" s="37">
        <v>39176</v>
      </c>
      <c r="I323" s="10" t="s">
        <v>99</v>
      </c>
      <c r="J323" s="10" t="s">
        <v>40</v>
      </c>
      <c r="K323" s="51"/>
      <c r="L323" s="51">
        <v>46.331658291457288</v>
      </c>
      <c r="M323" s="29"/>
      <c r="N323" s="10"/>
      <c r="O323" s="28">
        <v>0</v>
      </c>
      <c r="P323" s="10"/>
      <c r="Q323" s="10"/>
      <c r="R323" s="10"/>
      <c r="S323" s="10"/>
      <c r="T323" s="32"/>
      <c r="U323" s="32"/>
      <c r="V323" s="10"/>
      <c r="W323" s="10"/>
      <c r="X323" s="10"/>
      <c r="Y323" s="29" t="s">
        <v>41</v>
      </c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5" x14ac:dyDescent="0.2">
      <c r="A324">
        <f t="shared" si="10"/>
        <v>218</v>
      </c>
      <c r="B324" t="str">
        <f t="shared" si="11"/>
        <v>CBI106</v>
      </c>
      <c r="C324" s="36" t="s">
        <v>70</v>
      </c>
      <c r="D324" s="15">
        <v>2007</v>
      </c>
      <c r="E324" s="24">
        <v>312</v>
      </c>
      <c r="F324" s="54">
        <v>39394</v>
      </c>
      <c r="G324" s="10">
        <v>1</v>
      </c>
      <c r="H324" s="37">
        <v>39176</v>
      </c>
      <c r="I324" s="10" t="s">
        <v>72</v>
      </c>
      <c r="J324" s="10" t="s">
        <v>40</v>
      </c>
      <c r="K324" s="51">
        <v>789.17617622124055</v>
      </c>
      <c r="L324" s="51">
        <v>88.060227642754327</v>
      </c>
      <c r="M324" s="29"/>
      <c r="N324" s="10">
        <v>16.514330440446145</v>
      </c>
      <c r="O324" s="28">
        <v>0.11158500509278831</v>
      </c>
      <c r="P324" s="10"/>
      <c r="Q324" s="10"/>
      <c r="R324" s="10"/>
      <c r="S324" s="10"/>
      <c r="T324" s="32"/>
      <c r="U324" s="32"/>
      <c r="V324" s="10"/>
      <c r="W324" s="10"/>
      <c r="X324" s="10"/>
      <c r="Y324" s="29">
        <v>135.78646899014794</v>
      </c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5" x14ac:dyDescent="0.2">
      <c r="B325" t="str">
        <f t="shared" si="11"/>
        <v>CBI206</v>
      </c>
      <c r="C325" s="36" t="s">
        <v>70</v>
      </c>
      <c r="D325" s="15">
        <v>2007</v>
      </c>
      <c r="E325" s="24"/>
      <c r="F325" s="54"/>
      <c r="G325" s="10">
        <v>1</v>
      </c>
      <c r="H325" s="37">
        <v>39176</v>
      </c>
      <c r="I325" s="10" t="s">
        <v>60</v>
      </c>
      <c r="J325" s="10" t="s">
        <v>40</v>
      </c>
      <c r="K325" s="51">
        <v>781.6934654742638</v>
      </c>
      <c r="L325" s="51">
        <v>59.99742287936202</v>
      </c>
      <c r="M325" s="29"/>
      <c r="N325" s="10">
        <v>37.420322928013476</v>
      </c>
      <c r="O325" s="28">
        <v>7.6753133458728334E-2</v>
      </c>
      <c r="P325" s="10"/>
      <c r="Q325" s="10"/>
      <c r="R325" s="10"/>
      <c r="S325" s="10"/>
      <c r="T325" s="32"/>
      <c r="U325" s="32"/>
      <c r="V325" s="10"/>
      <c r="W325" s="10"/>
      <c r="X325" s="10"/>
      <c r="Y325" s="29">
        <v>108.28661892417171</v>
      </c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5" x14ac:dyDescent="0.2">
      <c r="A326">
        <f t="shared" si="10"/>
        <v>-3450</v>
      </c>
      <c r="B326" t="str">
        <f t="shared" si="11"/>
        <v>Garnet</v>
      </c>
      <c r="C326" s="36" t="s">
        <v>70</v>
      </c>
      <c r="D326" s="15">
        <v>2007</v>
      </c>
      <c r="E326" s="16">
        <f>F326-DATE(YEAR(F326),1,0)</f>
        <v>296</v>
      </c>
      <c r="F326" s="54">
        <v>35726</v>
      </c>
      <c r="G326" s="10">
        <v>1</v>
      </c>
      <c r="H326" s="37">
        <v>39176</v>
      </c>
      <c r="I326" s="10" t="s">
        <v>45</v>
      </c>
      <c r="J326" s="10" t="s">
        <v>40</v>
      </c>
      <c r="K326" s="52">
        <v>961.90708120474801</v>
      </c>
      <c r="L326" s="51">
        <v>74.599999999999994</v>
      </c>
      <c r="M326" s="29">
        <v>10</v>
      </c>
      <c r="N326" s="10">
        <v>7.3994974874372099</v>
      </c>
      <c r="O326" s="28">
        <v>7.8E-2</v>
      </c>
      <c r="P326" s="11" t="s">
        <v>64</v>
      </c>
      <c r="Q326" s="10"/>
      <c r="R326" s="10"/>
      <c r="S326" s="10"/>
      <c r="T326" s="32"/>
      <c r="U326" s="32"/>
      <c r="V326" s="10"/>
      <c r="W326" s="10"/>
      <c r="X326" s="10"/>
      <c r="Y326" s="29" t="s">
        <v>41</v>
      </c>
      <c r="Z326" s="10"/>
      <c r="AA326" s="10"/>
      <c r="AB326" s="10"/>
      <c r="AC326" s="10">
        <v>33.29</v>
      </c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5" x14ac:dyDescent="0.2">
      <c r="A327">
        <f t="shared" si="10"/>
        <v>202</v>
      </c>
      <c r="B327" t="str">
        <f t="shared" si="11"/>
        <v>Hyola75</v>
      </c>
      <c r="C327" s="36" t="s">
        <v>70</v>
      </c>
      <c r="D327" s="15">
        <v>2007</v>
      </c>
      <c r="E327" s="24">
        <v>296</v>
      </c>
      <c r="F327" s="54">
        <v>39378</v>
      </c>
      <c r="G327" s="10">
        <v>1</v>
      </c>
      <c r="H327" s="37">
        <v>39176</v>
      </c>
      <c r="I327" s="10" t="s">
        <v>73</v>
      </c>
      <c r="J327" s="10" t="s">
        <v>40</v>
      </c>
      <c r="K327" s="52">
        <v>892.70503655805499</v>
      </c>
      <c r="L327" s="51">
        <v>140.59863723673735</v>
      </c>
      <c r="M327" s="29">
        <v>10</v>
      </c>
      <c r="N327" s="10">
        <v>32.387640553123532</v>
      </c>
      <c r="O327" s="28">
        <v>0.15749730479715274</v>
      </c>
      <c r="P327" s="11" t="s">
        <v>64</v>
      </c>
      <c r="Q327" s="10"/>
      <c r="R327" s="10"/>
      <c r="S327" s="10"/>
      <c r="T327" s="32"/>
      <c r="U327" s="32"/>
      <c r="V327" s="10"/>
      <c r="W327" s="10"/>
      <c r="X327" s="10"/>
      <c r="Y327" s="29">
        <v>78.269292276900259</v>
      </c>
      <c r="Z327" s="10"/>
      <c r="AA327" s="10"/>
      <c r="AB327" s="10"/>
      <c r="AC327" s="10">
        <v>34.64</v>
      </c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5" x14ac:dyDescent="0.2">
      <c r="B328" t="str">
        <f t="shared" si="11"/>
        <v>Maxol</v>
      </c>
      <c r="C328" s="36" t="s">
        <v>70</v>
      </c>
      <c r="D328" s="15">
        <v>2007</v>
      </c>
      <c r="E328" s="24"/>
      <c r="F328" s="54"/>
      <c r="G328" s="10">
        <v>1</v>
      </c>
      <c r="H328" s="37">
        <v>39176</v>
      </c>
      <c r="I328" s="10" t="s">
        <v>44</v>
      </c>
      <c r="J328" s="10" t="s">
        <v>40</v>
      </c>
      <c r="K328" s="51">
        <v>724.04979189284757</v>
      </c>
      <c r="L328" s="51">
        <v>19.239731067314199</v>
      </c>
      <c r="M328" s="29"/>
      <c r="N328" s="10">
        <v>11.003205147892947</v>
      </c>
      <c r="O328" s="28">
        <v>2.6572386709782379E-2</v>
      </c>
      <c r="P328" s="10"/>
      <c r="Q328" s="10"/>
      <c r="R328" s="10"/>
      <c r="S328" s="10"/>
      <c r="T328" s="32"/>
      <c r="U328" s="32"/>
      <c r="V328" s="10"/>
      <c r="W328" s="10"/>
      <c r="X328" s="10"/>
      <c r="Y328" s="29">
        <v>10.211561403459005</v>
      </c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5" x14ac:dyDescent="0.2">
      <c r="B329" t="str">
        <f t="shared" si="11"/>
        <v>NBIP1</v>
      </c>
      <c r="C329" s="36" t="s">
        <v>70</v>
      </c>
      <c r="D329" s="15">
        <v>2007</v>
      </c>
      <c r="E329" s="24"/>
      <c r="F329" s="54"/>
      <c r="G329" s="10">
        <v>1</v>
      </c>
      <c r="H329" s="37">
        <v>39176</v>
      </c>
      <c r="I329" s="10" t="s">
        <v>74</v>
      </c>
      <c r="J329" s="10" t="s">
        <v>40</v>
      </c>
      <c r="K329" s="51">
        <v>969.45650956478994</v>
      </c>
      <c r="L329" s="51">
        <v>68.042446058634482</v>
      </c>
      <c r="M329" s="29"/>
      <c r="N329" s="10">
        <v>17.736448413727331</v>
      </c>
      <c r="O329" s="28">
        <v>7.0186176880879581E-2</v>
      </c>
      <c r="P329" s="10"/>
      <c r="Q329" s="10"/>
      <c r="R329" s="10"/>
      <c r="S329" s="10"/>
      <c r="T329" s="32"/>
      <c r="U329" s="32"/>
      <c r="V329" s="10"/>
      <c r="W329" s="10"/>
      <c r="X329" s="10"/>
      <c r="Y329" s="29" t="s">
        <v>41</v>
      </c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5" x14ac:dyDescent="0.2">
      <c r="A330">
        <f t="shared" si="10"/>
        <v>209</v>
      </c>
      <c r="B330" t="str">
        <f t="shared" si="11"/>
        <v>NBIP3</v>
      </c>
      <c r="C330" s="36" t="s">
        <v>70</v>
      </c>
      <c r="D330" s="15">
        <v>2007</v>
      </c>
      <c r="E330" s="24">
        <v>303</v>
      </c>
      <c r="F330" s="54">
        <v>39385</v>
      </c>
      <c r="G330" s="10">
        <v>1</v>
      </c>
      <c r="H330" s="37">
        <v>39176</v>
      </c>
      <c r="I330" s="10" t="s">
        <v>75</v>
      </c>
      <c r="J330" s="10" t="s">
        <v>40</v>
      </c>
      <c r="K330" s="51">
        <v>838.03664375872393</v>
      </c>
      <c r="L330" s="51">
        <v>76.040034962844146</v>
      </c>
      <c r="M330" s="29"/>
      <c r="N330" s="10">
        <v>37.226296695447289</v>
      </c>
      <c r="O330" s="28">
        <v>9.0735930855950192E-2</v>
      </c>
      <c r="P330" s="10"/>
      <c r="Q330" s="10"/>
      <c r="R330" s="10"/>
      <c r="S330" s="10"/>
      <c r="T330" s="32"/>
      <c r="U330" s="32"/>
      <c r="V330" s="10"/>
      <c r="W330" s="10"/>
      <c r="X330" s="10"/>
      <c r="Y330" s="29" t="s">
        <v>41</v>
      </c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5" x14ac:dyDescent="0.2">
      <c r="A331">
        <f t="shared" si="10"/>
        <v>202</v>
      </c>
      <c r="B331" t="str">
        <f t="shared" si="11"/>
        <v>NBIP4</v>
      </c>
      <c r="C331" s="36" t="s">
        <v>70</v>
      </c>
      <c r="D331" s="15">
        <v>2007</v>
      </c>
      <c r="E331" s="24">
        <v>296</v>
      </c>
      <c r="F331" s="54">
        <v>39378</v>
      </c>
      <c r="G331" s="10">
        <v>1</v>
      </c>
      <c r="H331" s="37">
        <v>39176</v>
      </c>
      <c r="I331" s="10" t="s">
        <v>76</v>
      </c>
      <c r="J331" s="10" t="s">
        <v>40</v>
      </c>
      <c r="K331" s="51">
        <v>1054.6231155778896</v>
      </c>
      <c r="L331" s="51">
        <v>137.7889447236181</v>
      </c>
      <c r="M331" s="29"/>
      <c r="N331" s="10" t="s">
        <v>41</v>
      </c>
      <c r="O331" s="28">
        <v>0.13065230857197313</v>
      </c>
      <c r="P331" s="10"/>
      <c r="Q331" s="10"/>
      <c r="R331" s="10"/>
      <c r="S331" s="10"/>
      <c r="T331" s="32"/>
      <c r="U331" s="32"/>
      <c r="V331" s="10"/>
      <c r="W331" s="10"/>
      <c r="X331" s="10"/>
      <c r="Y331" s="29" t="s">
        <v>41</v>
      </c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5" x14ac:dyDescent="0.2">
      <c r="B332" t="str">
        <f t="shared" si="11"/>
        <v>NPZ2</v>
      </c>
      <c r="C332" s="36" t="s">
        <v>70</v>
      </c>
      <c r="D332" s="15">
        <v>2007</v>
      </c>
      <c r="E332" s="24"/>
      <c r="F332" s="54"/>
      <c r="G332" s="10">
        <v>1</v>
      </c>
      <c r="H332" s="37">
        <v>39176</v>
      </c>
      <c r="I332" s="10" t="s">
        <v>77</v>
      </c>
      <c r="J332" s="10" t="s">
        <v>40</v>
      </c>
      <c r="K332" s="51">
        <v>605.78328976854107</v>
      </c>
      <c r="L332" s="51">
        <v>29.472361809045221</v>
      </c>
      <c r="M332" s="29"/>
      <c r="N332" s="10">
        <v>18.016255109731269</v>
      </c>
      <c r="O332" s="28">
        <v>4.8651658615915409E-2</v>
      </c>
      <c r="P332" s="10"/>
      <c r="Q332" s="10"/>
      <c r="R332" s="10"/>
      <c r="S332" s="10"/>
      <c r="T332" s="32"/>
      <c r="U332" s="32"/>
      <c r="V332" s="10"/>
      <c r="W332" s="10"/>
      <c r="X332" s="10"/>
      <c r="Y332" s="29">
        <v>64.910686706169813</v>
      </c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5" x14ac:dyDescent="0.2">
      <c r="A333">
        <f t="shared" si="10"/>
        <v>224</v>
      </c>
      <c r="B333" t="str">
        <f t="shared" si="11"/>
        <v>NPZ3</v>
      </c>
      <c r="C333" s="36" t="s">
        <v>70</v>
      </c>
      <c r="D333" s="15">
        <v>2007</v>
      </c>
      <c r="E333" s="24">
        <v>318</v>
      </c>
      <c r="F333" s="54">
        <v>39400</v>
      </c>
      <c r="G333" s="10">
        <v>1</v>
      </c>
      <c r="H333" s="37">
        <v>39176</v>
      </c>
      <c r="I333" s="10" t="s">
        <v>78</v>
      </c>
      <c r="J333" s="10" t="s">
        <v>40</v>
      </c>
      <c r="K333" s="51">
        <v>864.10470758193969</v>
      </c>
      <c r="L333" s="51">
        <v>46.52353953433483</v>
      </c>
      <c r="M333" s="29"/>
      <c r="N333" s="10">
        <v>16.618148136166496</v>
      </c>
      <c r="O333" s="28">
        <v>5.384016442234598E-2</v>
      </c>
      <c r="P333" s="10"/>
      <c r="Q333" s="10"/>
      <c r="R333" s="10"/>
      <c r="S333" s="10"/>
      <c r="T333" s="32"/>
      <c r="U333" s="32"/>
      <c r="V333" s="10"/>
      <c r="W333" s="10"/>
      <c r="X333" s="10"/>
      <c r="Y333" s="29">
        <v>119.83900445173487</v>
      </c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5" x14ac:dyDescent="0.2">
      <c r="A334">
        <f t="shared" si="10"/>
        <v>204.33333333333576</v>
      </c>
      <c r="B334" t="str">
        <f t="shared" si="11"/>
        <v>Skipton</v>
      </c>
      <c r="C334" s="36" t="s">
        <v>70</v>
      </c>
      <c r="D334" s="15">
        <v>2007</v>
      </c>
      <c r="E334" s="24">
        <v>298.33333333333576</v>
      </c>
      <c r="F334" s="54">
        <v>39380.333333333336</v>
      </c>
      <c r="G334" s="10">
        <v>1</v>
      </c>
      <c r="H334" s="37">
        <v>39176</v>
      </c>
      <c r="I334" s="10" t="s">
        <v>79</v>
      </c>
      <c r="J334" s="10" t="s">
        <v>40</v>
      </c>
      <c r="K334" s="52">
        <v>845.34208172406284</v>
      </c>
      <c r="L334" s="51">
        <v>78.2</v>
      </c>
      <c r="M334" s="29">
        <v>10</v>
      </c>
      <c r="N334" s="10">
        <v>3.7939698492461584</v>
      </c>
      <c r="O334" s="28">
        <v>9.0999999999999998E-2</v>
      </c>
      <c r="P334" s="11" t="s">
        <v>64</v>
      </c>
      <c r="Q334" s="10"/>
      <c r="R334" s="10"/>
      <c r="S334" s="10"/>
      <c r="T334" s="32"/>
      <c r="U334" s="32"/>
      <c r="V334" s="10"/>
      <c r="W334" s="10"/>
      <c r="X334" s="10"/>
      <c r="Y334" s="29" t="s">
        <v>41</v>
      </c>
      <c r="Z334" s="10"/>
      <c r="AA334" s="10"/>
      <c r="AB334" s="10"/>
      <c r="AC334" s="10">
        <v>37.01</v>
      </c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5" x14ac:dyDescent="0.2">
      <c r="A335">
        <f t="shared" si="10"/>
        <v>195</v>
      </c>
      <c r="B335" t="str">
        <f t="shared" si="11"/>
        <v>05N2891</v>
      </c>
      <c r="C335" s="36" t="s">
        <v>70</v>
      </c>
      <c r="D335" s="15">
        <v>2007</v>
      </c>
      <c r="E335" s="24">
        <v>303</v>
      </c>
      <c r="F335" s="54">
        <v>39385</v>
      </c>
      <c r="G335" s="10">
        <v>2</v>
      </c>
      <c r="H335" s="37">
        <v>39190</v>
      </c>
      <c r="I335" s="10" t="s">
        <v>71</v>
      </c>
      <c r="J335" s="10" t="s">
        <v>40</v>
      </c>
      <c r="K335" s="51">
        <v>846.17363501580826</v>
      </c>
      <c r="L335" s="51">
        <v>84.911572547913579</v>
      </c>
      <c r="M335" s="29"/>
      <c r="N335" s="10">
        <v>27.697481601812015</v>
      </c>
      <c r="O335" s="28">
        <v>0.100347693468761</v>
      </c>
      <c r="P335" s="10"/>
      <c r="Q335" s="10"/>
      <c r="R335" s="10"/>
      <c r="S335" s="10"/>
      <c r="T335" s="32"/>
      <c r="U335" s="32"/>
      <c r="V335" s="10"/>
      <c r="W335" s="10"/>
      <c r="X335" s="10"/>
      <c r="Y335" s="29">
        <v>79.089717668824434</v>
      </c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5" x14ac:dyDescent="0.2">
      <c r="A336">
        <f t="shared" si="10"/>
        <v>188</v>
      </c>
      <c r="B336" t="str">
        <f t="shared" si="11"/>
        <v>44Y06</v>
      </c>
      <c r="C336" s="36" t="s">
        <v>70</v>
      </c>
      <c r="D336" s="15">
        <v>2007</v>
      </c>
      <c r="E336" s="24">
        <v>296</v>
      </c>
      <c r="F336" s="54">
        <v>39378</v>
      </c>
      <c r="G336" s="10">
        <v>2</v>
      </c>
      <c r="H336" s="37">
        <v>39190</v>
      </c>
      <c r="I336" s="10" t="s">
        <v>80</v>
      </c>
      <c r="J336" s="10" t="s">
        <v>40</v>
      </c>
      <c r="K336" s="51">
        <v>830.72287589024234</v>
      </c>
      <c r="L336" s="51">
        <v>82.669100136729313</v>
      </c>
      <c r="M336" s="29"/>
      <c r="N336" s="10">
        <v>20.307687805092332</v>
      </c>
      <c r="O336" s="28">
        <v>9.9514654689311574E-2</v>
      </c>
      <c r="P336" s="10"/>
      <c r="Q336" s="10"/>
      <c r="R336" s="10"/>
      <c r="S336" s="10"/>
      <c r="T336" s="32"/>
      <c r="U336" s="32"/>
      <c r="V336" s="10"/>
      <c r="W336" s="10"/>
      <c r="X336" s="10"/>
      <c r="Y336" s="29">
        <v>36.16873030957656</v>
      </c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5" x14ac:dyDescent="0.2">
      <c r="A337">
        <f t="shared" si="10"/>
        <v>188</v>
      </c>
      <c r="B337" t="str">
        <f t="shared" si="11"/>
        <v>45Y77</v>
      </c>
      <c r="C337" s="36" t="s">
        <v>70</v>
      </c>
      <c r="D337" s="15">
        <v>2007</v>
      </c>
      <c r="E337" s="24">
        <v>296</v>
      </c>
      <c r="F337" s="54">
        <v>39378</v>
      </c>
      <c r="G337" s="10">
        <v>2</v>
      </c>
      <c r="H337" s="37">
        <v>39190</v>
      </c>
      <c r="I337" s="10" t="s">
        <v>81</v>
      </c>
      <c r="J337" s="10" t="s">
        <v>40</v>
      </c>
      <c r="K337" s="51">
        <v>902.84880555131042</v>
      </c>
      <c r="L337" s="51">
        <v>109.14572864321606</v>
      </c>
      <c r="M337" s="29"/>
      <c r="N337" s="10">
        <v>31.314879873187852</v>
      </c>
      <c r="O337" s="28">
        <v>0.12089037275357299</v>
      </c>
      <c r="P337" s="10"/>
      <c r="Q337" s="10"/>
      <c r="R337" s="10"/>
      <c r="S337" s="10"/>
      <c r="T337" s="32"/>
      <c r="U337" s="32"/>
      <c r="V337" s="10"/>
      <c r="W337" s="10"/>
      <c r="X337" s="10"/>
      <c r="Y337" s="29">
        <v>81.46017843723898</v>
      </c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5" x14ac:dyDescent="0.2">
      <c r="A338">
        <f t="shared" si="10"/>
        <v>195</v>
      </c>
      <c r="B338" t="str">
        <f t="shared" si="11"/>
        <v>46Y78</v>
      </c>
      <c r="C338" s="36" t="s">
        <v>70</v>
      </c>
      <c r="D338" s="15">
        <v>2007</v>
      </c>
      <c r="E338" s="24">
        <v>303</v>
      </c>
      <c r="F338" s="54">
        <v>39385</v>
      </c>
      <c r="G338" s="10">
        <v>2</v>
      </c>
      <c r="H338" s="37">
        <v>39190</v>
      </c>
      <c r="I338" s="10" t="s">
        <v>42</v>
      </c>
      <c r="J338" s="10" t="s">
        <v>40</v>
      </c>
      <c r="K338" s="51">
        <v>929.74804004048929</v>
      </c>
      <c r="L338" s="51">
        <v>163.2832195778584</v>
      </c>
      <c r="M338" s="29"/>
      <c r="N338" s="10">
        <v>19.76708450283288</v>
      </c>
      <c r="O338" s="28">
        <v>0.17562093443159896</v>
      </c>
      <c r="P338" s="10"/>
      <c r="Q338" s="10"/>
      <c r="R338" s="10"/>
      <c r="S338" s="10"/>
      <c r="T338" s="32"/>
      <c r="U338" s="32"/>
      <c r="V338" s="10"/>
      <c r="W338" s="10"/>
      <c r="X338" s="10"/>
      <c r="Y338" s="29">
        <v>154.49381759268829</v>
      </c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5" x14ac:dyDescent="0.2">
      <c r="B339" t="str">
        <f t="shared" si="11"/>
        <v>Beacon</v>
      </c>
      <c r="C339" s="36" t="s">
        <v>70</v>
      </c>
      <c r="D339" s="15">
        <v>2007</v>
      </c>
      <c r="E339" s="24"/>
      <c r="F339" s="54"/>
      <c r="G339" s="10">
        <v>2</v>
      </c>
      <c r="H339" s="37">
        <v>39190</v>
      </c>
      <c r="I339" s="10" t="s">
        <v>99</v>
      </c>
      <c r="J339" s="10" t="s">
        <v>40</v>
      </c>
      <c r="K339" s="51">
        <v>774.28617186829365</v>
      </c>
      <c r="L339" s="51">
        <v>129.31323283082074</v>
      </c>
      <c r="M339" s="29"/>
      <c r="N339" s="10">
        <v>10.33389863432147</v>
      </c>
      <c r="O339" s="28">
        <v>0.16700961159980132</v>
      </c>
      <c r="P339" s="10"/>
      <c r="Q339" s="10"/>
      <c r="R339" s="10"/>
      <c r="S339" s="10"/>
      <c r="T339" s="32"/>
      <c r="U339" s="32"/>
      <c r="V339" s="10"/>
      <c r="W339" s="10"/>
      <c r="X339" s="10"/>
      <c r="Y339" s="29">
        <v>47.528205626155504</v>
      </c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5" x14ac:dyDescent="0.2">
      <c r="A340">
        <f t="shared" si="10"/>
        <v>208</v>
      </c>
      <c r="B340" t="str">
        <f t="shared" si="11"/>
        <v>CBI106</v>
      </c>
      <c r="C340" s="36" t="s">
        <v>70</v>
      </c>
      <c r="D340" s="15">
        <v>2007</v>
      </c>
      <c r="E340" s="24">
        <v>316</v>
      </c>
      <c r="F340" s="54">
        <v>39398</v>
      </c>
      <c r="G340" s="10">
        <v>2</v>
      </c>
      <c r="H340" s="37">
        <v>39190</v>
      </c>
      <c r="I340" s="10" t="s">
        <v>72</v>
      </c>
      <c r="J340" s="10" t="s">
        <v>40</v>
      </c>
      <c r="K340" s="51">
        <v>845.54387918649797</v>
      </c>
      <c r="L340" s="51">
        <v>82.070601798070058</v>
      </c>
      <c r="M340" s="29"/>
      <c r="N340" s="10">
        <v>29.93407981155627</v>
      </c>
      <c r="O340" s="28">
        <v>9.7062498846340883E-2</v>
      </c>
      <c r="P340" s="10"/>
      <c r="Q340" s="10"/>
      <c r="R340" s="10"/>
      <c r="S340" s="10"/>
      <c r="T340" s="32"/>
      <c r="U340" s="32"/>
      <c r="V340" s="10"/>
      <c r="W340" s="10"/>
      <c r="X340" s="10"/>
      <c r="Y340" s="29">
        <v>234.36579524201588</v>
      </c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5" x14ac:dyDescent="0.2">
      <c r="A341">
        <f t="shared" si="10"/>
        <v>210</v>
      </c>
      <c r="B341" t="str">
        <f t="shared" si="11"/>
        <v>CBI206</v>
      </c>
      <c r="C341" s="36" t="s">
        <v>70</v>
      </c>
      <c r="D341" s="15">
        <v>2007</v>
      </c>
      <c r="E341" s="24">
        <v>318</v>
      </c>
      <c r="F341" s="54">
        <v>39400</v>
      </c>
      <c r="G341" s="10">
        <v>2</v>
      </c>
      <c r="H341" s="37">
        <v>39190</v>
      </c>
      <c r="I341" s="10" t="s">
        <v>60</v>
      </c>
      <c r="J341" s="10" t="s">
        <v>40</v>
      </c>
      <c r="K341" s="51">
        <v>633.17337806794262</v>
      </c>
      <c r="L341" s="51">
        <v>59.833226767738559</v>
      </c>
      <c r="M341" s="29"/>
      <c r="N341" s="10">
        <v>16.217399126820442</v>
      </c>
      <c r="O341" s="28">
        <v>9.4497382297267341E-2</v>
      </c>
      <c r="P341" s="10"/>
      <c r="Q341" s="10"/>
      <c r="R341" s="10"/>
      <c r="S341" s="10"/>
      <c r="T341" s="32"/>
      <c r="U341" s="32"/>
      <c r="V341" s="10"/>
      <c r="W341" s="10"/>
      <c r="X341" s="10"/>
      <c r="Y341" s="29">
        <v>66.722395858802116</v>
      </c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5" x14ac:dyDescent="0.2">
      <c r="A342">
        <f t="shared" si="10"/>
        <v>195</v>
      </c>
      <c r="B342" t="str">
        <f t="shared" si="11"/>
        <v>CBI306</v>
      </c>
      <c r="C342" s="36" t="s">
        <v>70</v>
      </c>
      <c r="D342" s="15">
        <v>2007</v>
      </c>
      <c r="E342" s="24">
        <v>303</v>
      </c>
      <c r="F342" s="54">
        <v>39385</v>
      </c>
      <c r="G342" s="10">
        <v>2</v>
      </c>
      <c r="H342" s="37">
        <v>39190</v>
      </c>
      <c r="I342" s="10" t="s">
        <v>47</v>
      </c>
      <c r="J342" s="10" t="s">
        <v>40</v>
      </c>
      <c r="K342" s="51">
        <v>773.12230934972763</v>
      </c>
      <c r="L342" s="51">
        <v>56.93547730552315</v>
      </c>
      <c r="M342" s="29"/>
      <c r="N342" s="10">
        <v>24.890827354036244</v>
      </c>
      <c r="O342" s="28">
        <v>7.3643557580703525E-2</v>
      </c>
      <c r="P342" s="10"/>
      <c r="Q342" s="10"/>
      <c r="R342" s="10"/>
      <c r="S342" s="10"/>
      <c r="T342" s="32"/>
      <c r="U342" s="32"/>
      <c r="V342" s="10"/>
      <c r="W342" s="10"/>
      <c r="X342" s="10"/>
      <c r="Y342" s="29">
        <v>57.123133229618176</v>
      </c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5" x14ac:dyDescent="0.2">
      <c r="A343">
        <f t="shared" si="10"/>
        <v>206</v>
      </c>
      <c r="B343" t="str">
        <f t="shared" si="11"/>
        <v>CBI406</v>
      </c>
      <c r="C343" s="36" t="s">
        <v>70</v>
      </c>
      <c r="D343" s="15">
        <v>2007</v>
      </c>
      <c r="E343" s="24">
        <v>314</v>
      </c>
      <c r="F343" s="54">
        <v>39396</v>
      </c>
      <c r="G343" s="10">
        <v>2</v>
      </c>
      <c r="H343" s="37">
        <v>39190</v>
      </c>
      <c r="I343" s="10" t="s">
        <v>46</v>
      </c>
      <c r="J343" s="10" t="s">
        <v>40</v>
      </c>
      <c r="K343" s="51">
        <v>890.05770600389462</v>
      </c>
      <c r="L343" s="51">
        <v>99.505862646566143</v>
      </c>
      <c r="M343" s="29"/>
      <c r="N343" s="10">
        <v>35.128306947326323</v>
      </c>
      <c r="O343" s="28">
        <v>0.11179709132941403</v>
      </c>
      <c r="P343" s="10"/>
      <c r="Q343" s="10"/>
      <c r="R343" s="10"/>
      <c r="S343" s="10"/>
      <c r="T343" s="32"/>
      <c r="U343" s="32"/>
      <c r="V343" s="10"/>
      <c r="W343" s="10"/>
      <c r="X343" s="10"/>
      <c r="Y343" s="29">
        <v>107.96676668912123</v>
      </c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5" x14ac:dyDescent="0.2">
      <c r="A344">
        <f t="shared" si="10"/>
        <v>210</v>
      </c>
      <c r="B344" t="str">
        <f t="shared" si="11"/>
        <v>CBI506</v>
      </c>
      <c r="C344" s="36" t="s">
        <v>70</v>
      </c>
      <c r="D344" s="15">
        <v>2007</v>
      </c>
      <c r="E344" s="24">
        <v>318</v>
      </c>
      <c r="F344" s="54">
        <v>39400</v>
      </c>
      <c r="G344" s="10">
        <v>2</v>
      </c>
      <c r="H344" s="37">
        <v>39190</v>
      </c>
      <c r="I344" s="10" t="s">
        <v>82</v>
      </c>
      <c r="J344" s="10" t="s">
        <v>40</v>
      </c>
      <c r="K344" s="51">
        <v>814.50799230898258</v>
      </c>
      <c r="L344" s="51">
        <v>64.204355108877721</v>
      </c>
      <c r="M344" s="29"/>
      <c r="N344" s="10">
        <v>19.55413388159241</v>
      </c>
      <c r="O344" s="28">
        <v>7.8825936289305162E-2</v>
      </c>
      <c r="P344" s="10"/>
      <c r="Q344" s="10"/>
      <c r="R344" s="10"/>
      <c r="S344" s="10"/>
      <c r="T344" s="32"/>
      <c r="U344" s="32"/>
      <c r="V344" s="10"/>
      <c r="W344" s="10"/>
      <c r="X344" s="10"/>
      <c r="Y344" s="29">
        <v>55.400015916890858</v>
      </c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5" x14ac:dyDescent="0.2">
      <c r="A345">
        <f t="shared" si="10"/>
        <v>204</v>
      </c>
      <c r="B345" t="str">
        <f t="shared" si="11"/>
        <v>CBI606</v>
      </c>
      <c r="C345" s="36" t="s">
        <v>70</v>
      </c>
      <c r="D345" s="15">
        <v>2007</v>
      </c>
      <c r="E345" s="24">
        <v>312</v>
      </c>
      <c r="F345" s="54">
        <v>39394</v>
      </c>
      <c r="G345" s="10">
        <v>2</v>
      </c>
      <c r="H345" s="37">
        <v>39190</v>
      </c>
      <c r="I345" s="10" t="s">
        <v>83</v>
      </c>
      <c r="J345" s="10" t="s">
        <v>40</v>
      </c>
      <c r="K345" s="51">
        <v>791.5076260434796</v>
      </c>
      <c r="L345" s="51">
        <v>86.835747425893274</v>
      </c>
      <c r="M345" s="29"/>
      <c r="N345" s="10">
        <v>30.802001167033339</v>
      </c>
      <c r="O345" s="28">
        <v>0.10970929978269491</v>
      </c>
      <c r="P345" s="10"/>
      <c r="Q345" s="10"/>
      <c r="R345" s="10"/>
      <c r="S345" s="10"/>
      <c r="T345" s="32"/>
      <c r="U345" s="32"/>
      <c r="V345" s="10"/>
      <c r="W345" s="10"/>
      <c r="X345" s="10"/>
      <c r="Y345" s="29">
        <v>31.419958256952963</v>
      </c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5" x14ac:dyDescent="0.2">
      <c r="A346">
        <f t="shared" si="10"/>
        <v>195</v>
      </c>
      <c r="B346" t="str">
        <f t="shared" si="11"/>
        <v>CBI6654</v>
      </c>
      <c r="C346" s="36" t="s">
        <v>70</v>
      </c>
      <c r="D346" s="15">
        <v>2007</v>
      </c>
      <c r="E346" s="24">
        <v>303</v>
      </c>
      <c r="F346" s="54">
        <v>39385</v>
      </c>
      <c r="G346" s="10">
        <v>2</v>
      </c>
      <c r="H346" s="37">
        <v>39190</v>
      </c>
      <c r="I346" s="10" t="s">
        <v>84</v>
      </c>
      <c r="J346" s="10" t="s">
        <v>40</v>
      </c>
      <c r="K346" s="51">
        <v>1045.5344240291092</v>
      </c>
      <c r="L346" s="51">
        <v>165.80990279411242</v>
      </c>
      <c r="M346" s="29"/>
      <c r="N346" s="10">
        <v>56.701299349378004</v>
      </c>
      <c r="O346" s="28">
        <v>0.15858865952508897</v>
      </c>
      <c r="P346" s="10"/>
      <c r="Q346" s="10"/>
      <c r="R346" s="10"/>
      <c r="S346" s="10"/>
      <c r="T346" s="32"/>
      <c r="U346" s="32"/>
      <c r="V346" s="10"/>
      <c r="W346" s="10"/>
      <c r="X346" s="10"/>
      <c r="Y346" s="29">
        <v>83.950601016126711</v>
      </c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5" x14ac:dyDescent="0.2">
      <c r="A347">
        <f t="shared" si="10"/>
        <v>188</v>
      </c>
      <c r="B347" t="str">
        <f t="shared" si="11"/>
        <v>Garnet</v>
      </c>
      <c r="C347" s="36" t="s">
        <v>70</v>
      </c>
      <c r="D347" s="15">
        <v>2007</v>
      </c>
      <c r="E347" s="24">
        <v>296</v>
      </c>
      <c r="F347" s="54">
        <v>39378</v>
      </c>
      <c r="G347" s="10">
        <v>2</v>
      </c>
      <c r="H347" s="37">
        <v>39190</v>
      </c>
      <c r="I347" s="10" t="s">
        <v>45</v>
      </c>
      <c r="J347" s="10" t="s">
        <v>40</v>
      </c>
      <c r="K347" s="52">
        <v>851.71158853560667</v>
      </c>
      <c r="L347" s="51">
        <v>120.64136093183133</v>
      </c>
      <c r="M347" s="29">
        <v>10</v>
      </c>
      <c r="N347" s="10">
        <v>39.959653672630211</v>
      </c>
      <c r="O347" s="28">
        <v>0.14164579014271308</v>
      </c>
      <c r="P347" s="10"/>
      <c r="Q347" s="10"/>
      <c r="R347" s="10"/>
      <c r="S347" s="10"/>
      <c r="T347" s="32"/>
      <c r="U347" s="32"/>
      <c r="V347" s="10"/>
      <c r="W347" s="10"/>
      <c r="X347" s="10"/>
      <c r="Y347" s="29">
        <v>115.86886514662605</v>
      </c>
      <c r="Z347" s="10"/>
      <c r="AA347" s="10"/>
      <c r="AB347" s="10"/>
      <c r="AC347" s="10">
        <v>35.25</v>
      </c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5" x14ac:dyDescent="0.2">
      <c r="A348">
        <f t="shared" si="10"/>
        <v>195</v>
      </c>
      <c r="B348" t="str">
        <f t="shared" si="11"/>
        <v>Hyola50</v>
      </c>
      <c r="C348" s="36" t="s">
        <v>70</v>
      </c>
      <c r="D348" s="15">
        <v>2007</v>
      </c>
      <c r="E348" s="24">
        <v>303</v>
      </c>
      <c r="F348" s="54">
        <v>39385</v>
      </c>
      <c r="G348" s="10">
        <v>2</v>
      </c>
      <c r="H348" s="37">
        <v>39190</v>
      </c>
      <c r="I348" s="10" t="s">
        <v>61</v>
      </c>
      <c r="J348" s="10" t="s">
        <v>40</v>
      </c>
      <c r="K348" s="51">
        <v>1049.0719778072457</v>
      </c>
      <c r="L348" s="51">
        <v>175.48046793078208</v>
      </c>
      <c r="M348" s="29"/>
      <c r="N348" s="10">
        <v>51.453022959554367</v>
      </c>
      <c r="O348" s="28">
        <v>0.16727209537859231</v>
      </c>
      <c r="P348" s="10"/>
      <c r="Q348" s="10"/>
      <c r="R348" s="10"/>
      <c r="S348" s="10"/>
      <c r="T348" s="32"/>
      <c r="U348" s="32"/>
      <c r="V348" s="10"/>
      <c r="W348" s="10"/>
      <c r="X348" s="10"/>
      <c r="Y348" s="29">
        <v>115.96808391130519</v>
      </c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5" x14ac:dyDescent="0.2">
      <c r="A349">
        <f t="shared" si="10"/>
        <v>195</v>
      </c>
      <c r="B349" t="str">
        <f t="shared" si="11"/>
        <v>Hyola75</v>
      </c>
      <c r="C349" s="36" t="s">
        <v>70</v>
      </c>
      <c r="D349" s="15">
        <v>2007</v>
      </c>
      <c r="E349" s="24">
        <v>303</v>
      </c>
      <c r="F349" s="54">
        <v>39385</v>
      </c>
      <c r="G349" s="10">
        <v>2</v>
      </c>
      <c r="H349" s="37">
        <v>39190</v>
      </c>
      <c r="I349" s="10" t="s">
        <v>73</v>
      </c>
      <c r="J349" s="10" t="s">
        <v>40</v>
      </c>
      <c r="K349" s="52">
        <v>711.39768452715521</v>
      </c>
      <c r="L349" s="51">
        <v>113.00670016750418</v>
      </c>
      <c r="M349" s="29">
        <v>10</v>
      </c>
      <c r="N349" s="10">
        <v>8.3946716915982407</v>
      </c>
      <c r="O349" s="28">
        <v>0.15885165586758462</v>
      </c>
      <c r="P349" s="10"/>
      <c r="Q349" s="10"/>
      <c r="R349" s="10"/>
      <c r="S349" s="10"/>
      <c r="T349" s="32"/>
      <c r="U349" s="32"/>
      <c r="V349" s="10"/>
      <c r="W349" s="10"/>
      <c r="X349" s="10"/>
      <c r="Y349" s="29">
        <v>58.894358619876783</v>
      </c>
      <c r="Z349" s="10"/>
      <c r="AA349" s="10"/>
      <c r="AB349" s="10"/>
      <c r="AC349" s="10">
        <v>33.74</v>
      </c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5" x14ac:dyDescent="0.2">
      <c r="A350">
        <f t="shared" si="10"/>
        <v>188</v>
      </c>
      <c r="B350" t="str">
        <f t="shared" si="11"/>
        <v>JC05006</v>
      </c>
      <c r="C350" s="36" t="s">
        <v>70</v>
      </c>
      <c r="D350" s="15">
        <v>2007</v>
      </c>
      <c r="E350" s="24">
        <v>296</v>
      </c>
      <c r="F350" s="54">
        <v>39378</v>
      </c>
      <c r="G350" s="10">
        <v>2</v>
      </c>
      <c r="H350" s="37">
        <v>39190</v>
      </c>
      <c r="I350" s="10" t="s">
        <v>85</v>
      </c>
      <c r="J350" s="10" t="s">
        <v>40</v>
      </c>
      <c r="K350" s="51">
        <v>860.27194138172763</v>
      </c>
      <c r="L350" s="51">
        <v>109.12897822445562</v>
      </c>
      <c r="M350" s="29"/>
      <c r="N350" s="10">
        <v>39.465652896998208</v>
      </c>
      <c r="O350" s="28">
        <v>0.12685404809225542</v>
      </c>
      <c r="P350" s="10"/>
      <c r="Q350" s="10"/>
      <c r="R350" s="10"/>
      <c r="S350" s="10"/>
      <c r="T350" s="32"/>
      <c r="U350" s="32"/>
      <c r="V350" s="10"/>
      <c r="W350" s="10"/>
      <c r="X350" s="10"/>
      <c r="Y350" s="29">
        <v>130.24955774857386</v>
      </c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5" x14ac:dyDescent="0.2">
      <c r="A351">
        <f t="shared" si="10"/>
        <v>188</v>
      </c>
      <c r="B351" t="str">
        <f t="shared" si="11"/>
        <v>JC066019</v>
      </c>
      <c r="C351" s="36" t="s">
        <v>70</v>
      </c>
      <c r="D351" s="15">
        <v>2007</v>
      </c>
      <c r="E351" s="24">
        <v>296</v>
      </c>
      <c r="F351" s="54">
        <v>39378</v>
      </c>
      <c r="G351" s="10">
        <v>2</v>
      </c>
      <c r="H351" s="37">
        <v>39190</v>
      </c>
      <c r="I351" s="10" t="s">
        <v>86</v>
      </c>
      <c r="J351" s="10" t="s">
        <v>40</v>
      </c>
      <c r="K351" s="51">
        <v>945.96937821666222</v>
      </c>
      <c r="L351" s="51">
        <v>128.91959798994975</v>
      </c>
      <c r="M351" s="29"/>
      <c r="N351" s="10">
        <v>32.360784886568936</v>
      </c>
      <c r="O351" s="28">
        <v>0.13628305625810896</v>
      </c>
      <c r="P351" s="10"/>
      <c r="Q351" s="10"/>
      <c r="R351" s="10"/>
      <c r="S351" s="10"/>
      <c r="T351" s="32"/>
      <c r="U351" s="32"/>
      <c r="V351" s="10"/>
      <c r="W351" s="10"/>
      <c r="X351" s="10"/>
      <c r="Y351" s="29">
        <v>88.353220529499481</v>
      </c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5" x14ac:dyDescent="0.2">
      <c r="A352">
        <f t="shared" si="10"/>
        <v>195</v>
      </c>
      <c r="B352" t="str">
        <f t="shared" si="11"/>
        <v>JR55</v>
      </c>
      <c r="C352" s="36" t="s">
        <v>70</v>
      </c>
      <c r="D352" s="15">
        <v>2007</v>
      </c>
      <c r="E352" s="24">
        <v>303</v>
      </c>
      <c r="F352" s="54">
        <v>39385</v>
      </c>
      <c r="G352" s="10">
        <v>2</v>
      </c>
      <c r="H352" s="37">
        <v>39190</v>
      </c>
      <c r="I352" s="10" t="s">
        <v>87</v>
      </c>
      <c r="J352" s="10" t="s">
        <v>40</v>
      </c>
      <c r="K352" s="51">
        <v>461.6825678914463</v>
      </c>
      <c r="L352" s="51">
        <v>154.51423785594639</v>
      </c>
      <c r="M352" s="29"/>
      <c r="N352" s="10">
        <v>41.84136671160315</v>
      </c>
      <c r="O352" s="28">
        <v>0.3346763525459267</v>
      </c>
      <c r="P352" s="10"/>
      <c r="Q352" s="10"/>
      <c r="R352" s="10"/>
      <c r="S352" s="10"/>
      <c r="T352" s="32"/>
      <c r="U352" s="32"/>
      <c r="V352" s="10"/>
      <c r="W352" s="10"/>
      <c r="X352" s="10"/>
      <c r="Y352" s="29">
        <v>196.68171753540395</v>
      </c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5" x14ac:dyDescent="0.2">
      <c r="B353" t="str">
        <f t="shared" si="11"/>
        <v>Maxol</v>
      </c>
      <c r="C353" s="36" t="s">
        <v>70</v>
      </c>
      <c r="D353" s="15">
        <v>2007</v>
      </c>
      <c r="E353" s="24"/>
      <c r="F353" s="54"/>
      <c r="G353" s="10">
        <v>2</v>
      </c>
      <c r="H353" s="37">
        <v>39190</v>
      </c>
      <c r="I353" s="10" t="s">
        <v>44</v>
      </c>
      <c r="J353" s="10" t="s">
        <v>40</v>
      </c>
      <c r="K353" s="51">
        <v>554.08202674651193</v>
      </c>
      <c r="L353" s="51">
        <v>2.1984924623115574</v>
      </c>
      <c r="M353" s="29"/>
      <c r="N353" s="10">
        <v>1.9472361809045222</v>
      </c>
      <c r="O353" s="28">
        <v>3.9678104616039994E-3</v>
      </c>
      <c r="P353" s="10"/>
      <c r="Q353" s="10"/>
      <c r="R353" s="10"/>
      <c r="S353" s="10"/>
      <c r="T353" s="32"/>
      <c r="U353" s="32"/>
      <c r="V353" s="10"/>
      <c r="W353" s="10"/>
      <c r="X353" s="10"/>
      <c r="Y353" s="29" t="s">
        <v>41</v>
      </c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5" x14ac:dyDescent="0.2">
      <c r="A354">
        <f t="shared" si="10"/>
        <v>188</v>
      </c>
      <c r="B354" t="str">
        <f t="shared" si="11"/>
        <v>NBIP1</v>
      </c>
      <c r="C354" s="55" t="s">
        <v>70</v>
      </c>
      <c r="D354" s="15">
        <v>2007</v>
      </c>
      <c r="E354" s="56">
        <v>296</v>
      </c>
      <c r="F354" s="57">
        <v>39378</v>
      </c>
      <c r="G354" s="32">
        <v>2</v>
      </c>
      <c r="H354" s="37">
        <v>39190</v>
      </c>
      <c r="I354" s="32" t="s">
        <v>74</v>
      </c>
      <c r="J354" s="32" t="s">
        <v>40</v>
      </c>
      <c r="K354" s="58">
        <v>828.67219467675818</v>
      </c>
      <c r="L354" s="58">
        <v>122.79331872020836</v>
      </c>
      <c r="M354" s="59"/>
      <c r="N354" s="32">
        <v>16.892995877531693</v>
      </c>
      <c r="O354" s="31">
        <v>0.14818081203763159</v>
      </c>
      <c r="P354" s="32"/>
      <c r="Q354" s="32"/>
      <c r="R354" s="32"/>
      <c r="S354" s="32"/>
      <c r="T354" s="32"/>
      <c r="U354" s="32"/>
      <c r="V354" s="32"/>
      <c r="W354" s="32"/>
      <c r="X354" s="32"/>
      <c r="Y354" s="59" t="s">
        <v>41</v>
      </c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1:38" ht="15" x14ac:dyDescent="0.2">
      <c r="A355">
        <f t="shared" si="10"/>
        <v>195</v>
      </c>
      <c r="B355" t="str">
        <f t="shared" si="11"/>
        <v>NBIP2</v>
      </c>
      <c r="C355" s="55" t="s">
        <v>70</v>
      </c>
      <c r="D355" s="15">
        <v>2007</v>
      </c>
      <c r="E355" s="56">
        <v>303</v>
      </c>
      <c r="F355" s="57">
        <v>39385</v>
      </c>
      <c r="G355" s="32">
        <v>2</v>
      </c>
      <c r="H355" s="37">
        <v>39190</v>
      </c>
      <c r="I355" s="32" t="s">
        <v>88</v>
      </c>
      <c r="J355" s="32" t="s">
        <v>40</v>
      </c>
      <c r="K355" s="58">
        <v>945.84676295294071</v>
      </c>
      <c r="L355" s="58">
        <v>146.32012981620886</v>
      </c>
      <c r="M355" s="59"/>
      <c r="N355" s="32">
        <v>28.481182047364385</v>
      </c>
      <c r="O355" s="31">
        <v>0.15469750021599304</v>
      </c>
      <c r="P355" s="32"/>
      <c r="Q355" s="32"/>
      <c r="R355" s="32"/>
      <c r="S355" s="32"/>
      <c r="T355" s="32"/>
      <c r="U355" s="32"/>
      <c r="V355" s="32"/>
      <c r="W355" s="32"/>
      <c r="X355" s="32"/>
      <c r="Y355" s="59">
        <v>71.025687982846634</v>
      </c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1:38" ht="15" x14ac:dyDescent="0.2">
      <c r="A356">
        <f t="shared" si="10"/>
        <v>195</v>
      </c>
      <c r="B356" t="str">
        <f t="shared" si="11"/>
        <v>NBIP3</v>
      </c>
      <c r="C356" s="55" t="s">
        <v>70</v>
      </c>
      <c r="D356" s="15">
        <v>2007</v>
      </c>
      <c r="E356" s="56">
        <v>303</v>
      </c>
      <c r="F356" s="57">
        <v>39385</v>
      </c>
      <c r="G356" s="32">
        <v>2</v>
      </c>
      <c r="H356" s="37">
        <v>39190</v>
      </c>
      <c r="I356" s="32" t="s">
        <v>75</v>
      </c>
      <c r="J356" s="32" t="s">
        <v>40</v>
      </c>
      <c r="K356" s="58">
        <v>841.46143821288342</v>
      </c>
      <c r="L356" s="58">
        <v>120.86264656616414</v>
      </c>
      <c r="M356" s="59"/>
      <c r="N356" s="32">
        <v>16.919937853710348</v>
      </c>
      <c r="O356" s="31">
        <v>0.14363420719891243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59">
        <v>92.318548263355936</v>
      </c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1:38" ht="15" x14ac:dyDescent="0.2">
      <c r="A357">
        <f t="shared" si="10"/>
        <v>188</v>
      </c>
      <c r="B357" t="str">
        <f t="shared" si="11"/>
        <v>NBIP4</v>
      </c>
      <c r="C357" s="55" t="s">
        <v>70</v>
      </c>
      <c r="D357" s="15">
        <v>2007</v>
      </c>
      <c r="E357" s="56">
        <v>296</v>
      </c>
      <c r="F357" s="57">
        <v>39378</v>
      </c>
      <c r="G357" s="32">
        <v>2</v>
      </c>
      <c r="H357" s="37">
        <v>39190</v>
      </c>
      <c r="I357" s="32" t="s">
        <v>76</v>
      </c>
      <c r="J357" s="32" t="s">
        <v>40</v>
      </c>
      <c r="K357" s="58">
        <v>1042.8514720329965</v>
      </c>
      <c r="L357" s="58">
        <v>167.10918868285748</v>
      </c>
      <c r="M357" s="59"/>
      <c r="N357" s="32">
        <v>46.308858111724518</v>
      </c>
      <c r="O357" s="31">
        <v>0.16024255914131752</v>
      </c>
      <c r="P357" s="32"/>
      <c r="Q357" s="32"/>
      <c r="R357" s="32"/>
      <c r="S357" s="32"/>
      <c r="T357" s="32"/>
      <c r="U357" s="32"/>
      <c r="V357" s="32"/>
      <c r="W357" s="32"/>
      <c r="X357" s="32"/>
      <c r="Y357" s="59">
        <v>60.931818849591735</v>
      </c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1:38" ht="15" x14ac:dyDescent="0.2">
      <c r="A358">
        <f t="shared" si="10"/>
        <v>198</v>
      </c>
      <c r="B358" t="str">
        <f t="shared" si="11"/>
        <v>NBIP5</v>
      </c>
      <c r="C358" s="55" t="s">
        <v>70</v>
      </c>
      <c r="D358" s="15">
        <v>2007</v>
      </c>
      <c r="E358" s="56">
        <v>306</v>
      </c>
      <c r="F358" s="57">
        <v>39388</v>
      </c>
      <c r="G358" s="32">
        <v>2</v>
      </c>
      <c r="H358" s="37">
        <v>39190</v>
      </c>
      <c r="I358" s="32" t="s">
        <v>89</v>
      </c>
      <c r="J358" s="32" t="s">
        <v>40</v>
      </c>
      <c r="K358" s="58">
        <v>1014.3924633081717</v>
      </c>
      <c r="L358" s="58">
        <v>145.57335130981144</v>
      </c>
      <c r="M358" s="59"/>
      <c r="N358" s="32">
        <v>21.520674503477942</v>
      </c>
      <c r="O358" s="31">
        <v>0.14350791885328348</v>
      </c>
      <c r="P358" s="32"/>
      <c r="Q358" s="32"/>
      <c r="R358" s="32"/>
      <c r="S358" s="32"/>
      <c r="T358" s="32"/>
      <c r="U358" s="32"/>
      <c r="V358" s="32"/>
      <c r="W358" s="32"/>
      <c r="X358" s="32"/>
      <c r="Y358" s="59">
        <v>47.669329400898064</v>
      </c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1:38" ht="15" x14ac:dyDescent="0.2">
      <c r="A359">
        <f t="shared" si="10"/>
        <v>210</v>
      </c>
      <c r="B359" t="str">
        <f t="shared" si="11"/>
        <v>NPZ1</v>
      </c>
      <c r="C359" s="55" t="s">
        <v>70</v>
      </c>
      <c r="D359" s="15">
        <v>2007</v>
      </c>
      <c r="E359" s="56">
        <v>318</v>
      </c>
      <c r="F359" s="57">
        <v>39400</v>
      </c>
      <c r="G359" s="32">
        <v>2</v>
      </c>
      <c r="H359" s="37">
        <v>39190</v>
      </c>
      <c r="I359" s="32" t="s">
        <v>90</v>
      </c>
      <c r="J359" s="32" t="s">
        <v>40</v>
      </c>
      <c r="K359" s="58">
        <v>1012.8333349584065</v>
      </c>
      <c r="L359" s="58">
        <v>105.82272140139975</v>
      </c>
      <c r="M359" s="59"/>
      <c r="N359" s="32">
        <v>76.225676196306537</v>
      </c>
      <c r="O359" s="31">
        <v>0.10448187055942972</v>
      </c>
      <c r="P359" s="32"/>
      <c r="Q359" s="32"/>
      <c r="R359" s="32"/>
      <c r="S359" s="32"/>
      <c r="T359" s="32"/>
      <c r="U359" s="32"/>
      <c r="V359" s="32"/>
      <c r="W359" s="32"/>
      <c r="X359" s="32"/>
      <c r="Y359" s="59">
        <v>155.60918445173337</v>
      </c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1:38" ht="15" x14ac:dyDescent="0.2">
      <c r="B360" t="str">
        <f t="shared" si="11"/>
        <v>NPZ2</v>
      </c>
      <c r="C360" s="55" t="s">
        <v>70</v>
      </c>
      <c r="D360" s="15">
        <v>2007</v>
      </c>
      <c r="E360" s="56"/>
      <c r="F360" s="57"/>
      <c r="G360" s="32">
        <v>2</v>
      </c>
      <c r="H360" s="37">
        <v>39190</v>
      </c>
      <c r="I360" s="32" t="s">
        <v>77</v>
      </c>
      <c r="J360" s="32" t="s">
        <v>40</v>
      </c>
      <c r="K360" s="58">
        <v>490.69750580994696</v>
      </c>
      <c r="L360" s="58">
        <v>38.24958123953099</v>
      </c>
      <c r="M360" s="59"/>
      <c r="N360" s="32">
        <v>19.334941332786393</v>
      </c>
      <c r="O360" s="31">
        <v>7.794941035291407E-2</v>
      </c>
      <c r="P360" s="32"/>
      <c r="Q360" s="32"/>
      <c r="R360" s="32"/>
      <c r="S360" s="32"/>
      <c r="T360" s="32"/>
      <c r="U360" s="32"/>
      <c r="V360" s="32"/>
      <c r="W360" s="32"/>
      <c r="X360" s="32"/>
      <c r="Y360" s="59">
        <v>15.086267702062766</v>
      </c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1:38" ht="15" x14ac:dyDescent="0.2">
      <c r="A361">
        <f t="shared" si="10"/>
        <v>210</v>
      </c>
      <c r="B361" t="str">
        <f t="shared" si="11"/>
        <v>NPZ3</v>
      </c>
      <c r="C361" s="55" t="s">
        <v>70</v>
      </c>
      <c r="D361" s="15">
        <v>2007</v>
      </c>
      <c r="E361" s="56">
        <v>318</v>
      </c>
      <c r="F361" s="57">
        <v>39400</v>
      </c>
      <c r="G361" s="32">
        <v>2</v>
      </c>
      <c r="H361" s="37">
        <v>39190</v>
      </c>
      <c r="I361" s="32" t="s">
        <v>78</v>
      </c>
      <c r="J361" s="32" t="s">
        <v>40</v>
      </c>
      <c r="K361" s="58">
        <v>674.69493818813748</v>
      </c>
      <c r="L361" s="58">
        <v>58.459347739183961</v>
      </c>
      <c r="M361" s="59"/>
      <c r="N361" s="32">
        <v>33.477224766029614</v>
      </c>
      <c r="O361" s="31">
        <v>8.6645600004312887E-2</v>
      </c>
      <c r="P361" s="32"/>
      <c r="Q361" s="32"/>
      <c r="R361" s="32"/>
      <c r="S361" s="32"/>
      <c r="T361" s="32"/>
      <c r="U361" s="32"/>
      <c r="V361" s="32"/>
      <c r="W361" s="32"/>
      <c r="X361" s="32"/>
      <c r="Y361" s="59">
        <v>54.358831137244515</v>
      </c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1:38" ht="15" x14ac:dyDescent="0.2">
      <c r="A362">
        <f t="shared" si="10"/>
        <v>210</v>
      </c>
      <c r="B362" t="str">
        <f t="shared" si="11"/>
        <v>NPZ4</v>
      </c>
      <c r="C362" s="55" t="s">
        <v>70</v>
      </c>
      <c r="D362" s="15">
        <v>2007</v>
      </c>
      <c r="E362" s="56">
        <v>318</v>
      </c>
      <c r="F362" s="57">
        <v>39400</v>
      </c>
      <c r="G362" s="32">
        <v>2</v>
      </c>
      <c r="H362" s="37">
        <v>39190</v>
      </c>
      <c r="I362" s="32" t="s">
        <v>91</v>
      </c>
      <c r="J362" s="32" t="s">
        <v>40</v>
      </c>
      <c r="K362" s="58">
        <v>630.77506217182201</v>
      </c>
      <c r="L362" s="58">
        <v>35.406998505360214</v>
      </c>
      <c r="M362" s="59"/>
      <c r="N362" s="32">
        <v>12.081696685960477</v>
      </c>
      <c r="O362" s="31">
        <v>5.6132527470966205E-2</v>
      </c>
      <c r="P362" s="32"/>
      <c r="Q362" s="32"/>
      <c r="R362" s="32"/>
      <c r="S362" s="32"/>
      <c r="T362" s="32"/>
      <c r="U362" s="32"/>
      <c r="V362" s="32"/>
      <c r="W362" s="32"/>
      <c r="X362" s="32"/>
      <c r="Y362" s="59">
        <v>82.089622751140865</v>
      </c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1:38" ht="15" x14ac:dyDescent="0.2">
      <c r="A363">
        <f t="shared" si="10"/>
        <v>195</v>
      </c>
      <c r="B363" t="str">
        <f t="shared" si="11"/>
        <v>Nuseed1</v>
      </c>
      <c r="C363" s="55" t="s">
        <v>70</v>
      </c>
      <c r="D363" s="15">
        <v>2007</v>
      </c>
      <c r="E363" s="56">
        <v>303</v>
      </c>
      <c r="F363" s="57">
        <v>39385</v>
      </c>
      <c r="G363" s="32">
        <v>2</v>
      </c>
      <c r="H363" s="37">
        <v>39190</v>
      </c>
      <c r="I363" s="32" t="s">
        <v>92</v>
      </c>
      <c r="J363" s="32" t="s">
        <v>40</v>
      </c>
      <c r="K363" s="58">
        <v>564.88632300744598</v>
      </c>
      <c r="L363" s="58">
        <v>104.27602627742438</v>
      </c>
      <c r="M363" s="59"/>
      <c r="N363" s="32">
        <v>14.156691244375239</v>
      </c>
      <c r="O363" s="31">
        <v>0.18459647902654189</v>
      </c>
      <c r="P363" s="32"/>
      <c r="Q363" s="32"/>
      <c r="R363" s="32"/>
      <c r="S363" s="32"/>
      <c r="T363" s="32"/>
      <c r="U363" s="32"/>
      <c r="V363" s="32"/>
      <c r="W363" s="32"/>
      <c r="X363" s="32"/>
      <c r="Y363" s="59">
        <v>33.324202473221945</v>
      </c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1:38" ht="15" x14ac:dyDescent="0.2">
      <c r="A364">
        <f t="shared" si="10"/>
        <v>206</v>
      </c>
      <c r="B364" t="str">
        <f t="shared" si="11"/>
        <v>Nuseed2</v>
      </c>
      <c r="C364" s="55" t="s">
        <v>70</v>
      </c>
      <c r="D364" s="15">
        <v>2007</v>
      </c>
      <c r="E364" s="56">
        <v>314</v>
      </c>
      <c r="F364" s="57">
        <v>39396</v>
      </c>
      <c r="G364" s="32">
        <v>2</v>
      </c>
      <c r="H364" s="37">
        <v>39190</v>
      </c>
      <c r="I364" s="32" t="s">
        <v>93</v>
      </c>
      <c r="J364" s="32" t="s">
        <v>40</v>
      </c>
      <c r="K364" s="58">
        <v>848.63643687323724</v>
      </c>
      <c r="L364" s="58">
        <v>72.261301312199748</v>
      </c>
      <c r="M364" s="59"/>
      <c r="N364" s="32">
        <v>15.728095469185526</v>
      </c>
      <c r="O364" s="31">
        <v>8.5149892430312402E-2</v>
      </c>
      <c r="P364" s="32"/>
      <c r="Q364" s="32"/>
      <c r="R364" s="32"/>
      <c r="S364" s="32"/>
      <c r="T364" s="32"/>
      <c r="U364" s="32"/>
      <c r="V364" s="32"/>
      <c r="W364" s="32"/>
      <c r="X364" s="32"/>
      <c r="Y364" s="59">
        <v>74.584231692037704</v>
      </c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1:38" ht="15" x14ac:dyDescent="0.2">
      <c r="A365">
        <f t="shared" si="10"/>
        <v>200</v>
      </c>
      <c r="B365" t="str">
        <f t="shared" si="11"/>
        <v>Nuseed3</v>
      </c>
      <c r="C365" s="55" t="s">
        <v>70</v>
      </c>
      <c r="D365" s="15">
        <v>2007</v>
      </c>
      <c r="E365" s="56">
        <v>308</v>
      </c>
      <c r="F365" s="57">
        <v>39390</v>
      </c>
      <c r="G365" s="32">
        <v>2</v>
      </c>
      <c r="H365" s="37">
        <v>39190</v>
      </c>
      <c r="I365" s="32" t="s">
        <v>94</v>
      </c>
      <c r="J365" s="32" t="s">
        <v>40</v>
      </c>
      <c r="K365" s="58">
        <v>886.19160231314845</v>
      </c>
      <c r="L365" s="58">
        <v>156.37252409048367</v>
      </c>
      <c r="M365" s="59"/>
      <c r="N365" s="32">
        <v>20.493480095153505</v>
      </c>
      <c r="O365" s="31">
        <v>0.17645453159600941</v>
      </c>
      <c r="P365" s="32"/>
      <c r="Q365" s="32"/>
      <c r="R365" s="32"/>
      <c r="S365" s="32"/>
      <c r="T365" s="32"/>
      <c r="U365" s="32"/>
      <c r="V365" s="32"/>
      <c r="W365" s="32"/>
      <c r="X365" s="32"/>
      <c r="Y365" s="59">
        <v>44.729368227393401</v>
      </c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1:38" ht="15" x14ac:dyDescent="0.2">
      <c r="A366">
        <f t="shared" si="10"/>
        <v>188</v>
      </c>
      <c r="B366" t="str">
        <f t="shared" si="11"/>
        <v>Skipton</v>
      </c>
      <c r="C366" s="55" t="s">
        <v>70</v>
      </c>
      <c r="D366" s="15">
        <v>2007</v>
      </c>
      <c r="E366" s="56">
        <v>296</v>
      </c>
      <c r="F366" s="57">
        <v>39378</v>
      </c>
      <c r="G366" s="32">
        <v>2</v>
      </c>
      <c r="H366" s="37">
        <v>39190</v>
      </c>
      <c r="I366" s="32" t="s">
        <v>79</v>
      </c>
      <c r="J366" s="32" t="s">
        <v>40</v>
      </c>
      <c r="K366" s="60">
        <v>822.04002901705348</v>
      </c>
      <c r="L366" s="58">
        <v>123.32963934799339</v>
      </c>
      <c r="M366" s="59">
        <v>10</v>
      </c>
      <c r="N366" s="32">
        <v>34.869650915039003</v>
      </c>
      <c r="O366" s="31">
        <v>0.15002875163568816</v>
      </c>
      <c r="P366" s="32"/>
      <c r="Q366" s="32"/>
      <c r="R366" s="32"/>
      <c r="S366" s="32"/>
      <c r="T366" s="32"/>
      <c r="U366" s="32"/>
      <c r="V366" s="32"/>
      <c r="W366" s="32"/>
      <c r="X366" s="32"/>
      <c r="Y366" s="59">
        <v>123.78572298789993</v>
      </c>
      <c r="Z366" s="32"/>
      <c r="AA366" s="32"/>
      <c r="AB366" s="32"/>
      <c r="AC366" s="32">
        <v>38.93</v>
      </c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8" ht="15" x14ac:dyDescent="0.2">
      <c r="A367">
        <f t="shared" si="10"/>
        <v>210</v>
      </c>
      <c r="B367" t="str">
        <f t="shared" si="11"/>
        <v>Stubby</v>
      </c>
      <c r="C367" s="55" t="s">
        <v>70</v>
      </c>
      <c r="D367" s="15">
        <v>2007</v>
      </c>
      <c r="E367" s="56">
        <v>318</v>
      </c>
      <c r="F367" s="57">
        <v>39400</v>
      </c>
      <c r="G367" s="32">
        <v>2</v>
      </c>
      <c r="H367" s="37">
        <v>39190</v>
      </c>
      <c r="I367" s="32" t="s">
        <v>95</v>
      </c>
      <c r="J367" s="32" t="s">
        <v>40</v>
      </c>
      <c r="K367" s="58">
        <v>773.76884422110561</v>
      </c>
      <c r="L367" s="58">
        <v>119.04522613065328</v>
      </c>
      <c r="M367" s="59"/>
      <c r="N367" s="32" t="s">
        <v>41</v>
      </c>
      <c r="O367" s="31">
        <v>0.15385114949993506</v>
      </c>
      <c r="P367" s="32"/>
      <c r="Q367" s="32"/>
      <c r="R367" s="32"/>
      <c r="S367" s="32"/>
      <c r="T367" s="32"/>
      <c r="U367" s="32"/>
      <c r="V367" s="32"/>
      <c r="W367" s="32"/>
      <c r="X367" s="32"/>
      <c r="Y367" s="59" t="s">
        <v>41</v>
      </c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8" ht="15" x14ac:dyDescent="0.2">
      <c r="A368">
        <f t="shared" si="10"/>
        <v>188</v>
      </c>
      <c r="B368" t="str">
        <f t="shared" si="11"/>
        <v>Summit</v>
      </c>
      <c r="C368" s="55" t="s">
        <v>70</v>
      </c>
      <c r="D368" s="15">
        <v>2007</v>
      </c>
      <c r="E368" s="56">
        <v>296</v>
      </c>
      <c r="F368" s="57">
        <v>39378</v>
      </c>
      <c r="G368" s="32">
        <v>2</v>
      </c>
      <c r="H368" s="37">
        <v>39190</v>
      </c>
      <c r="I368" s="32" t="s">
        <v>96</v>
      </c>
      <c r="J368" s="32" t="s">
        <v>40</v>
      </c>
      <c r="K368" s="58">
        <v>629.50446278606466</v>
      </c>
      <c r="L368" s="58">
        <v>114.03739438793036</v>
      </c>
      <c r="M368" s="59"/>
      <c r="N368" s="32">
        <v>14.570794998548827</v>
      </c>
      <c r="O368" s="31">
        <v>0.18115422706174786</v>
      </c>
      <c r="P368" s="32"/>
      <c r="Q368" s="32"/>
      <c r="R368" s="32"/>
      <c r="S368" s="32"/>
      <c r="T368" s="32"/>
      <c r="U368" s="32"/>
      <c r="V368" s="32"/>
      <c r="W368" s="32"/>
      <c r="X368" s="32"/>
      <c r="Y368" s="59">
        <v>18.658122583910686</v>
      </c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8" ht="15" x14ac:dyDescent="0.2">
      <c r="B369" t="str">
        <f t="shared" si="11"/>
        <v>Tarcoola</v>
      </c>
      <c r="C369" s="55" t="s">
        <v>70</v>
      </c>
      <c r="D369" s="15">
        <v>2007</v>
      </c>
      <c r="E369" s="56"/>
      <c r="F369" s="57"/>
      <c r="G369" s="32">
        <v>2</v>
      </c>
      <c r="H369" s="37">
        <v>39190</v>
      </c>
      <c r="I369" s="32" t="s">
        <v>97</v>
      </c>
      <c r="J369" s="32" t="s">
        <v>40</v>
      </c>
      <c r="K369" s="58">
        <v>557.2613065326633</v>
      </c>
      <c r="L369" s="58">
        <v>29.321608040201003</v>
      </c>
      <c r="M369" s="59"/>
      <c r="N369" s="32"/>
      <c r="O369" s="31">
        <v>5.2617340727715407E-2</v>
      </c>
      <c r="P369" s="32"/>
      <c r="Q369" s="32"/>
      <c r="R369" s="32"/>
      <c r="S369" s="32"/>
      <c r="T369" s="32"/>
      <c r="U369" s="32"/>
      <c r="V369" s="32"/>
      <c r="W369" s="32"/>
      <c r="X369" s="32"/>
      <c r="Y369" s="59" t="s">
        <v>41</v>
      </c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1:38" ht="15" x14ac:dyDescent="0.2">
      <c r="A370">
        <f t="shared" si="10"/>
        <v>188</v>
      </c>
      <c r="B370" t="str">
        <f t="shared" si="11"/>
        <v>Thunder</v>
      </c>
      <c r="C370" s="55" t="s">
        <v>70</v>
      </c>
      <c r="D370" s="15">
        <v>2007</v>
      </c>
      <c r="E370" s="56">
        <v>296</v>
      </c>
      <c r="F370" s="57">
        <v>39378</v>
      </c>
      <c r="G370" s="32">
        <v>2</v>
      </c>
      <c r="H370" s="37">
        <v>39190</v>
      </c>
      <c r="I370" s="32" t="s">
        <v>98</v>
      </c>
      <c r="J370" s="32" t="s">
        <v>40</v>
      </c>
      <c r="K370" s="58">
        <v>658.74245062318778</v>
      </c>
      <c r="L370" s="58">
        <v>59.518327376757021</v>
      </c>
      <c r="M370" s="59"/>
      <c r="N370" s="32">
        <v>10.925362552636418</v>
      </c>
      <c r="O370" s="31">
        <v>9.0351437531391993E-2</v>
      </c>
      <c r="P370" s="32"/>
      <c r="Q370" s="32"/>
      <c r="R370" s="32"/>
      <c r="S370" s="32"/>
      <c r="T370" s="32"/>
      <c r="U370" s="32"/>
      <c r="V370" s="32"/>
      <c r="W370" s="32"/>
      <c r="X370" s="32"/>
      <c r="Y370" s="59" t="s">
        <v>41</v>
      </c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1:38" ht="15" x14ac:dyDescent="0.2">
      <c r="B371" t="str">
        <f t="shared" si="11"/>
        <v>Winfred</v>
      </c>
      <c r="C371" s="55" t="s">
        <v>70</v>
      </c>
      <c r="D371" s="15">
        <v>2007</v>
      </c>
      <c r="E371" s="56"/>
      <c r="F371" s="57"/>
      <c r="G371" s="32">
        <v>2</v>
      </c>
      <c r="H371" s="37">
        <v>39190</v>
      </c>
      <c r="I371" s="32" t="s">
        <v>53</v>
      </c>
      <c r="J371" s="32" t="s">
        <v>40</v>
      </c>
      <c r="K371" s="58">
        <v>482.63605011224831</v>
      </c>
      <c r="L371" s="58">
        <v>3.0904522613065324</v>
      </c>
      <c r="M371" s="59">
        <v>10</v>
      </c>
      <c r="N371" s="32">
        <v>1.2061173893629291</v>
      </c>
      <c r="O371" s="31">
        <v>6.4032768803486085E-3</v>
      </c>
      <c r="P371" s="32"/>
      <c r="Q371" s="32"/>
      <c r="R371" s="32"/>
      <c r="S371" s="32"/>
      <c r="T371" s="32"/>
      <c r="U371" s="32"/>
      <c r="V371" s="32"/>
      <c r="W371" s="32"/>
      <c r="X371" s="32"/>
      <c r="Y371" s="59">
        <v>47.363096040463354</v>
      </c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1:38" ht="15" x14ac:dyDescent="0.2">
      <c r="A372">
        <f t="shared" si="10"/>
        <v>180</v>
      </c>
      <c r="B372" t="str">
        <f t="shared" si="11"/>
        <v>05N2891</v>
      </c>
      <c r="C372" s="55" t="s">
        <v>70</v>
      </c>
      <c r="D372" s="15">
        <v>2007</v>
      </c>
      <c r="E372" s="56">
        <v>303</v>
      </c>
      <c r="F372" s="57">
        <v>39385</v>
      </c>
      <c r="G372" s="32">
        <v>3</v>
      </c>
      <c r="H372" s="37">
        <v>39205</v>
      </c>
      <c r="I372" s="32" t="s">
        <v>71</v>
      </c>
      <c r="J372" s="32" t="s">
        <v>40</v>
      </c>
      <c r="K372" s="58">
        <v>875.04740849947279</v>
      </c>
      <c r="L372" s="58">
        <v>143.81909547738692</v>
      </c>
      <c r="M372" s="59"/>
      <c r="N372" s="32">
        <v>45.207582740442014</v>
      </c>
      <c r="O372" s="31">
        <v>0.16435577556192896</v>
      </c>
      <c r="P372" s="32"/>
      <c r="Q372" s="32"/>
      <c r="R372" s="32"/>
      <c r="S372" s="32"/>
      <c r="T372" s="32"/>
      <c r="U372" s="32"/>
      <c r="V372" s="32"/>
      <c r="W372" s="32"/>
      <c r="X372" s="32"/>
      <c r="Y372" s="59">
        <v>114.90658252885838</v>
      </c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1:38" ht="15" x14ac:dyDescent="0.2">
      <c r="A373">
        <f t="shared" si="10"/>
        <v>183</v>
      </c>
      <c r="B373" t="str">
        <f t="shared" si="11"/>
        <v>46Y78</v>
      </c>
      <c r="C373" s="55" t="s">
        <v>70</v>
      </c>
      <c r="D373" s="15">
        <v>2007</v>
      </c>
      <c r="E373" s="56">
        <v>306</v>
      </c>
      <c r="F373" s="57">
        <v>39388</v>
      </c>
      <c r="G373" s="32">
        <v>3</v>
      </c>
      <c r="H373" s="37">
        <v>39205</v>
      </c>
      <c r="I373" s="32" t="s">
        <v>42</v>
      </c>
      <c r="J373" s="32" t="s">
        <v>40</v>
      </c>
      <c r="K373" s="58">
        <v>820.10800106466138</v>
      </c>
      <c r="L373" s="58">
        <v>117.01842546063649</v>
      </c>
      <c r="M373" s="59"/>
      <c r="N373" s="32">
        <v>18.035769842857039</v>
      </c>
      <c r="O373" s="31">
        <v>0.14268660384818047</v>
      </c>
      <c r="P373" s="32"/>
      <c r="Q373" s="32"/>
      <c r="R373" s="32"/>
      <c r="S373" s="32"/>
      <c r="T373" s="32"/>
      <c r="U373" s="32"/>
      <c r="V373" s="32"/>
      <c r="W373" s="32"/>
      <c r="X373" s="32"/>
      <c r="Y373" s="59">
        <v>41.014164820142128</v>
      </c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1:38" ht="15" x14ac:dyDescent="0.2">
      <c r="B374" t="str">
        <f t="shared" si="11"/>
        <v>Beacon</v>
      </c>
      <c r="C374" s="55" t="s">
        <v>70</v>
      </c>
      <c r="D374" s="15">
        <v>2007</v>
      </c>
      <c r="E374" s="56"/>
      <c r="F374" s="57"/>
      <c r="G374" s="32">
        <v>3</v>
      </c>
      <c r="H374" s="37">
        <v>39205</v>
      </c>
      <c r="I374" s="32" t="s">
        <v>99</v>
      </c>
      <c r="J374" s="32" t="s">
        <v>40</v>
      </c>
      <c r="K374" s="58">
        <v>644.41790310300667</v>
      </c>
      <c r="L374" s="58">
        <v>74.112227805695142</v>
      </c>
      <c r="M374" s="59"/>
      <c r="N374" s="32">
        <v>37.081844612466071</v>
      </c>
      <c r="O374" s="31">
        <v>0.11500646932499749</v>
      </c>
      <c r="P374" s="32"/>
      <c r="Q374" s="32"/>
      <c r="R374" s="32"/>
      <c r="S374" s="32"/>
      <c r="T374" s="32"/>
      <c r="U374" s="32"/>
      <c r="V374" s="32"/>
      <c r="W374" s="32"/>
      <c r="X374" s="32"/>
      <c r="Y374" s="59">
        <v>94.47642570289149</v>
      </c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1:38" ht="15" x14ac:dyDescent="0.2">
      <c r="A375">
        <f t="shared" si="10"/>
        <v>195</v>
      </c>
      <c r="B375" t="str">
        <f t="shared" si="11"/>
        <v>CBI106</v>
      </c>
      <c r="C375" s="55" t="s">
        <v>70</v>
      </c>
      <c r="D375" s="15">
        <v>2007</v>
      </c>
      <c r="E375" s="56">
        <v>318</v>
      </c>
      <c r="F375" s="57">
        <v>39400</v>
      </c>
      <c r="G375" s="32">
        <v>3</v>
      </c>
      <c r="H375" s="37">
        <v>39205</v>
      </c>
      <c r="I375" s="32" t="s">
        <v>72</v>
      </c>
      <c r="J375" s="32" t="s">
        <v>40</v>
      </c>
      <c r="K375" s="58">
        <v>880.54748577622172</v>
      </c>
      <c r="L375" s="58">
        <v>80.854271356783912</v>
      </c>
      <c r="M375" s="59"/>
      <c r="N375" s="32">
        <v>49.580907775385192</v>
      </c>
      <c r="O375" s="31">
        <v>9.1822726954366482E-2</v>
      </c>
      <c r="P375" s="32"/>
      <c r="Q375" s="32"/>
      <c r="R375" s="32"/>
      <c r="S375" s="32"/>
      <c r="T375" s="32"/>
      <c r="U375" s="32"/>
      <c r="V375" s="32"/>
      <c r="W375" s="32"/>
      <c r="X375" s="32"/>
      <c r="Y375" s="59">
        <v>137.32664000010769</v>
      </c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1:38" ht="15" x14ac:dyDescent="0.2">
      <c r="A376">
        <f t="shared" si="10"/>
        <v>173</v>
      </c>
      <c r="B376" t="str">
        <f t="shared" si="11"/>
        <v>Garnet</v>
      </c>
      <c r="C376" s="55" t="s">
        <v>70</v>
      </c>
      <c r="D376" s="15">
        <v>2007</v>
      </c>
      <c r="E376" s="56">
        <v>296</v>
      </c>
      <c r="F376" s="57">
        <v>39378</v>
      </c>
      <c r="G376" s="32">
        <v>3</v>
      </c>
      <c r="H376" s="37">
        <v>39205</v>
      </c>
      <c r="I376" s="32" t="s">
        <v>45</v>
      </c>
      <c r="J376" s="32" t="s">
        <v>40</v>
      </c>
      <c r="K376" s="60">
        <v>802.87730976521129</v>
      </c>
      <c r="L376" s="58">
        <v>168.78631679424822</v>
      </c>
      <c r="M376" s="59">
        <v>10</v>
      </c>
      <c r="N376" s="32">
        <v>22.296199790293322</v>
      </c>
      <c r="O376" s="31">
        <v>0.21022678651064022</v>
      </c>
      <c r="P376" s="32"/>
      <c r="Q376" s="32"/>
      <c r="R376" s="32"/>
      <c r="S376" s="32"/>
      <c r="T376" s="32"/>
      <c r="U376" s="32"/>
      <c r="V376" s="32"/>
      <c r="W376" s="32"/>
      <c r="X376" s="32"/>
      <c r="Y376" s="59">
        <v>123.11043044652429</v>
      </c>
      <c r="Z376" s="32"/>
      <c r="AA376" s="32"/>
      <c r="AB376" s="32"/>
      <c r="AC376" s="32">
        <v>35.5</v>
      </c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1:38" ht="15" x14ac:dyDescent="0.2">
      <c r="A377">
        <f t="shared" si="10"/>
        <v>180</v>
      </c>
      <c r="B377" t="str">
        <f t="shared" si="11"/>
        <v>Hyola50</v>
      </c>
      <c r="C377" s="55" t="s">
        <v>70</v>
      </c>
      <c r="D377" s="15">
        <v>2007</v>
      </c>
      <c r="E377" s="56">
        <v>303</v>
      </c>
      <c r="F377" s="57">
        <v>39385</v>
      </c>
      <c r="G377" s="32">
        <v>3</v>
      </c>
      <c r="H377" s="37">
        <v>39205</v>
      </c>
      <c r="I377" s="32" t="s">
        <v>61</v>
      </c>
      <c r="J377" s="32" t="s">
        <v>40</v>
      </c>
      <c r="K377" s="58">
        <v>770.3791019883821</v>
      </c>
      <c r="L377" s="58">
        <v>140.42414157266145</v>
      </c>
      <c r="M377" s="59"/>
      <c r="N377" s="32">
        <v>15.097368675542599</v>
      </c>
      <c r="O377" s="31">
        <v>0.18227927160825183</v>
      </c>
      <c r="P377" s="32"/>
      <c r="Q377" s="32"/>
      <c r="R377" s="32"/>
      <c r="S377" s="32"/>
      <c r="T377" s="32"/>
      <c r="U377" s="32"/>
      <c r="V377" s="32"/>
      <c r="W377" s="32"/>
      <c r="X377" s="32"/>
      <c r="Y377" s="59">
        <v>64.616834408316322</v>
      </c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1:38" ht="15" x14ac:dyDescent="0.2">
      <c r="A378">
        <f t="shared" si="10"/>
        <v>180</v>
      </c>
      <c r="B378" t="str">
        <f t="shared" si="11"/>
        <v>Hyola75</v>
      </c>
      <c r="C378" s="55" t="s">
        <v>70</v>
      </c>
      <c r="D378" s="15">
        <v>2007</v>
      </c>
      <c r="E378" s="56">
        <v>303</v>
      </c>
      <c r="F378" s="57">
        <v>39385</v>
      </c>
      <c r="G378" s="32">
        <v>3</v>
      </c>
      <c r="H378" s="37">
        <v>39205</v>
      </c>
      <c r="I378" s="32" t="s">
        <v>73</v>
      </c>
      <c r="J378" s="32" t="s">
        <v>40</v>
      </c>
      <c r="K378" s="60">
        <v>693.33136271180058</v>
      </c>
      <c r="L378" s="58">
        <v>133.14907872696818</v>
      </c>
      <c r="M378" s="59">
        <v>10</v>
      </c>
      <c r="N378" s="32">
        <v>30.685820829073254</v>
      </c>
      <c r="O378" s="31">
        <v>0.19204248630292339</v>
      </c>
      <c r="P378" s="32"/>
      <c r="Q378" s="32"/>
      <c r="R378" s="32"/>
      <c r="S378" s="32"/>
      <c r="T378" s="32"/>
      <c r="U378" s="32"/>
      <c r="V378" s="32"/>
      <c r="W378" s="32"/>
      <c r="X378" s="32"/>
      <c r="Y378" s="59">
        <v>70.978869759260434</v>
      </c>
      <c r="Z378" s="32"/>
      <c r="AA378" s="32"/>
      <c r="AB378" s="32"/>
      <c r="AC378" s="32">
        <v>35.17</v>
      </c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1:38" ht="15" x14ac:dyDescent="0.2">
      <c r="A379">
        <f t="shared" si="10"/>
        <v>181</v>
      </c>
      <c r="B379" t="str">
        <f t="shared" si="11"/>
        <v>JC05006</v>
      </c>
      <c r="C379" s="55" t="s">
        <v>70</v>
      </c>
      <c r="D379" s="15">
        <v>2007</v>
      </c>
      <c r="E379" s="56">
        <v>304</v>
      </c>
      <c r="F379" s="57">
        <v>39386</v>
      </c>
      <c r="G379" s="32">
        <v>3</v>
      </c>
      <c r="H379" s="37">
        <v>39205</v>
      </c>
      <c r="I379" s="32" t="s">
        <v>85</v>
      </c>
      <c r="J379" s="32" t="s">
        <v>40</v>
      </c>
      <c r="K379" s="58">
        <v>985.64982767104948</v>
      </c>
      <c r="L379" s="58">
        <v>214.98324958123951</v>
      </c>
      <c r="M379" s="59"/>
      <c r="N379" s="32">
        <v>70.302735272398294</v>
      </c>
      <c r="O379" s="31">
        <v>0.21811321175717588</v>
      </c>
      <c r="P379" s="32"/>
      <c r="Q379" s="32"/>
      <c r="R379" s="32"/>
      <c r="S379" s="32"/>
      <c r="T379" s="32"/>
      <c r="U379" s="32"/>
      <c r="V379" s="32"/>
      <c r="W379" s="32"/>
      <c r="X379" s="32"/>
      <c r="Y379" s="59">
        <v>218.77744642861626</v>
      </c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1:38" ht="15" x14ac:dyDescent="0.2">
      <c r="A380">
        <f t="shared" si="10"/>
        <v>180</v>
      </c>
      <c r="B380" t="str">
        <f t="shared" si="11"/>
        <v>NBIP4</v>
      </c>
      <c r="C380" s="55" t="s">
        <v>70</v>
      </c>
      <c r="D380" s="15">
        <v>2007</v>
      </c>
      <c r="E380" s="56">
        <v>303</v>
      </c>
      <c r="F380" s="57">
        <v>39385</v>
      </c>
      <c r="G380" s="32">
        <v>3</v>
      </c>
      <c r="H380" s="37">
        <v>39205</v>
      </c>
      <c r="I380" s="32" t="s">
        <v>76</v>
      </c>
      <c r="J380" s="32" t="s">
        <v>40</v>
      </c>
      <c r="K380" s="58">
        <v>699.72039966671616</v>
      </c>
      <c r="L380" s="58">
        <v>114.69466975263592</v>
      </c>
      <c r="M380" s="59"/>
      <c r="N380" s="32">
        <v>6.7566655478609556</v>
      </c>
      <c r="O380" s="31">
        <v>0.16391500063063211</v>
      </c>
      <c r="P380" s="32"/>
      <c r="Q380" s="32"/>
      <c r="R380" s="32"/>
      <c r="S380" s="32"/>
      <c r="T380" s="32"/>
      <c r="U380" s="32"/>
      <c r="V380" s="32"/>
      <c r="W380" s="32"/>
      <c r="X380" s="32"/>
      <c r="Y380" s="59">
        <v>77.732904504133558</v>
      </c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1:38" ht="15" x14ac:dyDescent="0.2">
      <c r="B381" t="str">
        <f t="shared" si="11"/>
        <v>NPZ2</v>
      </c>
      <c r="C381" s="55" t="s">
        <v>70</v>
      </c>
      <c r="D381" s="15">
        <v>2007</v>
      </c>
      <c r="E381" s="56"/>
      <c r="F381" s="57"/>
      <c r="G381" s="32">
        <v>3</v>
      </c>
      <c r="H381" s="37">
        <v>39205</v>
      </c>
      <c r="I381" s="32" t="s">
        <v>77</v>
      </c>
      <c r="J381" s="32" t="s">
        <v>40</v>
      </c>
      <c r="K381" s="58">
        <v>528.51783614705482</v>
      </c>
      <c r="L381" s="58">
        <v>29.074891405507337</v>
      </c>
      <c r="M381" s="59"/>
      <c r="N381" s="32">
        <v>15.759487387434353</v>
      </c>
      <c r="O381" s="31">
        <v>5.5012129046516291E-2</v>
      </c>
      <c r="P381" s="32"/>
      <c r="Q381" s="32"/>
      <c r="R381" s="32"/>
      <c r="S381" s="32"/>
      <c r="T381" s="32"/>
      <c r="U381" s="32"/>
      <c r="V381" s="32"/>
      <c r="W381" s="32"/>
      <c r="X381" s="32"/>
      <c r="Y381" s="59">
        <v>27.559576789285614</v>
      </c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1:38" ht="15" x14ac:dyDescent="0.2">
      <c r="A382">
        <f t="shared" si="10"/>
        <v>182</v>
      </c>
      <c r="B382" t="str">
        <f t="shared" si="11"/>
        <v>Nuseed1</v>
      </c>
      <c r="C382" s="55" t="s">
        <v>70</v>
      </c>
      <c r="D382" s="15">
        <v>2007</v>
      </c>
      <c r="E382" s="56">
        <v>305</v>
      </c>
      <c r="F382" s="57">
        <v>39387</v>
      </c>
      <c r="G382" s="32">
        <v>3</v>
      </c>
      <c r="H382" s="37">
        <v>39205</v>
      </c>
      <c r="I382" s="32" t="s">
        <v>92</v>
      </c>
      <c r="J382" s="32" t="s">
        <v>40</v>
      </c>
      <c r="K382" s="58">
        <v>538.44785958483044</v>
      </c>
      <c r="L382" s="58">
        <v>49.173248388381218</v>
      </c>
      <c r="M382" s="59"/>
      <c r="N382" s="32">
        <v>6.9410161113283522</v>
      </c>
      <c r="O382" s="31">
        <v>9.1324066969634146E-2</v>
      </c>
      <c r="P382" s="32"/>
      <c r="Q382" s="32"/>
      <c r="R382" s="32"/>
      <c r="S382" s="32"/>
      <c r="T382" s="32"/>
      <c r="U382" s="32"/>
      <c r="V382" s="32"/>
      <c r="W382" s="32"/>
      <c r="X382" s="32"/>
      <c r="Y382" s="59">
        <v>109.18977186726352</v>
      </c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1:38" ht="15" x14ac:dyDescent="0.2">
      <c r="A383">
        <f t="shared" si="10"/>
        <v>180</v>
      </c>
      <c r="B383" t="str">
        <f t="shared" si="11"/>
        <v>Skipton</v>
      </c>
      <c r="C383" s="55" t="s">
        <v>70</v>
      </c>
      <c r="D383" s="15">
        <v>2007</v>
      </c>
      <c r="E383" s="56">
        <v>303</v>
      </c>
      <c r="F383" s="57">
        <v>39385</v>
      </c>
      <c r="G383" s="32">
        <v>3</v>
      </c>
      <c r="H383" s="37">
        <v>39205</v>
      </c>
      <c r="I383" s="32" t="s">
        <v>79</v>
      </c>
      <c r="J383" s="32" t="s">
        <v>40</v>
      </c>
      <c r="K383" s="60">
        <v>737.30107382713902</v>
      </c>
      <c r="L383" s="58">
        <v>94.318991076102421</v>
      </c>
      <c r="M383" s="59">
        <v>10</v>
      </c>
      <c r="N383" s="32">
        <v>23.858711923143918</v>
      </c>
      <c r="O383" s="31">
        <v>0.12792466256222434</v>
      </c>
      <c r="P383" s="32"/>
      <c r="Q383" s="32"/>
      <c r="R383" s="32"/>
      <c r="S383" s="32"/>
      <c r="T383" s="32"/>
      <c r="U383" s="32"/>
      <c r="V383" s="32"/>
      <c r="W383" s="32"/>
      <c r="X383" s="32"/>
      <c r="Y383" s="59">
        <v>77.465829898911039</v>
      </c>
      <c r="Z383" s="32"/>
      <c r="AA383" s="32"/>
      <c r="AB383" s="32"/>
      <c r="AC383" s="32">
        <v>37.659999999999997</v>
      </c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1:38" ht="15" x14ac:dyDescent="0.2">
      <c r="A384">
        <f t="shared" si="10"/>
        <v>173</v>
      </c>
      <c r="B384" t="str">
        <f t="shared" si="11"/>
        <v>Tarcoola</v>
      </c>
      <c r="C384" s="55" t="s">
        <v>70</v>
      </c>
      <c r="D384" s="15">
        <v>2007</v>
      </c>
      <c r="E384" s="56">
        <v>296</v>
      </c>
      <c r="F384" s="57">
        <v>39378</v>
      </c>
      <c r="G384" s="32">
        <v>3</v>
      </c>
      <c r="H384" s="37">
        <v>39205</v>
      </c>
      <c r="I384" s="32" t="s">
        <v>97</v>
      </c>
      <c r="J384" s="32" t="s">
        <v>40</v>
      </c>
      <c r="K384" s="58">
        <v>641.245573183734</v>
      </c>
      <c r="L384" s="58">
        <v>64.58123953098827</v>
      </c>
      <c r="M384" s="59"/>
      <c r="N384" s="32">
        <v>16.044094619991039</v>
      </c>
      <c r="O384" s="31">
        <v>0.10071217990690755</v>
      </c>
      <c r="P384" s="32"/>
      <c r="Q384" s="32"/>
      <c r="R384" s="32"/>
      <c r="S384" s="32"/>
      <c r="T384" s="32"/>
      <c r="U384" s="32"/>
      <c r="V384" s="32"/>
      <c r="W384" s="32"/>
      <c r="X384" s="32"/>
      <c r="Y384" s="59">
        <v>12.40638793747075</v>
      </c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1:38" ht="15" hidden="1" x14ac:dyDescent="0.2">
      <c r="A385">
        <f t="shared" si="10"/>
        <v>61</v>
      </c>
      <c r="B385" t="str">
        <f t="shared" si="11"/>
        <v>05N2891</v>
      </c>
      <c r="C385" s="55" t="s">
        <v>70</v>
      </c>
      <c r="D385" s="15">
        <v>2007</v>
      </c>
      <c r="E385" s="56">
        <v>155</v>
      </c>
      <c r="F385" s="30">
        <v>39237</v>
      </c>
      <c r="G385" s="32">
        <v>1</v>
      </c>
      <c r="H385" s="61">
        <v>39176</v>
      </c>
      <c r="I385" s="32" t="s">
        <v>71</v>
      </c>
      <c r="J385" s="32" t="s">
        <v>40</v>
      </c>
      <c r="K385" s="62">
        <v>98.146787999999987</v>
      </c>
      <c r="L385" s="41" t="s">
        <v>41</v>
      </c>
      <c r="M385" s="59"/>
      <c r="N385" s="32" t="s">
        <v>41</v>
      </c>
      <c r="O385" s="41" t="s">
        <v>41</v>
      </c>
      <c r="P385" s="32"/>
      <c r="Q385" s="62">
        <v>68.388000000000005</v>
      </c>
      <c r="R385" s="32"/>
      <c r="S385" s="32"/>
      <c r="T385" s="32"/>
      <c r="U385" s="32"/>
      <c r="V385" s="62">
        <v>68.937569828506611</v>
      </c>
      <c r="W385" s="62">
        <v>29.20921817149339</v>
      </c>
      <c r="X385" s="32"/>
      <c r="Y385" s="59">
        <v>22.637540000000044</v>
      </c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1:38" ht="15" hidden="1" x14ac:dyDescent="0.2">
      <c r="A386">
        <f t="shared" ref="A386:A449" si="12">F386-H386</f>
        <v>61</v>
      </c>
      <c r="B386" t="str">
        <f t="shared" ref="B386:B449" si="13">I386</f>
        <v>CBI106</v>
      </c>
      <c r="C386" s="55" t="s">
        <v>70</v>
      </c>
      <c r="D386" s="15">
        <v>2007</v>
      </c>
      <c r="E386" s="56">
        <v>155</v>
      </c>
      <c r="F386" s="30">
        <v>39237</v>
      </c>
      <c r="G386" s="32">
        <v>1</v>
      </c>
      <c r="H386" s="61">
        <v>39176</v>
      </c>
      <c r="I386" s="32" t="s">
        <v>72</v>
      </c>
      <c r="J386" s="32" t="s">
        <v>40</v>
      </c>
      <c r="K386" s="62">
        <v>97.72811999999999</v>
      </c>
      <c r="L386" s="41" t="s">
        <v>41</v>
      </c>
      <c r="M386" s="59"/>
      <c r="N386" s="32" t="s">
        <v>41</v>
      </c>
      <c r="O386" s="41" t="s">
        <v>41</v>
      </c>
      <c r="P386" s="32"/>
      <c r="Q386" s="62">
        <v>73.391999999999996</v>
      </c>
      <c r="R386" s="32"/>
      <c r="S386" s="32"/>
      <c r="T386" s="32"/>
      <c r="U386" s="32"/>
      <c r="V386" s="62">
        <v>71.529647191655798</v>
      </c>
      <c r="W386" s="62">
        <v>26.198472808344199</v>
      </c>
      <c r="X386" s="32"/>
      <c r="Y386" s="59">
        <v>13.271720000000082</v>
      </c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8" ht="15" hidden="1" x14ac:dyDescent="0.2">
      <c r="A387">
        <f t="shared" si="12"/>
        <v>61</v>
      </c>
      <c r="B387" t="str">
        <f t="shared" si="13"/>
        <v>CBI206</v>
      </c>
      <c r="C387" s="55" t="s">
        <v>70</v>
      </c>
      <c r="D387" s="15">
        <v>2007</v>
      </c>
      <c r="E387" s="56">
        <v>155</v>
      </c>
      <c r="F387" s="30">
        <v>39237</v>
      </c>
      <c r="G387" s="32">
        <v>1</v>
      </c>
      <c r="H387" s="61">
        <v>39176</v>
      </c>
      <c r="I387" s="32" t="s">
        <v>60</v>
      </c>
      <c r="J387" s="32" t="s">
        <v>40</v>
      </c>
      <c r="K387" s="62">
        <v>108.57901600000001</v>
      </c>
      <c r="L387" s="41" t="s">
        <v>41</v>
      </c>
      <c r="M387" s="59"/>
      <c r="N387" s="32" t="s">
        <v>41</v>
      </c>
      <c r="O387" s="41" t="s">
        <v>41</v>
      </c>
      <c r="P387" s="32"/>
      <c r="Q387" s="62">
        <v>60.603999999999999</v>
      </c>
      <c r="R387" s="32"/>
      <c r="S387" s="32"/>
      <c r="T387" s="32"/>
      <c r="U387" s="32"/>
      <c r="V387" s="62">
        <v>77.651304061648887</v>
      </c>
      <c r="W387" s="62">
        <v>30.92771193835112</v>
      </c>
      <c r="X387" s="32"/>
      <c r="Y387" s="59">
        <v>48.475415999999996</v>
      </c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8" ht="15" hidden="1" x14ac:dyDescent="0.2">
      <c r="A388">
        <f t="shared" si="12"/>
        <v>61</v>
      </c>
      <c r="B388" t="str">
        <f t="shared" si="13"/>
        <v>Garnet</v>
      </c>
      <c r="C388" s="55" t="s">
        <v>70</v>
      </c>
      <c r="D388" s="15">
        <v>2007</v>
      </c>
      <c r="E388" s="56">
        <v>155</v>
      </c>
      <c r="F388" s="30">
        <v>39237</v>
      </c>
      <c r="G388" s="32">
        <v>1</v>
      </c>
      <c r="H388" s="61">
        <v>39176</v>
      </c>
      <c r="I388" s="32" t="s">
        <v>45</v>
      </c>
      <c r="J388" s="32" t="s">
        <v>40</v>
      </c>
      <c r="K388" s="60">
        <v>75.486452</v>
      </c>
      <c r="L388" s="41" t="s">
        <v>41</v>
      </c>
      <c r="M388" s="59"/>
      <c r="N388" s="32" t="s">
        <v>41</v>
      </c>
      <c r="O388" s="41" t="s">
        <v>41</v>
      </c>
      <c r="P388" s="32"/>
      <c r="Q388" s="62">
        <v>52.263999999999996</v>
      </c>
      <c r="R388" s="32"/>
      <c r="S388" s="32"/>
      <c r="T388" s="32"/>
      <c r="U388" s="32"/>
      <c r="V388" s="62">
        <v>51.309549835616437</v>
      </c>
      <c r="W388" s="62">
        <v>24.176902164383563</v>
      </c>
      <c r="X388" s="32"/>
      <c r="Y388" s="59">
        <v>2.9751560000000645</v>
      </c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1:38" ht="15" hidden="1" x14ac:dyDescent="0.2">
      <c r="A389">
        <f t="shared" si="12"/>
        <v>61</v>
      </c>
      <c r="B389" t="str">
        <f t="shared" si="13"/>
        <v>Hyola75</v>
      </c>
      <c r="C389" s="55" t="s">
        <v>70</v>
      </c>
      <c r="D389" s="15">
        <v>2007</v>
      </c>
      <c r="E389" s="56">
        <v>155</v>
      </c>
      <c r="F389" s="30">
        <v>39237</v>
      </c>
      <c r="G389" s="32">
        <v>1</v>
      </c>
      <c r="H389" s="61">
        <v>39176</v>
      </c>
      <c r="I389" s="32" t="s">
        <v>73</v>
      </c>
      <c r="J389" s="32" t="s">
        <v>40</v>
      </c>
      <c r="K389" s="60">
        <v>122.75646</v>
      </c>
      <c r="L389" s="41" t="s">
        <v>41</v>
      </c>
      <c r="M389" s="59"/>
      <c r="N389" s="32" t="s">
        <v>41</v>
      </c>
      <c r="O389" s="41" t="s">
        <v>41</v>
      </c>
      <c r="P389" s="32"/>
      <c r="Q389" s="62">
        <v>59.491999999999997</v>
      </c>
      <c r="R389" s="32"/>
      <c r="S389" s="32"/>
      <c r="T389" s="32"/>
      <c r="U389" s="32"/>
      <c r="V389" s="62">
        <v>82.094468843055196</v>
      </c>
      <c r="W389" s="62">
        <v>40.661991156944808</v>
      </c>
      <c r="X389" s="32"/>
      <c r="Y389" s="59">
        <v>11.734379999999959</v>
      </c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1:38" ht="15" hidden="1" x14ac:dyDescent="0.2">
      <c r="A390">
        <f t="shared" si="12"/>
        <v>61</v>
      </c>
      <c r="B390" t="str">
        <f t="shared" si="13"/>
        <v>Maxol</v>
      </c>
      <c r="C390" s="55" t="s">
        <v>70</v>
      </c>
      <c r="D390" s="15">
        <v>2007</v>
      </c>
      <c r="E390" s="56">
        <v>155</v>
      </c>
      <c r="F390" s="30">
        <v>39237</v>
      </c>
      <c r="G390" s="32">
        <v>1</v>
      </c>
      <c r="H390" s="61">
        <v>39176</v>
      </c>
      <c r="I390" s="32" t="s">
        <v>44</v>
      </c>
      <c r="J390" s="32" t="s">
        <v>40</v>
      </c>
      <c r="K390" s="62">
        <v>147.59019999999998</v>
      </c>
      <c r="L390" s="41" t="s">
        <v>41</v>
      </c>
      <c r="M390" s="59"/>
      <c r="N390" s="32" t="s">
        <v>41</v>
      </c>
      <c r="O390" s="41" t="s">
        <v>41</v>
      </c>
      <c r="P390" s="32"/>
      <c r="Q390" s="62">
        <v>102.304</v>
      </c>
      <c r="R390" s="32"/>
      <c r="S390" s="32"/>
      <c r="T390" s="32"/>
      <c r="U390" s="32"/>
      <c r="V390" s="62">
        <v>105.29098674513276</v>
      </c>
      <c r="W390" s="62">
        <v>42.299213254867254</v>
      </c>
      <c r="X390" s="32"/>
      <c r="Y390" s="59">
        <v>27.583160000000099</v>
      </c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1:38" ht="15" hidden="1" x14ac:dyDescent="0.2">
      <c r="A391">
        <f t="shared" si="12"/>
        <v>61</v>
      </c>
      <c r="B391" t="str">
        <f t="shared" si="13"/>
        <v>NBIP1</v>
      </c>
      <c r="C391" s="55" t="s">
        <v>70</v>
      </c>
      <c r="D391" s="15">
        <v>2007</v>
      </c>
      <c r="E391" s="56">
        <v>155</v>
      </c>
      <c r="F391" s="30">
        <v>39237</v>
      </c>
      <c r="G391" s="32">
        <v>1</v>
      </c>
      <c r="H391" s="61">
        <v>39176</v>
      </c>
      <c r="I391" s="32" t="s">
        <v>74</v>
      </c>
      <c r="J391" s="32" t="s">
        <v>40</v>
      </c>
      <c r="K391" s="62">
        <v>59.469203999999991</v>
      </c>
      <c r="L391" s="41" t="s">
        <v>41</v>
      </c>
      <c r="M391" s="59"/>
      <c r="N391" s="32" t="s">
        <v>41</v>
      </c>
      <c r="O391" s="41" t="s">
        <v>41</v>
      </c>
      <c r="P391" s="32"/>
      <c r="Q391" s="62">
        <v>46.147999999999996</v>
      </c>
      <c r="R391" s="32"/>
      <c r="S391" s="32"/>
      <c r="T391" s="32"/>
      <c r="U391" s="32"/>
      <c r="V391" s="62">
        <v>43.551445249999986</v>
      </c>
      <c r="W391" s="62">
        <v>15.917758749999996</v>
      </c>
      <c r="X391" s="32"/>
      <c r="Y391" s="59">
        <v>4.6242519999999923</v>
      </c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1:38" ht="15" hidden="1" x14ac:dyDescent="0.2">
      <c r="A392">
        <f t="shared" si="12"/>
        <v>61</v>
      </c>
      <c r="B392" t="str">
        <f t="shared" si="13"/>
        <v>NBIP3</v>
      </c>
      <c r="C392" s="55" t="s">
        <v>70</v>
      </c>
      <c r="D392" s="15">
        <v>2007</v>
      </c>
      <c r="E392" s="56">
        <v>155</v>
      </c>
      <c r="F392" s="30">
        <v>39237</v>
      </c>
      <c r="G392" s="32">
        <v>1</v>
      </c>
      <c r="H392" s="61">
        <v>39176</v>
      </c>
      <c r="I392" s="32" t="s">
        <v>75</v>
      </c>
      <c r="J392" s="32" t="s">
        <v>40</v>
      </c>
      <c r="K392" s="62">
        <v>134.95306133333332</v>
      </c>
      <c r="L392" s="41" t="s">
        <v>41</v>
      </c>
      <c r="M392" s="59"/>
      <c r="N392" s="32" t="s">
        <v>41</v>
      </c>
      <c r="O392" s="41" t="s">
        <v>41</v>
      </c>
      <c r="P392" s="32"/>
      <c r="Q392" s="62">
        <v>77.098666666666659</v>
      </c>
      <c r="R392" s="32"/>
      <c r="S392" s="32"/>
      <c r="T392" s="32"/>
      <c r="U392" s="32"/>
      <c r="V392" s="62">
        <v>99.873359835598976</v>
      </c>
      <c r="W392" s="62">
        <v>35.079701497734355</v>
      </c>
      <c r="X392" s="32"/>
      <c r="Y392" s="59">
        <v>34.054716993058982</v>
      </c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1:38" ht="15" hidden="1" x14ac:dyDescent="0.2">
      <c r="A393">
        <f t="shared" si="12"/>
        <v>61</v>
      </c>
      <c r="B393" t="str">
        <f t="shared" si="13"/>
        <v>NBIP4</v>
      </c>
      <c r="C393" s="55" t="s">
        <v>70</v>
      </c>
      <c r="D393" s="15">
        <v>2007</v>
      </c>
      <c r="E393" s="56">
        <v>155</v>
      </c>
      <c r="F393" s="30">
        <v>39237</v>
      </c>
      <c r="G393" s="32">
        <v>1</v>
      </c>
      <c r="H393" s="61">
        <v>39176</v>
      </c>
      <c r="I393" s="32" t="s">
        <v>76</v>
      </c>
      <c r="J393" s="32" t="s">
        <v>40</v>
      </c>
      <c r="K393" s="62">
        <v>54.066551999999994</v>
      </c>
      <c r="L393" s="41" t="s">
        <v>41</v>
      </c>
      <c r="M393" s="59"/>
      <c r="N393" s="32" t="s">
        <v>41</v>
      </c>
      <c r="O393" s="41" t="s">
        <v>41</v>
      </c>
      <c r="P393" s="32"/>
      <c r="Q393" s="62">
        <v>63.94</v>
      </c>
      <c r="R393" s="32"/>
      <c r="S393" s="32"/>
      <c r="T393" s="32"/>
      <c r="U393" s="32"/>
      <c r="V393" s="62">
        <v>40.335890175883392</v>
      </c>
      <c r="W393" s="62">
        <v>13.730661824116606</v>
      </c>
      <c r="X393" s="32"/>
      <c r="Y393" s="59">
        <v>4.9472880000000403</v>
      </c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1:38" ht="15" hidden="1" x14ac:dyDescent="0.2">
      <c r="A394">
        <f t="shared" si="12"/>
        <v>61</v>
      </c>
      <c r="B394" t="str">
        <f t="shared" si="13"/>
        <v>NPZ2</v>
      </c>
      <c r="C394" s="55" t="s">
        <v>70</v>
      </c>
      <c r="D394" s="15">
        <v>2007</v>
      </c>
      <c r="E394" s="56">
        <v>155</v>
      </c>
      <c r="F394" s="30">
        <v>39237</v>
      </c>
      <c r="G394" s="32">
        <v>1</v>
      </c>
      <c r="H394" s="61">
        <v>39176</v>
      </c>
      <c r="I394" s="32" t="s">
        <v>77</v>
      </c>
      <c r="J394" s="32" t="s">
        <v>40</v>
      </c>
      <c r="K394" s="62">
        <v>119.50145066666664</v>
      </c>
      <c r="L394" s="41" t="s">
        <v>41</v>
      </c>
      <c r="M394" s="59"/>
      <c r="N394" s="32" t="s">
        <v>41</v>
      </c>
      <c r="O394" s="41" t="s">
        <v>41</v>
      </c>
      <c r="P394" s="32"/>
      <c r="Q394" s="62">
        <v>85.623999999999981</v>
      </c>
      <c r="R394" s="32"/>
      <c r="S394" s="32"/>
      <c r="T394" s="32"/>
      <c r="U394" s="32"/>
      <c r="V394" s="62">
        <v>82.782613392727001</v>
      </c>
      <c r="W394" s="62">
        <v>36.718837273939648</v>
      </c>
      <c r="X394" s="32"/>
      <c r="Y394" s="59">
        <v>9.886413745448051</v>
      </c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1:38" ht="15" hidden="1" x14ac:dyDescent="0.2">
      <c r="A395">
        <f t="shared" si="12"/>
        <v>61</v>
      </c>
      <c r="B395" t="str">
        <f t="shared" si="13"/>
        <v>NPZ3</v>
      </c>
      <c r="C395" s="55" t="s">
        <v>70</v>
      </c>
      <c r="D395" s="15">
        <v>2007</v>
      </c>
      <c r="E395" s="56">
        <v>155</v>
      </c>
      <c r="F395" s="30">
        <v>39237</v>
      </c>
      <c r="G395" s="32">
        <v>1</v>
      </c>
      <c r="H395" s="61">
        <v>39176</v>
      </c>
      <c r="I395" s="32" t="s">
        <v>78</v>
      </c>
      <c r="J395" s="32" t="s">
        <v>40</v>
      </c>
      <c r="K395" s="62">
        <v>157.27312533333333</v>
      </c>
      <c r="L395" s="41" t="s">
        <v>41</v>
      </c>
      <c r="M395" s="59"/>
      <c r="N395" s="32" t="s">
        <v>41</v>
      </c>
      <c r="O395" s="41" t="s">
        <v>41</v>
      </c>
      <c r="P395" s="32"/>
      <c r="Q395" s="62">
        <v>91.925333333333342</v>
      </c>
      <c r="R395" s="32"/>
      <c r="S395" s="32"/>
      <c r="T395" s="32"/>
      <c r="U395" s="32"/>
      <c r="V395" s="62">
        <v>105.65079316068142</v>
      </c>
      <c r="W395" s="62">
        <v>51.622332172651916</v>
      </c>
      <c r="X395" s="32"/>
      <c r="Y395" s="59">
        <v>20.377928396265819</v>
      </c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1:38" ht="15" hidden="1" x14ac:dyDescent="0.2">
      <c r="A396">
        <f t="shared" si="12"/>
        <v>61</v>
      </c>
      <c r="B396" t="str">
        <f t="shared" si="13"/>
        <v>Skipton</v>
      </c>
      <c r="C396" s="55" t="s">
        <v>70</v>
      </c>
      <c r="D396" s="15">
        <v>2007</v>
      </c>
      <c r="E396" s="56">
        <v>155</v>
      </c>
      <c r="F396" s="30">
        <v>39237</v>
      </c>
      <c r="G396" s="32">
        <v>1</v>
      </c>
      <c r="H396" s="61">
        <v>39176</v>
      </c>
      <c r="I396" s="32" t="s">
        <v>79</v>
      </c>
      <c r="J396" s="32" t="s">
        <v>40</v>
      </c>
      <c r="K396" s="60">
        <v>61.343480000000007</v>
      </c>
      <c r="L396" s="41" t="s">
        <v>41</v>
      </c>
      <c r="M396" s="59"/>
      <c r="N396" s="32" t="s">
        <v>41</v>
      </c>
      <c r="O396" s="41" t="s">
        <v>41</v>
      </c>
      <c r="P396" s="32"/>
      <c r="Q396" s="62">
        <v>61.16</v>
      </c>
      <c r="R396" s="32"/>
      <c r="S396" s="32"/>
      <c r="T396" s="32"/>
      <c r="U396" s="32"/>
      <c r="V396" s="62">
        <v>48.952909536423853</v>
      </c>
      <c r="W396" s="62">
        <v>12.390570463576159</v>
      </c>
      <c r="X396" s="32"/>
      <c r="Y396" s="59" t="s">
        <v>41</v>
      </c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1:38" ht="15" hidden="1" x14ac:dyDescent="0.2">
      <c r="A397">
        <f t="shared" si="12"/>
        <v>47</v>
      </c>
      <c r="B397" t="str">
        <f t="shared" si="13"/>
        <v>05N2891</v>
      </c>
      <c r="C397" s="55" t="s">
        <v>70</v>
      </c>
      <c r="D397" s="15">
        <v>2007</v>
      </c>
      <c r="E397" s="56">
        <v>155</v>
      </c>
      <c r="F397" s="30">
        <v>39237</v>
      </c>
      <c r="G397" s="32">
        <v>2</v>
      </c>
      <c r="H397" s="61">
        <v>39190</v>
      </c>
      <c r="I397" s="32" t="s">
        <v>71</v>
      </c>
      <c r="J397" s="32" t="s">
        <v>40</v>
      </c>
      <c r="K397" s="62">
        <v>238.30271200000001</v>
      </c>
      <c r="L397" s="41" t="s">
        <v>41</v>
      </c>
      <c r="M397" s="59"/>
      <c r="N397" s="32" t="s">
        <v>41</v>
      </c>
      <c r="O397" s="41" t="s">
        <v>41</v>
      </c>
      <c r="P397" s="32"/>
      <c r="Q397" s="62">
        <v>78.210666666666654</v>
      </c>
      <c r="R397" s="32"/>
      <c r="S397" s="32"/>
      <c r="T397" s="32"/>
      <c r="U397" s="32"/>
      <c r="V397" s="62">
        <v>135.73927202045039</v>
      </c>
      <c r="W397" s="62">
        <v>102.56343997954961</v>
      </c>
      <c r="X397" s="32"/>
      <c r="Y397" s="59">
        <v>19.516843531207208</v>
      </c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1:38" ht="15" hidden="1" x14ac:dyDescent="0.2">
      <c r="A398">
        <f t="shared" si="12"/>
        <v>47</v>
      </c>
      <c r="B398" t="str">
        <f t="shared" si="13"/>
        <v>44Y06</v>
      </c>
      <c r="C398" s="55" t="s">
        <v>70</v>
      </c>
      <c r="D398" s="15">
        <v>2007</v>
      </c>
      <c r="E398" s="56">
        <v>155</v>
      </c>
      <c r="F398" s="30">
        <v>39237</v>
      </c>
      <c r="G398" s="32">
        <v>2</v>
      </c>
      <c r="H398" s="61">
        <v>39190</v>
      </c>
      <c r="I398" s="32" t="s">
        <v>80</v>
      </c>
      <c r="J398" s="32" t="s">
        <v>40</v>
      </c>
      <c r="K398" s="62">
        <v>257.49249599999996</v>
      </c>
      <c r="L398" s="41" t="s">
        <v>41</v>
      </c>
      <c r="M398" s="59"/>
      <c r="N398" s="32" t="s">
        <v>41</v>
      </c>
      <c r="O398" s="41" t="s">
        <v>41</v>
      </c>
      <c r="P398" s="32"/>
      <c r="Q398" s="62">
        <v>84.512</v>
      </c>
      <c r="R398" s="32"/>
      <c r="S398" s="32"/>
      <c r="T398" s="32"/>
      <c r="U398" s="32"/>
      <c r="V398" s="62">
        <v>153.46859218088699</v>
      </c>
      <c r="W398" s="62">
        <v>104.02390381911299</v>
      </c>
      <c r="X398" s="32"/>
      <c r="Y398" s="59">
        <v>21.90926248858155</v>
      </c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1:38" ht="15" hidden="1" x14ac:dyDescent="0.2">
      <c r="A399">
        <f t="shared" si="12"/>
        <v>47</v>
      </c>
      <c r="B399" t="str">
        <f t="shared" si="13"/>
        <v>45Y77</v>
      </c>
      <c r="C399" s="55" t="s">
        <v>70</v>
      </c>
      <c r="D399" s="15">
        <v>2007</v>
      </c>
      <c r="E399" s="56">
        <v>155</v>
      </c>
      <c r="F399" s="30">
        <v>39237</v>
      </c>
      <c r="G399" s="32">
        <v>2</v>
      </c>
      <c r="H399" s="61">
        <v>39190</v>
      </c>
      <c r="I399" s="32" t="s">
        <v>81</v>
      </c>
      <c r="J399" s="32" t="s">
        <v>40</v>
      </c>
      <c r="K399" s="62">
        <v>179.0238453333333</v>
      </c>
      <c r="L399" s="41" t="s">
        <v>41</v>
      </c>
      <c r="M399" s="59"/>
      <c r="N399" s="32" t="s">
        <v>41</v>
      </c>
      <c r="O399" s="41" t="s">
        <v>41</v>
      </c>
      <c r="P399" s="32"/>
      <c r="Q399" s="62">
        <v>65.978666666666655</v>
      </c>
      <c r="R399" s="32"/>
      <c r="S399" s="32"/>
      <c r="T399" s="32"/>
      <c r="U399" s="32"/>
      <c r="V399" s="62">
        <v>110.0739009667529</v>
      </c>
      <c r="W399" s="62">
        <v>68.949944366580425</v>
      </c>
      <c r="X399" s="32"/>
      <c r="Y399" s="59">
        <v>18.551515877895756</v>
      </c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1:38" ht="15" hidden="1" x14ac:dyDescent="0.2">
      <c r="A400">
        <f t="shared" si="12"/>
        <v>47</v>
      </c>
      <c r="B400" t="str">
        <f t="shared" si="13"/>
        <v>46Y78</v>
      </c>
      <c r="C400" s="55" t="s">
        <v>70</v>
      </c>
      <c r="D400" s="15">
        <v>2007</v>
      </c>
      <c r="E400" s="56">
        <v>155</v>
      </c>
      <c r="F400" s="30">
        <v>39237</v>
      </c>
      <c r="G400" s="32">
        <v>2</v>
      </c>
      <c r="H400" s="61">
        <v>39190</v>
      </c>
      <c r="I400" s="32" t="s">
        <v>42</v>
      </c>
      <c r="J400" s="32" t="s">
        <v>40</v>
      </c>
      <c r="K400" s="62">
        <v>183.09228266666665</v>
      </c>
      <c r="L400" s="41" t="s">
        <v>41</v>
      </c>
      <c r="M400" s="59"/>
      <c r="N400" s="32" t="s">
        <v>41</v>
      </c>
      <c r="O400" s="41" t="s">
        <v>41</v>
      </c>
      <c r="P400" s="32"/>
      <c r="Q400" s="62">
        <v>78.210666666666654</v>
      </c>
      <c r="R400" s="32"/>
      <c r="S400" s="32"/>
      <c r="T400" s="32"/>
      <c r="U400" s="32"/>
      <c r="V400" s="62">
        <v>111.80077957913932</v>
      </c>
      <c r="W400" s="62">
        <v>71.291503087527317</v>
      </c>
      <c r="X400" s="32"/>
      <c r="Y400" s="59">
        <v>22.841979231894936</v>
      </c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1:38" ht="15" hidden="1" x14ac:dyDescent="0.2">
      <c r="A401">
        <f t="shared" si="12"/>
        <v>47</v>
      </c>
      <c r="B401" t="str">
        <f t="shared" si="13"/>
        <v>CBI106</v>
      </c>
      <c r="C401" s="55" t="s">
        <v>70</v>
      </c>
      <c r="D401" s="15">
        <v>2007</v>
      </c>
      <c r="E401" s="56">
        <v>155</v>
      </c>
      <c r="F401" s="30">
        <v>39237</v>
      </c>
      <c r="G401" s="32">
        <v>2</v>
      </c>
      <c r="H401" s="61">
        <v>39190</v>
      </c>
      <c r="I401" s="32" t="s">
        <v>72</v>
      </c>
      <c r="J401" s="32" t="s">
        <v>40</v>
      </c>
      <c r="K401" s="62">
        <v>162.53288533333333</v>
      </c>
      <c r="L401" s="41" t="s">
        <v>41</v>
      </c>
      <c r="M401" s="59"/>
      <c r="N401" s="32" t="s">
        <v>41</v>
      </c>
      <c r="O401" s="41" t="s">
        <v>41</v>
      </c>
      <c r="P401" s="32"/>
      <c r="Q401" s="62">
        <v>71.538666666666657</v>
      </c>
      <c r="R401" s="32"/>
      <c r="S401" s="32"/>
      <c r="T401" s="32"/>
      <c r="U401" s="32"/>
      <c r="V401" s="62">
        <v>106.46277262593294</v>
      </c>
      <c r="W401" s="62">
        <v>56.070112707400369</v>
      </c>
      <c r="X401" s="32"/>
      <c r="Y401" s="59">
        <v>23.266439407540418</v>
      </c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1:38" ht="15" hidden="1" x14ac:dyDescent="0.2">
      <c r="A402">
        <f t="shared" si="12"/>
        <v>47</v>
      </c>
      <c r="B402" t="str">
        <f t="shared" si="13"/>
        <v>CBI206</v>
      </c>
      <c r="C402" s="55" t="s">
        <v>70</v>
      </c>
      <c r="D402" s="15">
        <v>2007</v>
      </c>
      <c r="E402" s="56">
        <v>155</v>
      </c>
      <c r="F402" s="30">
        <v>39237</v>
      </c>
      <c r="G402" s="32">
        <v>2</v>
      </c>
      <c r="H402" s="61">
        <v>39190</v>
      </c>
      <c r="I402" s="32" t="s">
        <v>60</v>
      </c>
      <c r="J402" s="32" t="s">
        <v>40</v>
      </c>
      <c r="K402" s="62">
        <v>201.31129066666665</v>
      </c>
      <c r="L402" s="41" t="s">
        <v>41</v>
      </c>
      <c r="M402" s="59"/>
      <c r="N402" s="32" t="s">
        <v>41</v>
      </c>
      <c r="O402" s="41" t="s">
        <v>41</v>
      </c>
      <c r="P402" s="32"/>
      <c r="Q402" s="62">
        <v>78.581333333333319</v>
      </c>
      <c r="R402" s="32"/>
      <c r="S402" s="32"/>
      <c r="T402" s="32"/>
      <c r="U402" s="32"/>
      <c r="V402" s="62">
        <v>128.48950302525725</v>
      </c>
      <c r="W402" s="62">
        <v>72.821787641409387</v>
      </c>
      <c r="X402" s="32"/>
      <c r="Y402" s="59">
        <v>57.642857545768074</v>
      </c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1:38" ht="15" hidden="1" x14ac:dyDescent="0.2">
      <c r="A403">
        <f t="shared" si="12"/>
        <v>47</v>
      </c>
      <c r="B403" t="str">
        <f t="shared" si="13"/>
        <v>CBI306</v>
      </c>
      <c r="C403" s="55" t="s">
        <v>70</v>
      </c>
      <c r="D403" s="15">
        <v>2007</v>
      </c>
      <c r="E403" s="56">
        <v>155</v>
      </c>
      <c r="F403" s="30">
        <v>39237</v>
      </c>
      <c r="G403" s="32">
        <v>2</v>
      </c>
      <c r="H403" s="61">
        <v>39190</v>
      </c>
      <c r="I403" s="32" t="s">
        <v>47</v>
      </c>
      <c r="J403" s="32" t="s">
        <v>40</v>
      </c>
      <c r="K403" s="62">
        <v>224.44607999999997</v>
      </c>
      <c r="L403" s="41" t="s">
        <v>41</v>
      </c>
      <c r="M403" s="59"/>
      <c r="N403" s="32" t="s">
        <v>41</v>
      </c>
      <c r="O403" s="41" t="s">
        <v>41</v>
      </c>
      <c r="P403" s="32"/>
      <c r="Q403" s="62">
        <v>73.391999999999996</v>
      </c>
      <c r="R403" s="32"/>
      <c r="S403" s="32"/>
      <c r="T403" s="32"/>
      <c r="U403" s="32"/>
      <c r="V403" s="62">
        <v>141.83746721570577</v>
      </c>
      <c r="W403" s="62">
        <v>82.608612784294209</v>
      </c>
      <c r="X403" s="32"/>
      <c r="Y403" s="59">
        <v>40.879751946063024</v>
      </c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1:38" ht="15" hidden="1" x14ac:dyDescent="0.2">
      <c r="A404">
        <f t="shared" si="12"/>
        <v>47</v>
      </c>
      <c r="B404" t="str">
        <f t="shared" si="13"/>
        <v>CBI406</v>
      </c>
      <c r="C404" s="55" t="s">
        <v>70</v>
      </c>
      <c r="D404" s="15">
        <v>2007</v>
      </c>
      <c r="E404" s="56">
        <v>155</v>
      </c>
      <c r="F404" s="30">
        <v>39237</v>
      </c>
      <c r="G404" s="32">
        <v>2</v>
      </c>
      <c r="H404" s="61">
        <v>39190</v>
      </c>
      <c r="I404" s="32" t="s">
        <v>46</v>
      </c>
      <c r="J404" s="32" t="s">
        <v>40</v>
      </c>
      <c r="K404" s="62">
        <v>217.76852</v>
      </c>
      <c r="L404" s="41" t="s">
        <v>41</v>
      </c>
      <c r="M404" s="59"/>
      <c r="N404" s="32" t="s">
        <v>41</v>
      </c>
      <c r="O404" s="41" t="s">
        <v>41</v>
      </c>
      <c r="P404" s="32"/>
      <c r="Q404" s="62">
        <v>70.426666666666662</v>
      </c>
      <c r="R404" s="32"/>
      <c r="S404" s="32"/>
      <c r="T404" s="32"/>
      <c r="U404" s="32"/>
      <c r="V404" s="62">
        <v>132.04824502492781</v>
      </c>
      <c r="W404" s="62">
        <v>85.720274975072186</v>
      </c>
      <c r="X404" s="32"/>
      <c r="Y404" s="59">
        <v>21.79697879646017</v>
      </c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1:38" ht="15" hidden="1" x14ac:dyDescent="0.2">
      <c r="A405">
        <f t="shared" si="12"/>
        <v>47</v>
      </c>
      <c r="B405" t="str">
        <f t="shared" si="13"/>
        <v>CBI506</v>
      </c>
      <c r="C405" s="55" t="s">
        <v>70</v>
      </c>
      <c r="D405" s="15">
        <v>2007</v>
      </c>
      <c r="E405" s="56">
        <v>155</v>
      </c>
      <c r="F405" s="30">
        <v>39237</v>
      </c>
      <c r="G405" s="32">
        <v>2</v>
      </c>
      <c r="H405" s="61">
        <v>39190</v>
      </c>
      <c r="I405" s="32" t="s">
        <v>82</v>
      </c>
      <c r="J405" s="32" t="s">
        <v>40</v>
      </c>
      <c r="K405" s="62">
        <v>247.85256799999999</v>
      </c>
      <c r="L405" s="41" t="s">
        <v>41</v>
      </c>
      <c r="M405" s="59"/>
      <c r="N405" s="32" t="s">
        <v>41</v>
      </c>
      <c r="O405" s="41" t="s">
        <v>41</v>
      </c>
      <c r="P405" s="32"/>
      <c r="Q405" s="62">
        <v>71.538666666666657</v>
      </c>
      <c r="R405" s="32"/>
      <c r="S405" s="32"/>
      <c r="T405" s="32"/>
      <c r="U405" s="32"/>
      <c r="V405" s="62">
        <v>149.79784238912168</v>
      </c>
      <c r="W405" s="62">
        <v>98.054725610878279</v>
      </c>
      <c r="X405" s="32"/>
      <c r="Y405" s="59">
        <v>31.895077205817753</v>
      </c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1:38" ht="15" hidden="1" x14ac:dyDescent="0.2">
      <c r="A406">
        <f t="shared" si="12"/>
        <v>47</v>
      </c>
      <c r="B406" t="str">
        <f t="shared" si="13"/>
        <v>CBI606</v>
      </c>
      <c r="C406" s="55" t="s">
        <v>70</v>
      </c>
      <c r="D406" s="15">
        <v>2007</v>
      </c>
      <c r="E406" s="56">
        <v>155</v>
      </c>
      <c r="F406" s="30">
        <v>39237</v>
      </c>
      <c r="G406" s="32">
        <v>2</v>
      </c>
      <c r="H406" s="61">
        <v>39190</v>
      </c>
      <c r="I406" s="32" t="s">
        <v>83</v>
      </c>
      <c r="J406" s="32" t="s">
        <v>40</v>
      </c>
      <c r="K406" s="62">
        <v>286.44971733333335</v>
      </c>
      <c r="L406" s="41" t="s">
        <v>41</v>
      </c>
      <c r="M406" s="59"/>
      <c r="N406" s="32" t="s">
        <v>41</v>
      </c>
      <c r="O406" s="41" t="s">
        <v>41</v>
      </c>
      <c r="P406" s="32"/>
      <c r="Q406" s="62">
        <v>75.616</v>
      </c>
      <c r="R406" s="32"/>
      <c r="S406" s="32"/>
      <c r="T406" s="32"/>
      <c r="U406" s="32"/>
      <c r="V406" s="62">
        <v>184.66838470762991</v>
      </c>
      <c r="W406" s="62">
        <v>101.78133262570343</v>
      </c>
      <c r="X406" s="32"/>
      <c r="Y406" s="59">
        <v>5.17797070946642</v>
      </c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1:38" ht="15" hidden="1" x14ac:dyDescent="0.2">
      <c r="A407">
        <f t="shared" si="12"/>
        <v>47</v>
      </c>
      <c r="B407" t="str">
        <f t="shared" si="13"/>
        <v>CBI6654</v>
      </c>
      <c r="C407" s="55" t="s">
        <v>70</v>
      </c>
      <c r="D407" s="15">
        <v>2007</v>
      </c>
      <c r="E407" s="56">
        <v>155</v>
      </c>
      <c r="F407" s="30">
        <v>39237</v>
      </c>
      <c r="G407" s="32">
        <v>2</v>
      </c>
      <c r="H407" s="61">
        <v>39190</v>
      </c>
      <c r="I407" s="32" t="s">
        <v>84</v>
      </c>
      <c r="J407" s="32" t="s">
        <v>40</v>
      </c>
      <c r="K407" s="62">
        <v>169.59816266666664</v>
      </c>
      <c r="L407" s="41" t="s">
        <v>41</v>
      </c>
      <c r="M407" s="59"/>
      <c r="N407" s="32" t="s">
        <v>41</v>
      </c>
      <c r="O407" s="41" t="s">
        <v>41</v>
      </c>
      <c r="P407" s="32"/>
      <c r="Q407" s="62">
        <v>75.245333333333335</v>
      </c>
      <c r="R407" s="32"/>
      <c r="S407" s="32"/>
      <c r="T407" s="32"/>
      <c r="U407" s="32"/>
      <c r="V407" s="62">
        <v>114.39172387277438</v>
      </c>
      <c r="W407" s="62">
        <v>55.206438793892261</v>
      </c>
      <c r="X407" s="32"/>
      <c r="Y407" s="59">
        <v>16.468083401275656</v>
      </c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1:38" ht="15" hidden="1" x14ac:dyDescent="0.2">
      <c r="A408">
        <f t="shared" si="12"/>
        <v>47</v>
      </c>
      <c r="B408" t="str">
        <f t="shared" si="13"/>
        <v>Garnet</v>
      </c>
      <c r="C408" s="55" t="s">
        <v>70</v>
      </c>
      <c r="D408" s="15">
        <v>2007</v>
      </c>
      <c r="E408" s="56">
        <v>155</v>
      </c>
      <c r="F408" s="30">
        <v>39237</v>
      </c>
      <c r="G408" s="32">
        <v>2</v>
      </c>
      <c r="H408" s="61">
        <v>39190</v>
      </c>
      <c r="I408" s="32" t="s">
        <v>45</v>
      </c>
      <c r="J408" s="32" t="s">
        <v>40</v>
      </c>
      <c r="K408" s="60">
        <v>153.97419199999999</v>
      </c>
      <c r="L408" s="41" t="s">
        <v>41</v>
      </c>
      <c r="M408" s="59"/>
      <c r="N408" s="32" t="s">
        <v>41</v>
      </c>
      <c r="O408" s="41" t="s">
        <v>41</v>
      </c>
      <c r="P408" s="32"/>
      <c r="Q408" s="62">
        <v>73.762666666666661</v>
      </c>
      <c r="R408" s="32"/>
      <c r="S408" s="32"/>
      <c r="T408" s="32"/>
      <c r="U408" s="32"/>
      <c r="V408" s="62">
        <v>99.189019885889934</v>
      </c>
      <c r="W408" s="62">
        <v>54.785172114110061</v>
      </c>
      <c r="X408" s="32"/>
      <c r="Y408" s="59">
        <v>27.909277281344558</v>
      </c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1:38" ht="15" hidden="1" x14ac:dyDescent="0.2">
      <c r="A409">
        <f t="shared" si="12"/>
        <v>47</v>
      </c>
      <c r="B409" t="str">
        <f t="shared" si="13"/>
        <v>Hyola50</v>
      </c>
      <c r="C409" s="55" t="s">
        <v>70</v>
      </c>
      <c r="D409" s="15">
        <v>2007</v>
      </c>
      <c r="E409" s="56">
        <v>155</v>
      </c>
      <c r="F409" s="30">
        <v>39237</v>
      </c>
      <c r="G409" s="32">
        <v>2</v>
      </c>
      <c r="H409" s="61">
        <v>39190</v>
      </c>
      <c r="I409" s="32" t="s">
        <v>61</v>
      </c>
      <c r="J409" s="32" t="s">
        <v>40</v>
      </c>
      <c r="K409" s="62">
        <v>196.51449333333335</v>
      </c>
      <c r="L409" s="41" t="s">
        <v>41</v>
      </c>
      <c r="M409" s="59"/>
      <c r="N409" s="32" t="s">
        <v>41</v>
      </c>
      <c r="O409" s="41" t="s">
        <v>41</v>
      </c>
      <c r="P409" s="32"/>
      <c r="Q409" s="62">
        <v>93.037333333333336</v>
      </c>
      <c r="R409" s="32"/>
      <c r="S409" s="32"/>
      <c r="T409" s="32"/>
      <c r="U409" s="32"/>
      <c r="V409" s="62">
        <v>124.49050167981181</v>
      </c>
      <c r="W409" s="62">
        <v>72.023991653521534</v>
      </c>
      <c r="X409" s="32"/>
      <c r="Y409" s="59">
        <v>32.881631879054233</v>
      </c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1:38" ht="15" hidden="1" x14ac:dyDescent="0.2">
      <c r="A410">
        <f t="shared" si="12"/>
        <v>47</v>
      </c>
      <c r="B410" t="str">
        <f t="shared" si="13"/>
        <v>Hyola75</v>
      </c>
      <c r="C410" s="55" t="s">
        <v>70</v>
      </c>
      <c r="D410" s="15">
        <v>2007</v>
      </c>
      <c r="E410" s="56">
        <v>155</v>
      </c>
      <c r="F410" s="30">
        <v>39237</v>
      </c>
      <c r="G410" s="32">
        <v>2</v>
      </c>
      <c r="H410" s="61">
        <v>39190</v>
      </c>
      <c r="I410" s="32" t="s">
        <v>73</v>
      </c>
      <c r="J410" s="32" t="s">
        <v>40</v>
      </c>
      <c r="K410" s="60">
        <v>237.47390133333332</v>
      </c>
      <c r="L410" s="41" t="s">
        <v>41</v>
      </c>
      <c r="M410" s="59"/>
      <c r="N410" s="32" t="s">
        <v>41</v>
      </c>
      <c r="O410" s="41" t="s">
        <v>41</v>
      </c>
      <c r="P410" s="32"/>
      <c r="Q410" s="62">
        <v>71.909333333333336</v>
      </c>
      <c r="R410" s="32"/>
      <c r="S410" s="32"/>
      <c r="T410" s="32"/>
      <c r="U410" s="32"/>
      <c r="V410" s="62">
        <v>150.636825439452</v>
      </c>
      <c r="W410" s="62">
        <v>86.837075893881334</v>
      </c>
      <c r="X410" s="32"/>
      <c r="Y410" s="59">
        <v>17.297093817623878</v>
      </c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1:38" ht="15" hidden="1" x14ac:dyDescent="0.2">
      <c r="A411">
        <f t="shared" si="12"/>
        <v>47</v>
      </c>
      <c r="B411" t="str">
        <f t="shared" si="13"/>
        <v>JC05006</v>
      </c>
      <c r="C411" s="55" t="s">
        <v>70</v>
      </c>
      <c r="D411" s="15">
        <v>2007</v>
      </c>
      <c r="E411" s="56">
        <v>155</v>
      </c>
      <c r="F411" s="30">
        <v>39237</v>
      </c>
      <c r="G411" s="32">
        <v>2</v>
      </c>
      <c r="H411" s="61">
        <v>39190</v>
      </c>
      <c r="I411" s="32" t="s">
        <v>85</v>
      </c>
      <c r="J411" s="32" t="s">
        <v>40</v>
      </c>
      <c r="K411" s="62">
        <v>107.09041866666666</v>
      </c>
      <c r="L411" s="41" t="s">
        <v>41</v>
      </c>
      <c r="M411" s="59"/>
      <c r="N411" s="32" t="s">
        <v>41</v>
      </c>
      <c r="O411" s="41" t="s">
        <v>41</v>
      </c>
      <c r="P411" s="32"/>
      <c r="Q411" s="62">
        <v>58.565333333333335</v>
      </c>
      <c r="R411" s="32"/>
      <c r="S411" s="32"/>
      <c r="T411" s="32"/>
      <c r="U411" s="32"/>
      <c r="V411" s="62">
        <v>76.396598587742687</v>
      </c>
      <c r="W411" s="62">
        <v>30.693820078923977</v>
      </c>
      <c r="X411" s="32"/>
      <c r="Y411" s="59">
        <v>11.332146801826264</v>
      </c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1:38" ht="15" hidden="1" x14ac:dyDescent="0.2">
      <c r="A412">
        <f t="shared" si="12"/>
        <v>47</v>
      </c>
      <c r="B412" t="str">
        <f t="shared" si="13"/>
        <v>JC066019</v>
      </c>
      <c r="C412" s="55" t="s">
        <v>70</v>
      </c>
      <c r="D412" s="15">
        <v>2007</v>
      </c>
      <c r="E412" s="56">
        <v>155</v>
      </c>
      <c r="F412" s="30">
        <v>39237</v>
      </c>
      <c r="G412" s="32">
        <v>2</v>
      </c>
      <c r="H412" s="61">
        <v>39190</v>
      </c>
      <c r="I412" s="32" t="s">
        <v>86</v>
      </c>
      <c r="J412" s="32" t="s">
        <v>40</v>
      </c>
      <c r="K412" s="62">
        <v>83.451893333333331</v>
      </c>
      <c r="L412" s="41" t="s">
        <v>41</v>
      </c>
      <c r="M412" s="59"/>
      <c r="N412" s="32" t="s">
        <v>41</v>
      </c>
      <c r="O412" s="41" t="s">
        <v>41</v>
      </c>
      <c r="P412" s="32"/>
      <c r="Q412" s="62">
        <v>54.117333333333328</v>
      </c>
      <c r="R412" s="32"/>
      <c r="S412" s="32"/>
      <c r="T412" s="32"/>
      <c r="U412" s="32"/>
      <c r="V412" s="62">
        <v>51.562482318757667</v>
      </c>
      <c r="W412" s="62">
        <v>31.889411014575671</v>
      </c>
      <c r="X412" s="32"/>
      <c r="Y412" s="59">
        <v>9.7573756848041437</v>
      </c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1:38" ht="15" hidden="1" x14ac:dyDescent="0.2">
      <c r="A413">
        <f t="shared" si="12"/>
        <v>47</v>
      </c>
      <c r="B413" t="str">
        <f t="shared" si="13"/>
        <v>JR55</v>
      </c>
      <c r="C413" s="55" t="s">
        <v>70</v>
      </c>
      <c r="D413" s="15">
        <v>2007</v>
      </c>
      <c r="E413" s="56">
        <v>155</v>
      </c>
      <c r="F413" s="30">
        <v>39237</v>
      </c>
      <c r="G413" s="32">
        <v>2</v>
      </c>
      <c r="H413" s="61">
        <v>39190</v>
      </c>
      <c r="I413" s="32" t="s">
        <v>87</v>
      </c>
      <c r="J413" s="32" t="s">
        <v>40</v>
      </c>
      <c r="K413" s="62">
        <v>98.370114666666666</v>
      </c>
      <c r="L413" s="41" t="s">
        <v>41</v>
      </c>
      <c r="M413" s="59"/>
      <c r="N413" s="32" t="s">
        <v>41</v>
      </c>
      <c r="O413" s="41" t="s">
        <v>41</v>
      </c>
      <c r="P413" s="32"/>
      <c r="Q413" s="62">
        <v>60.048000000000002</v>
      </c>
      <c r="R413" s="32"/>
      <c r="S413" s="32"/>
      <c r="T413" s="32"/>
      <c r="U413" s="32"/>
      <c r="V413" s="62">
        <v>71.24837099588045</v>
      </c>
      <c r="W413" s="62">
        <v>27.121743670786216</v>
      </c>
      <c r="X413" s="32"/>
      <c r="Y413" s="59">
        <v>9.0237007475042166</v>
      </c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1:38" ht="15" hidden="1" x14ac:dyDescent="0.2">
      <c r="A414">
        <f t="shared" si="12"/>
        <v>47</v>
      </c>
      <c r="B414" t="str">
        <f t="shared" si="13"/>
        <v>Maxol</v>
      </c>
      <c r="C414" s="55" t="s">
        <v>70</v>
      </c>
      <c r="D414" s="15">
        <v>2007</v>
      </c>
      <c r="E414" s="56">
        <v>155</v>
      </c>
      <c r="F414" s="30">
        <v>39237</v>
      </c>
      <c r="G414" s="32">
        <v>2</v>
      </c>
      <c r="H414" s="61">
        <v>39190</v>
      </c>
      <c r="I414" s="32" t="s">
        <v>44</v>
      </c>
      <c r="J414" s="32" t="s">
        <v>40</v>
      </c>
      <c r="K414" s="62">
        <v>193.92019733333333</v>
      </c>
      <c r="L414" s="41" t="s">
        <v>41</v>
      </c>
      <c r="M414" s="59"/>
      <c r="N414" s="32" t="s">
        <v>41</v>
      </c>
      <c r="O414" s="41" t="s">
        <v>41</v>
      </c>
      <c r="P414" s="32"/>
      <c r="Q414" s="62">
        <v>83.770666666666656</v>
      </c>
      <c r="R414" s="32"/>
      <c r="S414" s="32"/>
      <c r="T414" s="32"/>
      <c r="U414" s="32"/>
      <c r="V414" s="62">
        <v>118.44644503739941</v>
      </c>
      <c r="W414" s="62">
        <v>75.473752295933878</v>
      </c>
      <c r="X414" s="32"/>
      <c r="Y414" s="59">
        <v>23.368435377533704</v>
      </c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1:38" ht="15" hidden="1" x14ac:dyDescent="0.2">
      <c r="A415">
        <f t="shared" si="12"/>
        <v>47</v>
      </c>
      <c r="B415" t="str">
        <f t="shared" si="13"/>
        <v>NBIP1</v>
      </c>
      <c r="C415" s="55" t="s">
        <v>70</v>
      </c>
      <c r="D415" s="15">
        <v>2007</v>
      </c>
      <c r="E415" s="56">
        <v>155</v>
      </c>
      <c r="F415" s="30">
        <v>39237</v>
      </c>
      <c r="G415" s="32">
        <v>2</v>
      </c>
      <c r="H415" s="61">
        <v>39190</v>
      </c>
      <c r="I415" s="32" t="s">
        <v>74</v>
      </c>
      <c r="J415" s="32" t="s">
        <v>40</v>
      </c>
      <c r="K415" s="62">
        <v>139.88700533333335</v>
      </c>
      <c r="L415" s="41" t="s">
        <v>41</v>
      </c>
      <c r="M415" s="59"/>
      <c r="N415" s="32" t="s">
        <v>41</v>
      </c>
      <c r="O415" s="41" t="s">
        <v>41</v>
      </c>
      <c r="P415" s="32"/>
      <c r="Q415" s="62">
        <v>57.823999999999991</v>
      </c>
      <c r="R415" s="32"/>
      <c r="S415" s="32"/>
      <c r="T415" s="32"/>
      <c r="U415" s="32"/>
      <c r="V415" s="62">
        <v>91.167570040913915</v>
      </c>
      <c r="W415" s="62">
        <v>48.719435292419426</v>
      </c>
      <c r="X415" s="32"/>
      <c r="Y415" s="59">
        <v>35.33077624161546</v>
      </c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1:38" ht="15" hidden="1" x14ac:dyDescent="0.2">
      <c r="A416">
        <f t="shared" si="12"/>
        <v>47</v>
      </c>
      <c r="B416" t="str">
        <f t="shared" si="13"/>
        <v>NBIP2</v>
      </c>
      <c r="C416" s="55" t="s">
        <v>70</v>
      </c>
      <c r="D416" s="15">
        <v>2007</v>
      </c>
      <c r="E416" s="56">
        <v>155</v>
      </c>
      <c r="F416" s="30">
        <v>39237</v>
      </c>
      <c r="G416" s="32">
        <v>2</v>
      </c>
      <c r="H416" s="61">
        <v>39190</v>
      </c>
      <c r="I416" s="32" t="s">
        <v>88</v>
      </c>
      <c r="J416" s="32" t="s">
        <v>40</v>
      </c>
      <c r="K416" s="62">
        <v>176.15785066666669</v>
      </c>
      <c r="L416" s="41" t="s">
        <v>41</v>
      </c>
      <c r="M416" s="59"/>
      <c r="N416" s="32" t="s">
        <v>41</v>
      </c>
      <c r="O416" s="41" t="s">
        <v>41</v>
      </c>
      <c r="P416" s="32"/>
      <c r="Q416" s="62">
        <v>68.202666666666673</v>
      </c>
      <c r="R416" s="32"/>
      <c r="S416" s="32"/>
      <c r="T416" s="32"/>
      <c r="U416" s="32"/>
      <c r="V416" s="62">
        <v>110.00316411932829</v>
      </c>
      <c r="W416" s="62">
        <v>66.154686547338358</v>
      </c>
      <c r="X416" s="32"/>
      <c r="Y416" s="59">
        <v>22.513672589313391</v>
      </c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1:38" ht="15" hidden="1" x14ac:dyDescent="0.2">
      <c r="A417">
        <f t="shared" si="12"/>
        <v>47</v>
      </c>
      <c r="B417" t="str">
        <f t="shared" si="13"/>
        <v>NBIP3</v>
      </c>
      <c r="C417" s="55" t="s">
        <v>70</v>
      </c>
      <c r="D417" s="15">
        <v>2007</v>
      </c>
      <c r="E417" s="56">
        <v>155</v>
      </c>
      <c r="F417" s="30">
        <v>39237</v>
      </c>
      <c r="G417" s="32">
        <v>2</v>
      </c>
      <c r="H417" s="61">
        <v>39190</v>
      </c>
      <c r="I417" s="32" t="s">
        <v>75</v>
      </c>
      <c r="J417" s="32" t="s">
        <v>40</v>
      </c>
      <c r="K417" s="62">
        <v>166.50235466666666</v>
      </c>
      <c r="L417" s="41" t="s">
        <v>41</v>
      </c>
      <c r="M417" s="59"/>
      <c r="N417" s="32" t="s">
        <v>41</v>
      </c>
      <c r="O417" s="41" t="s">
        <v>41</v>
      </c>
      <c r="P417" s="32"/>
      <c r="Q417" s="62">
        <v>67.09066666666665</v>
      </c>
      <c r="R417" s="32"/>
      <c r="S417" s="32"/>
      <c r="T417" s="32"/>
      <c r="U417" s="32"/>
      <c r="V417" s="62">
        <v>109.56159546247248</v>
      </c>
      <c r="W417" s="62">
        <v>56.940759204194194</v>
      </c>
      <c r="X417" s="32"/>
      <c r="Y417" s="59">
        <v>30.904149664397728</v>
      </c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1:38" ht="15" hidden="1" x14ac:dyDescent="0.2">
      <c r="A418">
        <f t="shared" si="12"/>
        <v>47</v>
      </c>
      <c r="B418" t="str">
        <f t="shared" si="13"/>
        <v>NBIP4</v>
      </c>
      <c r="C418" s="55" t="s">
        <v>70</v>
      </c>
      <c r="D418" s="15">
        <v>2007</v>
      </c>
      <c r="E418" s="56">
        <v>155</v>
      </c>
      <c r="F418" s="30">
        <v>39237</v>
      </c>
      <c r="G418" s="32">
        <v>2</v>
      </c>
      <c r="H418" s="61">
        <v>39190</v>
      </c>
      <c r="I418" s="32" t="s">
        <v>76</v>
      </c>
      <c r="J418" s="32" t="s">
        <v>40</v>
      </c>
      <c r="K418" s="62">
        <v>128.24770133333334</v>
      </c>
      <c r="L418" s="41" t="s">
        <v>41</v>
      </c>
      <c r="M418" s="59"/>
      <c r="N418" s="32" t="s">
        <v>41</v>
      </c>
      <c r="O418" s="41" t="s">
        <v>41</v>
      </c>
      <c r="P418" s="32"/>
      <c r="Q418" s="62">
        <v>61.901333333333334</v>
      </c>
      <c r="R418" s="32"/>
      <c r="S418" s="32"/>
      <c r="T418" s="32"/>
      <c r="U418" s="32"/>
      <c r="V418" s="62">
        <v>88.246902173014362</v>
      </c>
      <c r="W418" s="62">
        <v>40.000799160318962</v>
      </c>
      <c r="X418" s="32"/>
      <c r="Y418" s="32">
        <v>14.515730163246646</v>
      </c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1:38" ht="15" hidden="1" x14ac:dyDescent="0.2">
      <c r="A419">
        <f t="shared" si="12"/>
        <v>47</v>
      </c>
      <c r="B419" t="str">
        <f t="shared" si="13"/>
        <v>NBIP5</v>
      </c>
      <c r="C419" s="55" t="s">
        <v>70</v>
      </c>
      <c r="D419" s="15">
        <v>2007</v>
      </c>
      <c r="E419" s="56">
        <v>155</v>
      </c>
      <c r="F419" s="30">
        <v>39237</v>
      </c>
      <c r="G419" s="32">
        <v>2</v>
      </c>
      <c r="H419" s="61">
        <v>39190</v>
      </c>
      <c r="I419" s="32" t="s">
        <v>89</v>
      </c>
      <c r="J419" s="32" t="s">
        <v>40</v>
      </c>
      <c r="K419" s="62">
        <v>150.74086666666665</v>
      </c>
      <c r="L419" s="41" t="s">
        <v>41</v>
      </c>
      <c r="M419" s="59"/>
      <c r="N419" s="32" t="s">
        <v>41</v>
      </c>
      <c r="O419" s="41" t="s">
        <v>41</v>
      </c>
      <c r="P419" s="32"/>
      <c r="Q419" s="62">
        <v>63.754666666666658</v>
      </c>
      <c r="R419" s="32"/>
      <c r="S419" s="32"/>
      <c r="T419" s="32"/>
      <c r="U419" s="32"/>
      <c r="V419" s="62">
        <v>95.024987126026858</v>
      </c>
      <c r="W419" s="62">
        <v>55.715879540639797</v>
      </c>
      <c r="X419" s="32"/>
      <c r="Y419" s="32">
        <v>14.604457412933751</v>
      </c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1:38" ht="15" hidden="1" x14ac:dyDescent="0.2">
      <c r="A420">
        <f t="shared" si="12"/>
        <v>47</v>
      </c>
      <c r="B420" t="str">
        <f t="shared" si="13"/>
        <v>NPZ1</v>
      </c>
      <c r="C420" s="55" t="s">
        <v>70</v>
      </c>
      <c r="D420" s="15">
        <v>2007</v>
      </c>
      <c r="E420" s="56">
        <v>155</v>
      </c>
      <c r="F420" s="30">
        <v>39237</v>
      </c>
      <c r="G420" s="32">
        <v>2</v>
      </c>
      <c r="H420" s="61">
        <v>39190</v>
      </c>
      <c r="I420" s="32" t="s">
        <v>90</v>
      </c>
      <c r="J420" s="32" t="s">
        <v>40</v>
      </c>
      <c r="K420" s="62">
        <v>216.00970666666669</v>
      </c>
      <c r="L420" s="41" t="s">
        <v>41</v>
      </c>
      <c r="M420" s="59"/>
      <c r="N420" s="32" t="s">
        <v>41</v>
      </c>
      <c r="O420" s="41" t="s">
        <v>41</v>
      </c>
      <c r="P420" s="32"/>
      <c r="Q420" s="62">
        <v>84.882666666666665</v>
      </c>
      <c r="R420" s="32"/>
      <c r="S420" s="32"/>
      <c r="T420" s="32"/>
      <c r="U420" s="32"/>
      <c r="V420" s="62">
        <v>136.66516620236158</v>
      </c>
      <c r="W420" s="62">
        <v>79.344540464305055</v>
      </c>
      <c r="X420" s="32"/>
      <c r="Y420" s="59">
        <v>17.556494172299903</v>
      </c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1:38" ht="15" hidden="1" x14ac:dyDescent="0.2">
      <c r="A421">
        <f t="shared" si="12"/>
        <v>47</v>
      </c>
      <c r="B421" t="str">
        <f t="shared" si="13"/>
        <v>NPZ2</v>
      </c>
      <c r="C421" s="55" t="s">
        <v>70</v>
      </c>
      <c r="D421" s="15">
        <v>2007</v>
      </c>
      <c r="E421" s="56">
        <v>155</v>
      </c>
      <c r="F421" s="30">
        <v>39237</v>
      </c>
      <c r="G421" s="32">
        <v>2</v>
      </c>
      <c r="H421" s="61">
        <v>39190</v>
      </c>
      <c r="I421" s="32" t="s">
        <v>77</v>
      </c>
      <c r="J421" s="32" t="s">
        <v>40</v>
      </c>
      <c r="K421" s="62">
        <v>168.37755733333333</v>
      </c>
      <c r="L421" s="41" t="s">
        <v>41</v>
      </c>
      <c r="M421" s="59"/>
      <c r="N421" s="32" t="s">
        <v>41</v>
      </c>
      <c r="O421" s="41" t="s">
        <v>41</v>
      </c>
      <c r="P421" s="32"/>
      <c r="Q421" s="62">
        <v>78.210666666666654</v>
      </c>
      <c r="R421" s="32"/>
      <c r="S421" s="32"/>
      <c r="T421" s="32"/>
      <c r="U421" s="32"/>
      <c r="V421" s="62">
        <v>107.10802659591484</v>
      </c>
      <c r="W421" s="62">
        <v>61.269530737418499</v>
      </c>
      <c r="X421" s="32"/>
      <c r="Y421" s="59">
        <v>15.403165951186544</v>
      </c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1:38" ht="15" hidden="1" x14ac:dyDescent="0.2">
      <c r="A422">
        <f t="shared" si="12"/>
        <v>47</v>
      </c>
      <c r="B422" t="str">
        <f t="shared" si="13"/>
        <v>NPZ3</v>
      </c>
      <c r="C422" s="55" t="s">
        <v>70</v>
      </c>
      <c r="D422" s="15">
        <v>2007</v>
      </c>
      <c r="E422" s="56">
        <v>155</v>
      </c>
      <c r="F422" s="30">
        <v>39237</v>
      </c>
      <c r="G422" s="32">
        <v>2</v>
      </c>
      <c r="H422" s="61">
        <v>39190</v>
      </c>
      <c r="I422" s="32" t="s">
        <v>78</v>
      </c>
      <c r="J422" s="32" t="s">
        <v>40</v>
      </c>
      <c r="K422" s="62">
        <v>251.56034666666665</v>
      </c>
      <c r="L422" s="41" t="s">
        <v>41</v>
      </c>
      <c r="M422" s="59"/>
      <c r="N422" s="32" t="s">
        <v>41</v>
      </c>
      <c r="O422" s="41" t="s">
        <v>41</v>
      </c>
      <c r="P422" s="32"/>
      <c r="Q422" s="62">
        <v>87.477333333333334</v>
      </c>
      <c r="R422" s="32"/>
      <c r="S422" s="32"/>
      <c r="T422" s="32"/>
      <c r="U422" s="32"/>
      <c r="V422" s="62">
        <v>150.51282584209443</v>
      </c>
      <c r="W422" s="62">
        <v>101.04752082457223</v>
      </c>
      <c r="X422" s="32"/>
      <c r="Y422" s="59">
        <v>60.132868083698789</v>
      </c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1:38" ht="15" hidden="1" x14ac:dyDescent="0.2">
      <c r="A423">
        <f t="shared" si="12"/>
        <v>47</v>
      </c>
      <c r="B423" t="str">
        <f t="shared" si="13"/>
        <v>NPZ4</v>
      </c>
      <c r="C423" s="55" t="s">
        <v>70</v>
      </c>
      <c r="D423" s="15">
        <v>2007</v>
      </c>
      <c r="E423" s="56">
        <v>155</v>
      </c>
      <c r="F423" s="30">
        <v>39237</v>
      </c>
      <c r="G423" s="32">
        <v>2</v>
      </c>
      <c r="H423" s="61">
        <v>39190</v>
      </c>
      <c r="I423" s="32" t="s">
        <v>91</v>
      </c>
      <c r="J423" s="32" t="s">
        <v>40</v>
      </c>
      <c r="K423" s="62">
        <v>225.86239733333332</v>
      </c>
      <c r="L423" s="41" t="s">
        <v>41</v>
      </c>
      <c r="M423" s="59"/>
      <c r="N423" s="32" t="s">
        <v>41</v>
      </c>
      <c r="O423" s="41" t="s">
        <v>41</v>
      </c>
      <c r="P423" s="32"/>
      <c r="Q423" s="62">
        <v>82.287999999999997</v>
      </c>
      <c r="R423" s="32"/>
      <c r="S423" s="32"/>
      <c r="T423" s="32"/>
      <c r="U423" s="32"/>
      <c r="V423" s="62">
        <v>139.61411871884226</v>
      </c>
      <c r="W423" s="62">
        <v>86.248278614491028</v>
      </c>
      <c r="X423" s="32"/>
      <c r="Y423" s="59">
        <v>21.638709054646007</v>
      </c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1:38" ht="15" hidden="1" x14ac:dyDescent="0.2">
      <c r="A424">
        <f t="shared" si="12"/>
        <v>47</v>
      </c>
      <c r="B424" t="str">
        <f t="shared" si="13"/>
        <v>Nuseed1</v>
      </c>
      <c r="C424" s="55" t="s">
        <v>70</v>
      </c>
      <c r="D424" s="15">
        <v>2007</v>
      </c>
      <c r="E424" s="56">
        <v>155</v>
      </c>
      <c r="F424" s="30">
        <v>39237</v>
      </c>
      <c r="G424" s="32">
        <v>2</v>
      </c>
      <c r="H424" s="61">
        <v>39190</v>
      </c>
      <c r="I424" s="32" t="s">
        <v>92</v>
      </c>
      <c r="J424" s="32" t="s">
        <v>40</v>
      </c>
      <c r="K424" s="62">
        <v>68.382069333333334</v>
      </c>
      <c r="L424" s="41" t="s">
        <v>41</v>
      </c>
      <c r="M424" s="59"/>
      <c r="N424" s="32" t="s">
        <v>41</v>
      </c>
      <c r="O424" s="41" t="s">
        <v>41</v>
      </c>
      <c r="P424" s="32"/>
      <c r="Q424" s="62">
        <v>64.495999999999995</v>
      </c>
      <c r="R424" s="32"/>
      <c r="S424" s="32"/>
      <c r="T424" s="32"/>
      <c r="U424" s="32"/>
      <c r="V424" s="62">
        <v>52.816005826935907</v>
      </c>
      <c r="W424" s="62">
        <v>15.566063506397427</v>
      </c>
      <c r="X424" s="32"/>
      <c r="Y424" s="59">
        <v>12.026924430918116</v>
      </c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1:38" ht="15" hidden="1" x14ac:dyDescent="0.2">
      <c r="A425">
        <f t="shared" si="12"/>
        <v>47</v>
      </c>
      <c r="B425" t="str">
        <f t="shared" si="13"/>
        <v>Nuseed2</v>
      </c>
      <c r="C425" s="55" t="s">
        <v>70</v>
      </c>
      <c r="D425" s="15">
        <v>2007</v>
      </c>
      <c r="E425" s="56">
        <v>155</v>
      </c>
      <c r="F425" s="30">
        <v>39237</v>
      </c>
      <c r="G425" s="32">
        <v>2</v>
      </c>
      <c r="H425" s="61">
        <v>39190</v>
      </c>
      <c r="I425" s="32" t="s">
        <v>93</v>
      </c>
      <c r="J425" s="32" t="s">
        <v>40</v>
      </c>
      <c r="K425" s="62">
        <v>73.139205333333322</v>
      </c>
      <c r="L425" s="41" t="s">
        <v>41</v>
      </c>
      <c r="M425" s="59"/>
      <c r="N425" s="32" t="s">
        <v>41</v>
      </c>
      <c r="O425" s="41" t="s">
        <v>41</v>
      </c>
      <c r="P425" s="32"/>
      <c r="Q425" s="62">
        <v>75.615999999999985</v>
      </c>
      <c r="R425" s="32"/>
      <c r="S425" s="32"/>
      <c r="T425" s="32"/>
      <c r="U425" s="32"/>
      <c r="V425" s="62">
        <v>56.693258042023928</v>
      </c>
      <c r="W425" s="62">
        <v>16.445947291309395</v>
      </c>
      <c r="X425" s="32"/>
      <c r="Y425" s="59">
        <v>6.9769959860472728</v>
      </c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1:38" ht="15" hidden="1" x14ac:dyDescent="0.2">
      <c r="A426">
        <f t="shared" si="12"/>
        <v>47</v>
      </c>
      <c r="B426" t="str">
        <f t="shared" si="13"/>
        <v>Nuseed3</v>
      </c>
      <c r="C426" s="55" t="s">
        <v>70</v>
      </c>
      <c r="D426" s="15">
        <v>2007</v>
      </c>
      <c r="E426" s="56">
        <v>155</v>
      </c>
      <c r="F426" s="30">
        <v>39237</v>
      </c>
      <c r="G426" s="32">
        <v>2</v>
      </c>
      <c r="H426" s="61">
        <v>39190</v>
      </c>
      <c r="I426" s="32" t="s">
        <v>94</v>
      </c>
      <c r="J426" s="32" t="s">
        <v>40</v>
      </c>
      <c r="K426" s="62">
        <v>38.247981333333335</v>
      </c>
      <c r="L426" s="41" t="s">
        <v>41</v>
      </c>
      <c r="M426" s="59"/>
      <c r="N426" s="32" t="s">
        <v>41</v>
      </c>
      <c r="O426" s="41" t="s">
        <v>41</v>
      </c>
      <c r="P426" s="32"/>
      <c r="Q426" s="62">
        <v>45.592000000000006</v>
      </c>
      <c r="R426" s="32"/>
      <c r="S426" s="32"/>
      <c r="T426" s="32"/>
      <c r="U426" s="32"/>
      <c r="V426" s="62">
        <v>27.103097098685623</v>
      </c>
      <c r="W426" s="62">
        <v>11.144884234647707</v>
      </c>
      <c r="X426" s="32"/>
      <c r="Y426" s="59">
        <v>5.5849889142213245</v>
      </c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1:38" ht="15" hidden="1" x14ac:dyDescent="0.2">
      <c r="A427">
        <f t="shared" si="12"/>
        <v>47</v>
      </c>
      <c r="B427" t="str">
        <f t="shared" si="13"/>
        <v>Skipton</v>
      </c>
      <c r="C427" s="55" t="s">
        <v>70</v>
      </c>
      <c r="D427" s="15">
        <v>2007</v>
      </c>
      <c r="E427" s="56">
        <v>155</v>
      </c>
      <c r="F427" s="30">
        <v>39237</v>
      </c>
      <c r="G427" s="32">
        <v>2</v>
      </c>
      <c r="H427" s="61">
        <v>39190</v>
      </c>
      <c r="I427" s="32" t="s">
        <v>79</v>
      </c>
      <c r="J427" s="32" t="s">
        <v>40</v>
      </c>
      <c r="K427" s="60">
        <v>130.38348266666665</v>
      </c>
      <c r="L427" s="41" t="s">
        <v>41</v>
      </c>
      <c r="M427" s="59"/>
      <c r="N427" s="32" t="s">
        <v>41</v>
      </c>
      <c r="O427" s="41" t="s">
        <v>41</v>
      </c>
      <c r="P427" s="32"/>
      <c r="Q427" s="62">
        <v>69.314666666666668</v>
      </c>
      <c r="R427" s="32"/>
      <c r="S427" s="32"/>
      <c r="T427" s="32"/>
      <c r="U427" s="32"/>
      <c r="V427" s="62">
        <v>88.824125755575892</v>
      </c>
      <c r="W427" s="62">
        <v>41.559356911090759</v>
      </c>
      <c r="X427" s="32"/>
      <c r="Y427" s="59">
        <v>12.492490390652295</v>
      </c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1:38" ht="15" hidden="1" x14ac:dyDescent="0.2">
      <c r="A428">
        <f t="shared" si="12"/>
        <v>47</v>
      </c>
      <c r="B428" t="str">
        <f t="shared" si="13"/>
        <v>Stubby</v>
      </c>
      <c r="C428" s="55" t="s">
        <v>70</v>
      </c>
      <c r="D428" s="15">
        <v>2007</v>
      </c>
      <c r="E428" s="56">
        <v>155</v>
      </c>
      <c r="F428" s="30">
        <v>39237</v>
      </c>
      <c r="G428" s="32">
        <v>2</v>
      </c>
      <c r="H428" s="61">
        <v>39190</v>
      </c>
      <c r="I428" s="32" t="s">
        <v>95</v>
      </c>
      <c r="J428" s="32" t="s">
        <v>40</v>
      </c>
      <c r="K428" s="62">
        <v>88.325047999999995</v>
      </c>
      <c r="L428" s="41" t="s">
        <v>41</v>
      </c>
      <c r="M428" s="59"/>
      <c r="N428" s="32" t="s">
        <v>41</v>
      </c>
      <c r="O428" s="41" t="s">
        <v>41</v>
      </c>
      <c r="P428" s="32"/>
      <c r="Q428" s="62">
        <v>64.86666666666666</v>
      </c>
      <c r="R428" s="32"/>
      <c r="S428" s="32"/>
      <c r="T428" s="32"/>
      <c r="U428" s="32"/>
      <c r="V428" s="62">
        <v>62.931860145974099</v>
      </c>
      <c r="W428" s="62">
        <v>25.3931878540259</v>
      </c>
      <c r="X428" s="32"/>
      <c r="Y428" s="59">
        <v>1.4350750982662392</v>
      </c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1:38" ht="15" hidden="1" x14ac:dyDescent="0.2">
      <c r="A429">
        <f t="shared" si="12"/>
        <v>47</v>
      </c>
      <c r="B429" t="str">
        <f t="shared" si="13"/>
        <v>Summit</v>
      </c>
      <c r="C429" s="55" t="s">
        <v>70</v>
      </c>
      <c r="D429" s="15">
        <v>2007</v>
      </c>
      <c r="E429" s="56">
        <v>155</v>
      </c>
      <c r="F429" s="30">
        <v>39237</v>
      </c>
      <c r="G429" s="32">
        <v>2</v>
      </c>
      <c r="H429" s="61">
        <v>39190</v>
      </c>
      <c r="I429" s="32" t="s">
        <v>96</v>
      </c>
      <c r="J429" s="32" t="s">
        <v>40</v>
      </c>
      <c r="K429" s="62">
        <v>92.565104000000005</v>
      </c>
      <c r="L429" s="41" t="s">
        <v>41</v>
      </c>
      <c r="M429" s="59"/>
      <c r="N429" s="32" t="s">
        <v>41</v>
      </c>
      <c r="O429" s="41" t="s">
        <v>41</v>
      </c>
      <c r="P429" s="32"/>
      <c r="Q429" s="62">
        <v>72.650666666666666</v>
      </c>
      <c r="R429" s="32"/>
      <c r="S429" s="32"/>
      <c r="T429" s="32"/>
      <c r="U429" s="32"/>
      <c r="V429" s="62">
        <v>67.118700066202038</v>
      </c>
      <c r="W429" s="62">
        <v>25.446403933797964</v>
      </c>
      <c r="X429" s="32"/>
      <c r="Y429" s="59">
        <v>10.551545515622673</v>
      </c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1:38" ht="15" hidden="1" x14ac:dyDescent="0.2">
      <c r="A430">
        <f t="shared" si="12"/>
        <v>47</v>
      </c>
      <c r="B430" t="str">
        <f t="shared" si="13"/>
        <v>Tarcoola</v>
      </c>
      <c r="C430" s="55" t="s">
        <v>70</v>
      </c>
      <c r="D430" s="15">
        <v>2007</v>
      </c>
      <c r="E430" s="56">
        <v>155</v>
      </c>
      <c r="F430" s="30">
        <v>39237</v>
      </c>
      <c r="G430" s="32">
        <v>2</v>
      </c>
      <c r="H430" s="61">
        <v>39190</v>
      </c>
      <c r="I430" s="32" t="s">
        <v>97</v>
      </c>
      <c r="J430" s="32" t="s">
        <v>40</v>
      </c>
      <c r="K430" s="62">
        <v>158.24797866666665</v>
      </c>
      <c r="L430" s="41" t="s">
        <v>41</v>
      </c>
      <c r="M430" s="59"/>
      <c r="N430" s="32" t="s">
        <v>41</v>
      </c>
      <c r="O430" s="41" t="s">
        <v>41</v>
      </c>
      <c r="P430" s="32"/>
      <c r="Q430" s="62">
        <v>63.013333333333328</v>
      </c>
      <c r="R430" s="32"/>
      <c r="S430" s="32"/>
      <c r="T430" s="32"/>
      <c r="U430" s="32"/>
      <c r="V430" s="62">
        <v>103.9320346074778</v>
      </c>
      <c r="W430" s="62">
        <v>54.315944059188858</v>
      </c>
      <c r="X430" s="32"/>
      <c r="Y430" s="59">
        <v>8.7433930771157105</v>
      </c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1:38" ht="15" hidden="1" x14ac:dyDescent="0.2">
      <c r="A431">
        <f t="shared" si="12"/>
        <v>47</v>
      </c>
      <c r="B431" t="str">
        <f t="shared" si="13"/>
        <v>Thunder</v>
      </c>
      <c r="C431" s="55" t="s">
        <v>70</v>
      </c>
      <c r="D431" s="15">
        <v>2007</v>
      </c>
      <c r="E431" s="56">
        <v>155</v>
      </c>
      <c r="F431" s="30">
        <v>39237</v>
      </c>
      <c r="G431" s="32">
        <v>2</v>
      </c>
      <c r="H431" s="61">
        <v>39190</v>
      </c>
      <c r="I431" s="32" t="s">
        <v>98</v>
      </c>
      <c r="J431" s="32" t="s">
        <v>40</v>
      </c>
      <c r="K431" s="62">
        <v>97.202514666666659</v>
      </c>
      <c r="L431" s="41" t="s">
        <v>41</v>
      </c>
      <c r="M431" s="59"/>
      <c r="N431" s="32" t="s">
        <v>41</v>
      </c>
      <c r="O431" s="41" t="s">
        <v>41</v>
      </c>
      <c r="P431" s="32"/>
      <c r="Q431" s="62">
        <v>74.504000000000005</v>
      </c>
      <c r="R431" s="32"/>
      <c r="S431" s="32"/>
      <c r="T431" s="32"/>
      <c r="U431" s="32"/>
      <c r="V431" s="62">
        <v>66.135581102139227</v>
      </c>
      <c r="W431" s="62">
        <v>31.066933564527446</v>
      </c>
      <c r="X431" s="32"/>
      <c r="Y431" s="59">
        <v>9.7264861727326526</v>
      </c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1:38" ht="15" hidden="1" x14ac:dyDescent="0.2">
      <c r="A432">
        <f t="shared" si="12"/>
        <v>47</v>
      </c>
      <c r="B432" t="str">
        <f t="shared" si="13"/>
        <v>Winfred</v>
      </c>
      <c r="C432" s="55" t="s">
        <v>70</v>
      </c>
      <c r="D432" s="15">
        <v>2007</v>
      </c>
      <c r="E432" s="56">
        <v>155</v>
      </c>
      <c r="F432" s="30">
        <v>39237</v>
      </c>
      <c r="G432" s="32">
        <v>2</v>
      </c>
      <c r="H432" s="61">
        <v>39190</v>
      </c>
      <c r="I432" s="32" t="s">
        <v>53</v>
      </c>
      <c r="J432" s="32" t="s">
        <v>40</v>
      </c>
      <c r="K432" s="62">
        <v>201.73644533333334</v>
      </c>
      <c r="L432" s="41" t="s">
        <v>41</v>
      </c>
      <c r="M432" s="59"/>
      <c r="N432" s="32" t="s">
        <v>41</v>
      </c>
      <c r="O432" s="41" t="s">
        <v>41</v>
      </c>
      <c r="P432" s="32"/>
      <c r="Q432" s="62">
        <v>87.847999999999999</v>
      </c>
      <c r="R432" s="32"/>
      <c r="S432" s="32"/>
      <c r="T432" s="32"/>
      <c r="U432" s="32"/>
      <c r="V432" s="62">
        <v>131.35623230773169</v>
      </c>
      <c r="W432" s="62">
        <v>70.380213025601662</v>
      </c>
      <c r="X432" s="32"/>
      <c r="Y432" s="59">
        <v>22.592519227789921</v>
      </c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1:38" ht="15" hidden="1" x14ac:dyDescent="0.2">
      <c r="A433">
        <f t="shared" si="12"/>
        <v>60</v>
      </c>
      <c r="B433" t="str">
        <f t="shared" si="13"/>
        <v>46Y78</v>
      </c>
      <c r="C433" s="55" t="s">
        <v>100</v>
      </c>
      <c r="D433" s="15">
        <v>2008</v>
      </c>
      <c r="E433" s="56">
        <v>168</v>
      </c>
      <c r="F433" s="63">
        <v>39615</v>
      </c>
      <c r="G433" s="64">
        <v>1</v>
      </c>
      <c r="H433" s="63">
        <v>39555</v>
      </c>
      <c r="I433" s="65" t="s">
        <v>42</v>
      </c>
      <c r="J433" s="64" t="s">
        <v>101</v>
      </c>
      <c r="K433" s="65">
        <v>62.95893333333332</v>
      </c>
      <c r="L433" s="32"/>
      <c r="M433" s="65"/>
      <c r="N433" s="65"/>
      <c r="O433" s="65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65"/>
      <c r="AG433" s="32"/>
      <c r="AH433" s="32"/>
      <c r="AI433" s="32"/>
      <c r="AJ433" s="32"/>
      <c r="AK433" s="32"/>
      <c r="AL433" s="32"/>
    </row>
    <row r="434" spans="1:38" ht="15" hidden="1" x14ac:dyDescent="0.2">
      <c r="A434">
        <f t="shared" si="12"/>
        <v>47</v>
      </c>
      <c r="B434" t="str">
        <f t="shared" si="13"/>
        <v>46Y78</v>
      </c>
      <c r="C434" s="55" t="s">
        <v>100</v>
      </c>
      <c r="D434" s="15">
        <v>2008</v>
      </c>
      <c r="E434" s="56">
        <v>168</v>
      </c>
      <c r="F434" s="63">
        <v>39615</v>
      </c>
      <c r="G434" s="64">
        <v>2</v>
      </c>
      <c r="H434" s="63">
        <v>39568</v>
      </c>
      <c r="I434" s="65" t="s">
        <v>42</v>
      </c>
      <c r="J434" s="64" t="s">
        <v>101</v>
      </c>
      <c r="K434" s="65">
        <v>29.590999999999994</v>
      </c>
      <c r="L434" s="32"/>
      <c r="M434" s="65"/>
      <c r="N434" s="65"/>
      <c r="O434" s="65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65"/>
      <c r="AG434" s="32"/>
      <c r="AH434" s="32"/>
      <c r="AI434" s="32"/>
      <c r="AJ434" s="32"/>
      <c r="AK434" s="32"/>
      <c r="AL434" s="32"/>
    </row>
    <row r="435" spans="1:38" ht="15" hidden="1" x14ac:dyDescent="0.2">
      <c r="A435">
        <f t="shared" si="12"/>
        <v>35</v>
      </c>
      <c r="B435" t="str">
        <f t="shared" si="13"/>
        <v>46Y78</v>
      </c>
      <c r="C435" s="55" t="s">
        <v>100</v>
      </c>
      <c r="D435" s="15">
        <v>2008</v>
      </c>
      <c r="E435" s="56">
        <v>168</v>
      </c>
      <c r="F435" s="63">
        <v>39615</v>
      </c>
      <c r="G435" s="64">
        <v>3</v>
      </c>
      <c r="H435" s="63">
        <v>39580</v>
      </c>
      <c r="I435" s="65" t="s">
        <v>42</v>
      </c>
      <c r="J435" s="64" t="s">
        <v>101</v>
      </c>
      <c r="K435" s="65">
        <v>3.6413999999999995</v>
      </c>
      <c r="L435" s="32"/>
      <c r="M435" s="65"/>
      <c r="N435" s="65"/>
      <c r="O435" s="65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65"/>
      <c r="AG435" s="32"/>
      <c r="AH435" s="32"/>
      <c r="AI435" s="32"/>
      <c r="AJ435" s="32"/>
      <c r="AK435" s="32"/>
      <c r="AL435" s="32"/>
    </row>
    <row r="436" spans="1:38" ht="15" hidden="1" x14ac:dyDescent="0.2">
      <c r="A436">
        <f t="shared" si="12"/>
        <v>47</v>
      </c>
      <c r="B436" t="str">
        <f t="shared" si="13"/>
        <v>Beacon</v>
      </c>
      <c r="C436" s="55" t="s">
        <v>100</v>
      </c>
      <c r="D436" s="15">
        <v>2008</v>
      </c>
      <c r="E436" s="56">
        <v>168</v>
      </c>
      <c r="F436" s="63">
        <v>39615</v>
      </c>
      <c r="G436" s="64">
        <v>2</v>
      </c>
      <c r="H436" s="63">
        <v>39568</v>
      </c>
      <c r="I436" s="65" t="s">
        <v>99</v>
      </c>
      <c r="J436" s="64" t="s">
        <v>101</v>
      </c>
      <c r="K436" s="65">
        <v>11.769166666666669</v>
      </c>
      <c r="L436" s="32"/>
      <c r="M436" s="65"/>
      <c r="N436" s="65"/>
      <c r="O436" s="65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65"/>
      <c r="AG436" s="32"/>
      <c r="AH436" s="32"/>
      <c r="AI436" s="32"/>
      <c r="AJ436" s="32"/>
      <c r="AK436" s="32"/>
      <c r="AL436" s="32"/>
    </row>
    <row r="437" spans="1:38" ht="15" hidden="1" x14ac:dyDescent="0.2">
      <c r="A437">
        <f t="shared" si="12"/>
        <v>47</v>
      </c>
      <c r="B437" t="str">
        <f t="shared" si="13"/>
        <v>Skipton</v>
      </c>
      <c r="C437" s="55" t="s">
        <v>100</v>
      </c>
      <c r="D437" s="15">
        <v>2008</v>
      </c>
      <c r="E437" s="56">
        <v>168</v>
      </c>
      <c r="F437" s="63">
        <v>39615</v>
      </c>
      <c r="G437" s="64">
        <v>2</v>
      </c>
      <c r="H437" s="63">
        <v>39568</v>
      </c>
      <c r="I437" s="65" t="s">
        <v>79</v>
      </c>
      <c r="J437" s="64" t="s">
        <v>101</v>
      </c>
      <c r="K437" s="65">
        <v>13.838666666666665</v>
      </c>
      <c r="L437" s="32"/>
      <c r="M437" s="65"/>
      <c r="N437" s="65"/>
      <c r="O437" s="65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65"/>
      <c r="AG437" s="32"/>
      <c r="AH437" s="32"/>
      <c r="AI437" s="32"/>
      <c r="AJ437" s="32"/>
      <c r="AK437" s="32"/>
      <c r="AL437" s="32"/>
    </row>
    <row r="438" spans="1:38" ht="15" hidden="1" x14ac:dyDescent="0.2">
      <c r="A438">
        <f t="shared" si="12"/>
        <v>47</v>
      </c>
      <c r="B438" t="str">
        <f t="shared" si="13"/>
        <v>Surpass_501</v>
      </c>
      <c r="C438" s="55" t="s">
        <v>100</v>
      </c>
      <c r="D438" s="15">
        <v>2008</v>
      </c>
      <c r="E438" s="56">
        <v>168</v>
      </c>
      <c r="F438" s="63">
        <v>39615</v>
      </c>
      <c r="G438" s="64">
        <v>2</v>
      </c>
      <c r="H438" s="63">
        <v>39568</v>
      </c>
      <c r="I438" s="65" t="s">
        <v>102</v>
      </c>
      <c r="J438" s="64" t="s">
        <v>101</v>
      </c>
      <c r="K438" s="65">
        <v>7.4420000000000002</v>
      </c>
      <c r="L438" s="32"/>
      <c r="M438" s="65"/>
      <c r="N438" s="65"/>
      <c r="O438" s="65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65"/>
      <c r="AG438" s="32"/>
      <c r="AH438" s="32"/>
      <c r="AI438" s="32"/>
      <c r="AJ438" s="32"/>
      <c r="AK438" s="32"/>
      <c r="AL438" s="32"/>
    </row>
    <row r="439" spans="1:38" ht="15" hidden="1" x14ac:dyDescent="0.2">
      <c r="A439">
        <f t="shared" si="12"/>
        <v>74</v>
      </c>
      <c r="B439" t="str">
        <f t="shared" si="13"/>
        <v>46Y78</v>
      </c>
      <c r="C439" s="55" t="s">
        <v>100</v>
      </c>
      <c r="D439" s="15">
        <v>2008</v>
      </c>
      <c r="E439" s="56">
        <v>182</v>
      </c>
      <c r="F439" s="63">
        <v>39629</v>
      </c>
      <c r="G439" s="64">
        <v>1</v>
      </c>
      <c r="H439" s="63">
        <v>39555</v>
      </c>
      <c r="I439" s="65" t="s">
        <v>42</v>
      </c>
      <c r="J439" s="64" t="s">
        <v>101</v>
      </c>
      <c r="K439" s="65">
        <v>131.18124724195246</v>
      </c>
      <c r="L439" s="32"/>
      <c r="M439" s="65"/>
      <c r="N439" s="65"/>
      <c r="O439" s="65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65"/>
      <c r="AG439" s="32"/>
      <c r="AH439" s="32"/>
      <c r="AI439" s="32"/>
      <c r="AJ439" s="32"/>
      <c r="AK439" s="32"/>
      <c r="AL439" s="32"/>
    </row>
    <row r="440" spans="1:38" ht="15" hidden="1" x14ac:dyDescent="0.2">
      <c r="A440">
        <f t="shared" si="12"/>
        <v>61</v>
      </c>
      <c r="B440" t="str">
        <f t="shared" si="13"/>
        <v>46Y78</v>
      </c>
      <c r="C440" s="55" t="s">
        <v>100</v>
      </c>
      <c r="D440" s="15">
        <v>2008</v>
      </c>
      <c r="E440" s="56">
        <v>182</v>
      </c>
      <c r="F440" s="63">
        <v>39629</v>
      </c>
      <c r="G440" s="64">
        <v>2</v>
      </c>
      <c r="H440" s="63">
        <v>39568</v>
      </c>
      <c r="I440" s="65" t="s">
        <v>42</v>
      </c>
      <c r="J440" s="64" t="s">
        <v>101</v>
      </c>
      <c r="K440" s="65">
        <v>72.589113310098824</v>
      </c>
      <c r="L440" s="32"/>
      <c r="M440" s="65"/>
      <c r="N440" s="65"/>
      <c r="O440" s="65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65"/>
      <c r="AG440" s="32"/>
      <c r="AH440" s="32"/>
      <c r="AI440" s="32"/>
      <c r="AJ440" s="32"/>
      <c r="AK440" s="32"/>
      <c r="AL440" s="32"/>
    </row>
    <row r="441" spans="1:38" ht="15" hidden="1" x14ac:dyDescent="0.2">
      <c r="A441">
        <f t="shared" si="12"/>
        <v>49</v>
      </c>
      <c r="B441" t="str">
        <f t="shared" si="13"/>
        <v>46Y78</v>
      </c>
      <c r="C441" s="55" t="s">
        <v>100</v>
      </c>
      <c r="D441" s="15">
        <v>2008</v>
      </c>
      <c r="E441" s="56">
        <v>182</v>
      </c>
      <c r="F441" s="63">
        <v>39629</v>
      </c>
      <c r="G441" s="64">
        <v>3</v>
      </c>
      <c r="H441" s="63">
        <v>39580</v>
      </c>
      <c r="I441" s="65" t="s">
        <v>42</v>
      </c>
      <c r="J441" s="64" t="s">
        <v>101</v>
      </c>
      <c r="K441" s="65">
        <v>17.430942912979475</v>
      </c>
      <c r="L441" s="32"/>
      <c r="M441" s="65"/>
      <c r="N441" s="65"/>
      <c r="O441" s="65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65"/>
      <c r="AG441" s="32"/>
      <c r="AH441" s="32"/>
      <c r="AI441" s="32"/>
      <c r="AJ441" s="32"/>
      <c r="AK441" s="32"/>
      <c r="AL441" s="32"/>
    </row>
    <row r="442" spans="1:38" ht="15" hidden="1" x14ac:dyDescent="0.2">
      <c r="A442">
        <f t="shared" si="12"/>
        <v>61</v>
      </c>
      <c r="B442" t="str">
        <f t="shared" si="13"/>
        <v>Beacon</v>
      </c>
      <c r="C442" s="55" t="s">
        <v>100</v>
      </c>
      <c r="D442" s="15">
        <v>2008</v>
      </c>
      <c r="E442" s="56">
        <v>182</v>
      </c>
      <c r="F442" s="63">
        <v>39629</v>
      </c>
      <c r="G442" s="64">
        <v>2</v>
      </c>
      <c r="H442" s="63">
        <v>39568</v>
      </c>
      <c r="I442" s="65" t="s">
        <v>99</v>
      </c>
      <c r="J442" s="64" t="s">
        <v>101</v>
      </c>
      <c r="K442" s="65">
        <v>23.80188073512015</v>
      </c>
      <c r="L442" s="32"/>
      <c r="M442" s="65"/>
      <c r="N442" s="65"/>
      <c r="O442" s="65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65"/>
      <c r="AG442" s="32"/>
      <c r="AH442" s="32"/>
      <c r="AI442" s="32"/>
      <c r="AJ442" s="32"/>
      <c r="AK442" s="32"/>
      <c r="AL442" s="32"/>
    </row>
    <row r="443" spans="1:38" ht="15" hidden="1" x14ac:dyDescent="0.2">
      <c r="A443">
        <f t="shared" si="12"/>
        <v>61</v>
      </c>
      <c r="B443" t="str">
        <f t="shared" si="13"/>
        <v>Skipton</v>
      </c>
      <c r="C443" s="55" t="s">
        <v>100</v>
      </c>
      <c r="D443" s="15">
        <v>2008</v>
      </c>
      <c r="E443" s="56">
        <v>182</v>
      </c>
      <c r="F443" s="63">
        <v>39629</v>
      </c>
      <c r="G443" s="64">
        <v>2</v>
      </c>
      <c r="H443" s="63">
        <v>39568</v>
      </c>
      <c r="I443" s="65" t="s">
        <v>79</v>
      </c>
      <c r="J443" s="64" t="s">
        <v>101</v>
      </c>
      <c r="K443" s="65">
        <v>38.136717774611185</v>
      </c>
      <c r="L443" s="32"/>
      <c r="M443" s="65"/>
      <c r="N443" s="65"/>
      <c r="O443" s="65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65"/>
      <c r="AG443" s="32"/>
      <c r="AH443" s="32"/>
      <c r="AI443" s="32"/>
      <c r="AJ443" s="32"/>
      <c r="AK443" s="32"/>
      <c r="AL443" s="32"/>
    </row>
    <row r="444" spans="1:38" ht="15" hidden="1" x14ac:dyDescent="0.2">
      <c r="A444">
        <f t="shared" si="12"/>
        <v>61</v>
      </c>
      <c r="B444" t="str">
        <f t="shared" si="13"/>
        <v>Surpass_501</v>
      </c>
      <c r="C444" s="55" t="s">
        <v>100</v>
      </c>
      <c r="D444" s="15">
        <v>2008</v>
      </c>
      <c r="E444" s="56">
        <v>182</v>
      </c>
      <c r="F444" s="63">
        <v>39629</v>
      </c>
      <c r="G444" s="64">
        <v>2</v>
      </c>
      <c r="H444" s="63">
        <v>39568</v>
      </c>
      <c r="I444" s="65" t="s">
        <v>102</v>
      </c>
      <c r="J444" s="64" t="s">
        <v>101</v>
      </c>
      <c r="K444" s="65">
        <v>25.409067715505039</v>
      </c>
      <c r="L444" s="32"/>
      <c r="M444" s="65"/>
      <c r="N444" s="65"/>
      <c r="O444" s="65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65"/>
      <c r="AG444" s="32"/>
      <c r="AH444" s="32"/>
      <c r="AI444" s="32"/>
      <c r="AJ444" s="32"/>
      <c r="AK444" s="32"/>
      <c r="AL444" s="32"/>
    </row>
    <row r="445" spans="1:38" ht="15" hidden="1" x14ac:dyDescent="0.2">
      <c r="A445">
        <f t="shared" si="12"/>
        <v>88</v>
      </c>
      <c r="B445" t="str">
        <f t="shared" si="13"/>
        <v>46Y78</v>
      </c>
      <c r="C445" s="55" t="s">
        <v>100</v>
      </c>
      <c r="D445" s="15">
        <v>2008</v>
      </c>
      <c r="E445" s="56">
        <v>196</v>
      </c>
      <c r="F445" s="63">
        <v>39643</v>
      </c>
      <c r="G445" s="64">
        <v>1</v>
      </c>
      <c r="H445" s="63">
        <v>39555</v>
      </c>
      <c r="I445" s="65" t="s">
        <v>42</v>
      </c>
      <c r="J445" s="64" t="s">
        <v>101</v>
      </c>
      <c r="K445" s="65">
        <v>212.10540914448964</v>
      </c>
      <c r="L445" s="32"/>
      <c r="M445" s="65"/>
      <c r="N445" s="65"/>
      <c r="O445" s="65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65" t="s">
        <v>103</v>
      </c>
      <c r="AG445" s="32"/>
      <c r="AH445" s="32"/>
      <c r="AI445" s="32"/>
      <c r="AJ445" s="32"/>
      <c r="AK445" s="32"/>
      <c r="AL445" s="32"/>
    </row>
    <row r="446" spans="1:38" ht="15" hidden="1" x14ac:dyDescent="0.2">
      <c r="A446">
        <f t="shared" si="12"/>
        <v>75</v>
      </c>
      <c r="B446" t="str">
        <f t="shared" si="13"/>
        <v>46Y78</v>
      </c>
      <c r="C446" s="55" t="s">
        <v>100</v>
      </c>
      <c r="D446" s="15">
        <v>2008</v>
      </c>
      <c r="E446" s="56">
        <v>196</v>
      </c>
      <c r="F446" s="63">
        <v>39643</v>
      </c>
      <c r="G446" s="64">
        <v>2</v>
      </c>
      <c r="H446" s="63">
        <v>39568</v>
      </c>
      <c r="I446" s="65" t="s">
        <v>42</v>
      </c>
      <c r="J446" s="64" t="s">
        <v>101</v>
      </c>
      <c r="K446" s="65">
        <v>132.25994599336764</v>
      </c>
      <c r="L446" s="32"/>
      <c r="M446" s="65"/>
      <c r="N446" s="65"/>
      <c r="O446" s="65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65" t="s">
        <v>104</v>
      </c>
      <c r="AG446" s="32"/>
      <c r="AH446" s="32"/>
      <c r="AI446" s="32"/>
      <c r="AJ446" s="32"/>
      <c r="AK446" s="32"/>
      <c r="AL446" s="32"/>
    </row>
    <row r="447" spans="1:38" ht="15" hidden="1" x14ac:dyDescent="0.2">
      <c r="A447">
        <f t="shared" si="12"/>
        <v>63</v>
      </c>
      <c r="B447" t="str">
        <f t="shared" si="13"/>
        <v>46Y78</v>
      </c>
      <c r="C447" s="55" t="s">
        <v>100</v>
      </c>
      <c r="D447" s="15">
        <v>2008</v>
      </c>
      <c r="E447" s="56">
        <v>196</v>
      </c>
      <c r="F447" s="63">
        <v>39643</v>
      </c>
      <c r="G447" s="64">
        <v>3</v>
      </c>
      <c r="H447" s="63">
        <v>39580</v>
      </c>
      <c r="I447" s="65" t="s">
        <v>42</v>
      </c>
      <c r="J447" s="64" t="s">
        <v>101</v>
      </c>
      <c r="K447" s="65">
        <v>33.649300997154086</v>
      </c>
      <c r="L447" s="32"/>
      <c r="M447" s="65"/>
      <c r="N447" s="65"/>
      <c r="O447" s="65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65" t="s">
        <v>105</v>
      </c>
      <c r="AG447" s="32"/>
      <c r="AH447" s="32"/>
      <c r="AI447" s="32"/>
      <c r="AJ447" s="32"/>
      <c r="AK447" s="32"/>
      <c r="AL447" s="32"/>
    </row>
    <row r="448" spans="1:38" ht="15" hidden="1" x14ac:dyDescent="0.2">
      <c r="A448">
        <f t="shared" si="12"/>
        <v>75</v>
      </c>
      <c r="B448" t="str">
        <f t="shared" si="13"/>
        <v>Beacon</v>
      </c>
      <c r="C448" s="55" t="s">
        <v>100</v>
      </c>
      <c r="D448" s="15">
        <v>2008</v>
      </c>
      <c r="E448" s="56">
        <v>196</v>
      </c>
      <c r="F448" s="63">
        <v>39643</v>
      </c>
      <c r="G448" s="64">
        <v>2</v>
      </c>
      <c r="H448" s="63">
        <v>39568</v>
      </c>
      <c r="I448" s="65" t="s">
        <v>99</v>
      </c>
      <c r="J448" s="64" t="s">
        <v>101</v>
      </c>
      <c r="K448" s="65">
        <v>68.967301549956161</v>
      </c>
      <c r="L448" s="32"/>
      <c r="M448" s="65"/>
      <c r="N448" s="65"/>
      <c r="O448" s="65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65" t="s">
        <v>104</v>
      </c>
      <c r="AG448" s="32"/>
      <c r="AH448" s="32"/>
      <c r="AI448" s="32"/>
      <c r="AJ448" s="32"/>
      <c r="AK448" s="32"/>
      <c r="AL448" s="32"/>
    </row>
    <row r="449" spans="1:38" ht="15" hidden="1" x14ac:dyDescent="0.2">
      <c r="A449">
        <f t="shared" si="12"/>
        <v>75</v>
      </c>
      <c r="B449" t="str">
        <f t="shared" si="13"/>
        <v>Skipton</v>
      </c>
      <c r="C449" s="55" t="s">
        <v>100</v>
      </c>
      <c r="D449" s="15">
        <v>2008</v>
      </c>
      <c r="E449" s="56">
        <v>196</v>
      </c>
      <c r="F449" s="63">
        <v>39643</v>
      </c>
      <c r="G449" s="64">
        <v>2</v>
      </c>
      <c r="H449" s="63">
        <v>39568</v>
      </c>
      <c r="I449" s="65" t="s">
        <v>79</v>
      </c>
      <c r="J449" s="64" t="s">
        <v>101</v>
      </c>
      <c r="K449" s="65">
        <v>94.002814312432207</v>
      </c>
      <c r="L449" s="32"/>
      <c r="M449" s="65"/>
      <c r="N449" s="65"/>
      <c r="O449" s="65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65" t="s">
        <v>104</v>
      </c>
      <c r="AG449" s="32"/>
      <c r="AH449" s="32"/>
      <c r="AI449" s="32"/>
      <c r="AJ449" s="32"/>
      <c r="AK449" s="32"/>
      <c r="AL449" s="32"/>
    </row>
    <row r="450" spans="1:38" ht="15" hidden="1" x14ac:dyDescent="0.2">
      <c r="A450">
        <f t="shared" ref="A450:A513" si="14">F450-H450</f>
        <v>75</v>
      </c>
      <c r="B450" t="str">
        <f t="shared" ref="B450:B513" si="15">I450</f>
        <v>Surpass_501</v>
      </c>
      <c r="C450" s="55" t="s">
        <v>100</v>
      </c>
      <c r="D450" s="15">
        <v>2008</v>
      </c>
      <c r="E450" s="56">
        <v>196</v>
      </c>
      <c r="F450" s="63">
        <v>39643</v>
      </c>
      <c r="G450" s="64">
        <v>2</v>
      </c>
      <c r="H450" s="63">
        <v>39568</v>
      </c>
      <c r="I450" s="65" t="s">
        <v>102</v>
      </c>
      <c r="J450" s="64" t="s">
        <v>101</v>
      </c>
      <c r="K450" s="65">
        <v>39.809981212629957</v>
      </c>
      <c r="L450" s="32"/>
      <c r="M450" s="65"/>
      <c r="N450" s="65"/>
      <c r="O450" s="65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65" t="s">
        <v>104</v>
      </c>
      <c r="AG450" s="32"/>
      <c r="AH450" s="32"/>
      <c r="AI450" s="32"/>
      <c r="AJ450" s="32"/>
      <c r="AK450" s="32"/>
      <c r="AL450" s="32"/>
    </row>
    <row r="451" spans="1:38" ht="15" hidden="1" x14ac:dyDescent="0.2">
      <c r="A451">
        <f t="shared" si="14"/>
        <v>102</v>
      </c>
      <c r="B451" t="str">
        <f t="shared" si="15"/>
        <v>46Y78</v>
      </c>
      <c r="C451" s="55" t="s">
        <v>100</v>
      </c>
      <c r="D451" s="15">
        <v>2008</v>
      </c>
      <c r="E451" s="56">
        <v>210</v>
      </c>
      <c r="F451" s="63">
        <v>39657</v>
      </c>
      <c r="G451" s="64">
        <v>1</v>
      </c>
      <c r="H451" s="63">
        <v>39555</v>
      </c>
      <c r="I451" s="65" t="s">
        <v>42</v>
      </c>
      <c r="J451" s="64" t="s">
        <v>101</v>
      </c>
      <c r="K451" s="65">
        <v>260.9741495246522</v>
      </c>
      <c r="L451" s="32"/>
      <c r="M451" s="65"/>
      <c r="N451" s="65"/>
      <c r="O451" s="65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65"/>
      <c r="AG451" s="32"/>
      <c r="AH451" s="32"/>
      <c r="AI451" s="32"/>
      <c r="AJ451" s="32"/>
      <c r="AK451" s="32"/>
      <c r="AL451" s="32"/>
    </row>
    <row r="452" spans="1:38" ht="15" hidden="1" x14ac:dyDescent="0.2">
      <c r="A452">
        <f t="shared" si="14"/>
        <v>89</v>
      </c>
      <c r="B452" t="str">
        <f t="shared" si="15"/>
        <v>46Y78</v>
      </c>
      <c r="C452" s="55" t="s">
        <v>100</v>
      </c>
      <c r="D452" s="15">
        <v>2008</v>
      </c>
      <c r="E452" s="56">
        <v>210</v>
      </c>
      <c r="F452" s="63">
        <v>39657</v>
      </c>
      <c r="G452" s="64">
        <v>2</v>
      </c>
      <c r="H452" s="63">
        <v>39568</v>
      </c>
      <c r="I452" s="65" t="s">
        <v>42</v>
      </c>
      <c r="J452" s="64" t="s">
        <v>101</v>
      </c>
      <c r="K452" s="65">
        <v>212.18066601381591</v>
      </c>
      <c r="L452" s="32"/>
      <c r="M452" s="65"/>
      <c r="N452" s="65"/>
      <c r="O452" s="65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65"/>
      <c r="AG452" s="32"/>
      <c r="AH452" s="32"/>
      <c r="AI452" s="32"/>
      <c r="AJ452" s="32"/>
      <c r="AK452" s="32"/>
      <c r="AL452" s="32"/>
    </row>
    <row r="453" spans="1:38" ht="15" hidden="1" x14ac:dyDescent="0.2">
      <c r="A453">
        <f t="shared" si="14"/>
        <v>77</v>
      </c>
      <c r="B453" t="str">
        <f t="shared" si="15"/>
        <v>46Y78</v>
      </c>
      <c r="C453" s="55" t="s">
        <v>100</v>
      </c>
      <c r="D453" s="15">
        <v>2008</v>
      </c>
      <c r="E453" s="56">
        <v>210</v>
      </c>
      <c r="F453" s="63">
        <v>39657</v>
      </c>
      <c r="G453" s="64">
        <v>3</v>
      </c>
      <c r="H453" s="63">
        <v>39580</v>
      </c>
      <c r="I453" s="65" t="s">
        <v>42</v>
      </c>
      <c r="J453" s="64" t="s">
        <v>101</v>
      </c>
      <c r="K453" s="65">
        <v>83.352637269364095</v>
      </c>
      <c r="L453" s="32"/>
      <c r="M453" s="65"/>
      <c r="N453" s="65"/>
      <c r="O453" s="65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65"/>
      <c r="AG453" s="32"/>
      <c r="AH453" s="32"/>
      <c r="AI453" s="32"/>
      <c r="AJ453" s="32"/>
      <c r="AK453" s="32"/>
      <c r="AL453" s="32"/>
    </row>
    <row r="454" spans="1:38" ht="15" hidden="1" x14ac:dyDescent="0.2">
      <c r="A454">
        <f t="shared" si="14"/>
        <v>89</v>
      </c>
      <c r="B454" t="str">
        <f t="shared" si="15"/>
        <v>Beacon</v>
      </c>
      <c r="C454" s="55" t="s">
        <v>100</v>
      </c>
      <c r="D454" s="15">
        <v>2008</v>
      </c>
      <c r="E454" s="56">
        <v>210</v>
      </c>
      <c r="F454" s="63">
        <v>39657</v>
      </c>
      <c r="G454" s="64">
        <v>2</v>
      </c>
      <c r="H454" s="63">
        <v>39568</v>
      </c>
      <c r="I454" s="65" t="s">
        <v>99</v>
      </c>
      <c r="J454" s="64" t="s">
        <v>101</v>
      </c>
      <c r="K454" s="65">
        <v>121.52686151486292</v>
      </c>
      <c r="L454" s="32"/>
      <c r="M454" s="65"/>
      <c r="N454" s="65"/>
      <c r="O454" s="65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65"/>
      <c r="AG454" s="32"/>
      <c r="AH454" s="32"/>
      <c r="AI454" s="32"/>
      <c r="AJ454" s="32"/>
      <c r="AK454" s="32"/>
      <c r="AL454" s="32"/>
    </row>
    <row r="455" spans="1:38" ht="15" hidden="1" x14ac:dyDescent="0.2">
      <c r="A455">
        <f t="shared" si="14"/>
        <v>89</v>
      </c>
      <c r="B455" t="str">
        <f t="shared" si="15"/>
        <v>Skipton</v>
      </c>
      <c r="C455" s="55" t="s">
        <v>100</v>
      </c>
      <c r="D455" s="15">
        <v>2008</v>
      </c>
      <c r="E455" s="56">
        <v>210</v>
      </c>
      <c r="F455" s="63">
        <v>39657</v>
      </c>
      <c r="G455" s="64">
        <v>2</v>
      </c>
      <c r="H455" s="63">
        <v>39568</v>
      </c>
      <c r="I455" s="65" t="s">
        <v>79</v>
      </c>
      <c r="J455" s="64" t="s">
        <v>101</v>
      </c>
      <c r="K455" s="65">
        <v>174.94639700748965</v>
      </c>
      <c r="L455" s="32"/>
      <c r="M455" s="65"/>
      <c r="N455" s="65"/>
      <c r="O455" s="65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65"/>
      <c r="AG455" s="32"/>
      <c r="AH455" s="32"/>
      <c r="AI455" s="32"/>
      <c r="AJ455" s="32"/>
      <c r="AK455" s="32"/>
      <c r="AL455" s="32"/>
    </row>
    <row r="456" spans="1:38" ht="15" hidden="1" x14ac:dyDescent="0.2">
      <c r="A456">
        <f t="shared" si="14"/>
        <v>89</v>
      </c>
      <c r="B456" t="str">
        <f t="shared" si="15"/>
        <v>Surpass_501</v>
      </c>
      <c r="C456" s="55" t="s">
        <v>100</v>
      </c>
      <c r="D456" s="15">
        <v>2008</v>
      </c>
      <c r="E456" s="56">
        <v>210</v>
      </c>
      <c r="F456" s="63">
        <v>39657</v>
      </c>
      <c r="G456" s="64">
        <v>2</v>
      </c>
      <c r="H456" s="63">
        <v>39568</v>
      </c>
      <c r="I456" s="65" t="s">
        <v>102</v>
      </c>
      <c r="J456" s="64" t="s">
        <v>101</v>
      </c>
      <c r="K456" s="65">
        <v>86.36237258399801</v>
      </c>
      <c r="L456" s="32"/>
      <c r="M456" s="65"/>
      <c r="N456" s="65"/>
      <c r="O456" s="65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65"/>
      <c r="AG456" s="32"/>
      <c r="AH456" s="32"/>
      <c r="AI456" s="32"/>
      <c r="AJ456" s="32"/>
      <c r="AK456" s="32"/>
      <c r="AL456" s="32"/>
    </row>
    <row r="457" spans="1:38" ht="15" hidden="1" x14ac:dyDescent="0.2">
      <c r="A457">
        <f t="shared" si="14"/>
        <v>116</v>
      </c>
      <c r="B457" t="str">
        <f t="shared" si="15"/>
        <v>46Y78</v>
      </c>
      <c r="C457" s="55" t="s">
        <v>100</v>
      </c>
      <c r="D457" s="15">
        <v>2008</v>
      </c>
      <c r="E457" s="56">
        <v>224</v>
      </c>
      <c r="F457" s="63">
        <v>39671</v>
      </c>
      <c r="G457" s="64">
        <v>1</v>
      </c>
      <c r="H457" s="63">
        <v>39555</v>
      </c>
      <c r="I457" s="65" t="s">
        <v>42</v>
      </c>
      <c r="J457" s="64" t="s">
        <v>101</v>
      </c>
      <c r="K457" s="65">
        <v>380.52620256451479</v>
      </c>
      <c r="L457" s="32"/>
      <c r="M457" s="65"/>
      <c r="N457" s="65"/>
      <c r="O457" s="65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65"/>
      <c r="AG457" s="32"/>
      <c r="AH457" s="32"/>
      <c r="AI457" s="32"/>
      <c r="AJ457" s="32"/>
      <c r="AK457" s="32"/>
      <c r="AL457" s="32"/>
    </row>
    <row r="458" spans="1:38" ht="15" hidden="1" x14ac:dyDescent="0.2">
      <c r="A458">
        <f t="shared" si="14"/>
        <v>103</v>
      </c>
      <c r="B458" t="str">
        <f t="shared" si="15"/>
        <v>46Y78</v>
      </c>
      <c r="C458" s="55" t="s">
        <v>100</v>
      </c>
      <c r="D458" s="15">
        <v>2008</v>
      </c>
      <c r="E458" s="56">
        <v>224</v>
      </c>
      <c r="F458" s="63">
        <v>39671</v>
      </c>
      <c r="G458" s="64">
        <v>2</v>
      </c>
      <c r="H458" s="63">
        <v>39568</v>
      </c>
      <c r="I458" s="65" t="s">
        <v>42</v>
      </c>
      <c r="J458" s="64" t="s">
        <v>101</v>
      </c>
      <c r="K458" s="65">
        <v>348.05499710691907</v>
      </c>
      <c r="L458" s="32"/>
      <c r="M458" s="65"/>
      <c r="N458" s="65"/>
      <c r="O458" s="65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65"/>
      <c r="AG458" s="32"/>
      <c r="AH458" s="32"/>
      <c r="AI458" s="32"/>
      <c r="AJ458" s="32"/>
      <c r="AK458" s="32"/>
      <c r="AL458" s="32"/>
    </row>
    <row r="459" spans="1:38" ht="15" hidden="1" x14ac:dyDescent="0.2">
      <c r="A459">
        <f t="shared" si="14"/>
        <v>91</v>
      </c>
      <c r="B459" t="str">
        <f t="shared" si="15"/>
        <v>46Y78</v>
      </c>
      <c r="C459" s="55" t="s">
        <v>100</v>
      </c>
      <c r="D459" s="15">
        <v>2008</v>
      </c>
      <c r="E459" s="56">
        <v>224</v>
      </c>
      <c r="F459" s="63">
        <v>39671</v>
      </c>
      <c r="G459" s="64">
        <v>3</v>
      </c>
      <c r="H459" s="63">
        <v>39580</v>
      </c>
      <c r="I459" s="65" t="s">
        <v>42</v>
      </c>
      <c r="J459" s="64" t="s">
        <v>101</v>
      </c>
      <c r="K459" s="65">
        <v>195.58585020344992</v>
      </c>
      <c r="L459" s="32"/>
      <c r="M459" s="65"/>
      <c r="N459" s="65"/>
      <c r="O459" s="65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65"/>
      <c r="AG459" s="32"/>
      <c r="AH459" s="32"/>
      <c r="AI459" s="32"/>
      <c r="AJ459" s="32"/>
      <c r="AK459" s="32"/>
      <c r="AL459" s="32"/>
    </row>
    <row r="460" spans="1:38" ht="15" hidden="1" x14ac:dyDescent="0.2">
      <c r="A460">
        <f t="shared" si="14"/>
        <v>103</v>
      </c>
      <c r="B460" t="str">
        <f t="shared" si="15"/>
        <v>Beacon</v>
      </c>
      <c r="C460" s="55" t="s">
        <v>100</v>
      </c>
      <c r="D460" s="15">
        <v>2008</v>
      </c>
      <c r="E460" s="56">
        <v>224</v>
      </c>
      <c r="F460" s="63">
        <v>39671</v>
      </c>
      <c r="G460" s="64">
        <v>2</v>
      </c>
      <c r="H460" s="63">
        <v>39568</v>
      </c>
      <c r="I460" s="65" t="s">
        <v>99</v>
      </c>
      <c r="J460" s="64" t="s">
        <v>101</v>
      </c>
      <c r="K460" s="65">
        <v>175.72387926949696</v>
      </c>
      <c r="L460" s="32"/>
      <c r="M460" s="65"/>
      <c r="N460" s="65"/>
      <c r="O460" s="65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65"/>
      <c r="AG460" s="32"/>
      <c r="AH460" s="32"/>
      <c r="AI460" s="32"/>
      <c r="AJ460" s="32"/>
      <c r="AK460" s="32"/>
      <c r="AL460" s="32"/>
    </row>
    <row r="461" spans="1:38" ht="15" hidden="1" x14ac:dyDescent="0.2">
      <c r="A461">
        <f t="shared" si="14"/>
        <v>103</v>
      </c>
      <c r="B461" t="str">
        <f t="shared" si="15"/>
        <v>Skipton</v>
      </c>
      <c r="C461" s="55" t="s">
        <v>100</v>
      </c>
      <c r="D461" s="15">
        <v>2008</v>
      </c>
      <c r="E461" s="56">
        <v>224</v>
      </c>
      <c r="F461" s="63">
        <v>39671</v>
      </c>
      <c r="G461" s="64">
        <v>2</v>
      </c>
      <c r="H461" s="63">
        <v>39568</v>
      </c>
      <c r="I461" s="65" t="s">
        <v>79</v>
      </c>
      <c r="J461" s="64" t="s">
        <v>101</v>
      </c>
      <c r="K461" s="65">
        <v>309.06981675320844</v>
      </c>
      <c r="L461" s="32"/>
      <c r="M461" s="65"/>
      <c r="N461" s="65"/>
      <c r="O461" s="65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65"/>
      <c r="AG461" s="32"/>
      <c r="AH461" s="32"/>
      <c r="AI461" s="32"/>
      <c r="AJ461" s="32"/>
      <c r="AK461" s="32"/>
      <c r="AL461" s="32"/>
    </row>
    <row r="462" spans="1:38" ht="15" hidden="1" x14ac:dyDescent="0.2">
      <c r="A462">
        <f t="shared" si="14"/>
        <v>103</v>
      </c>
      <c r="B462" t="str">
        <f t="shared" si="15"/>
        <v>Surpass_501</v>
      </c>
      <c r="C462" s="55" t="s">
        <v>100</v>
      </c>
      <c r="D462" s="15">
        <v>2008</v>
      </c>
      <c r="E462" s="56">
        <v>224</v>
      </c>
      <c r="F462" s="63">
        <v>39671</v>
      </c>
      <c r="G462" s="64">
        <v>2</v>
      </c>
      <c r="H462" s="63">
        <v>39568</v>
      </c>
      <c r="I462" s="65" t="s">
        <v>102</v>
      </c>
      <c r="J462" s="64" t="s">
        <v>101</v>
      </c>
      <c r="K462" s="65">
        <v>213.33520045545882</v>
      </c>
      <c r="L462" s="32"/>
      <c r="M462" s="65"/>
      <c r="N462" s="65"/>
      <c r="O462" s="65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65"/>
      <c r="AG462" s="32"/>
      <c r="AH462" s="32"/>
      <c r="AI462" s="32"/>
      <c r="AJ462" s="32"/>
      <c r="AK462" s="32"/>
      <c r="AL462" s="32"/>
    </row>
    <row r="463" spans="1:38" ht="15" hidden="1" x14ac:dyDescent="0.2">
      <c r="A463">
        <f t="shared" si="14"/>
        <v>130</v>
      </c>
      <c r="B463" t="str">
        <f t="shared" si="15"/>
        <v>46Y78</v>
      </c>
      <c r="C463" s="55" t="s">
        <v>100</v>
      </c>
      <c r="D463" s="15">
        <v>2008</v>
      </c>
      <c r="E463" s="56">
        <v>238</v>
      </c>
      <c r="F463" s="63">
        <v>39685</v>
      </c>
      <c r="G463" s="64">
        <v>1</v>
      </c>
      <c r="H463" s="63">
        <v>39555</v>
      </c>
      <c r="I463" s="65" t="s">
        <v>42</v>
      </c>
      <c r="J463" s="64" t="s">
        <v>101</v>
      </c>
      <c r="K463" s="65">
        <v>575.91007647229492</v>
      </c>
      <c r="L463" s="32"/>
      <c r="M463" s="65"/>
      <c r="N463" s="65"/>
      <c r="O463" s="65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65"/>
      <c r="AG463" s="32"/>
      <c r="AH463" s="32"/>
      <c r="AI463" s="32"/>
      <c r="AJ463" s="32"/>
      <c r="AK463" s="32"/>
      <c r="AL463" s="32"/>
    </row>
    <row r="464" spans="1:38" ht="15" hidden="1" x14ac:dyDescent="0.2">
      <c r="A464">
        <f t="shared" si="14"/>
        <v>117</v>
      </c>
      <c r="B464" t="str">
        <f t="shared" si="15"/>
        <v>46Y78</v>
      </c>
      <c r="C464" s="55" t="s">
        <v>100</v>
      </c>
      <c r="D464" s="15">
        <v>2008</v>
      </c>
      <c r="E464" s="56">
        <v>238</v>
      </c>
      <c r="F464" s="63">
        <v>39685</v>
      </c>
      <c r="G464" s="64">
        <v>2</v>
      </c>
      <c r="H464" s="63">
        <v>39568</v>
      </c>
      <c r="I464" s="65" t="s">
        <v>42</v>
      </c>
      <c r="J464" s="64" t="s">
        <v>101</v>
      </c>
      <c r="K464" s="65">
        <v>555.0324766701093</v>
      </c>
      <c r="L464" s="32"/>
      <c r="M464" s="65"/>
      <c r="N464" s="65"/>
      <c r="O464" s="65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65"/>
      <c r="AG464" s="32"/>
      <c r="AH464" s="32"/>
      <c r="AI464" s="32"/>
      <c r="AJ464" s="32"/>
      <c r="AK464" s="32"/>
      <c r="AL464" s="32"/>
    </row>
    <row r="465" spans="1:38" ht="15" hidden="1" x14ac:dyDescent="0.2">
      <c r="A465">
        <f t="shared" si="14"/>
        <v>105</v>
      </c>
      <c r="B465" t="str">
        <f t="shared" si="15"/>
        <v>46Y78</v>
      </c>
      <c r="C465" s="55" t="s">
        <v>100</v>
      </c>
      <c r="D465" s="15">
        <v>2008</v>
      </c>
      <c r="E465" s="56">
        <v>238</v>
      </c>
      <c r="F465" s="63">
        <v>39685</v>
      </c>
      <c r="G465" s="64">
        <v>3</v>
      </c>
      <c r="H465" s="63">
        <v>39580</v>
      </c>
      <c r="I465" s="65" t="s">
        <v>42</v>
      </c>
      <c r="J465" s="64" t="s">
        <v>101</v>
      </c>
      <c r="K465" s="65">
        <v>404.43379757714581</v>
      </c>
      <c r="L465" s="32"/>
      <c r="M465" s="65"/>
      <c r="N465" s="65"/>
      <c r="O465" s="65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65"/>
      <c r="AG465" s="32"/>
      <c r="AH465" s="32"/>
      <c r="AI465" s="32"/>
      <c r="AJ465" s="32"/>
      <c r="AK465" s="32"/>
      <c r="AL465" s="32"/>
    </row>
    <row r="466" spans="1:38" ht="15" hidden="1" x14ac:dyDescent="0.2">
      <c r="A466">
        <f t="shared" si="14"/>
        <v>117</v>
      </c>
      <c r="B466" t="str">
        <f t="shared" si="15"/>
        <v>Beacon</v>
      </c>
      <c r="C466" s="55" t="s">
        <v>100</v>
      </c>
      <c r="D466" s="15">
        <v>2008</v>
      </c>
      <c r="E466" s="56">
        <v>238</v>
      </c>
      <c r="F466" s="63">
        <v>39685</v>
      </c>
      <c r="G466" s="64">
        <v>2</v>
      </c>
      <c r="H466" s="63">
        <v>39568</v>
      </c>
      <c r="I466" s="65" t="s">
        <v>99</v>
      </c>
      <c r="J466" s="64" t="s">
        <v>101</v>
      </c>
      <c r="K466" s="65">
        <v>301.98955556557007</v>
      </c>
      <c r="L466" s="32"/>
      <c r="M466" s="65"/>
      <c r="N466" s="65"/>
      <c r="O466" s="65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65"/>
      <c r="AG466" s="32"/>
      <c r="AH466" s="32"/>
      <c r="AI466" s="32"/>
      <c r="AJ466" s="32"/>
      <c r="AK466" s="32"/>
      <c r="AL466" s="32"/>
    </row>
    <row r="467" spans="1:38" ht="15" hidden="1" x14ac:dyDescent="0.2">
      <c r="A467">
        <f t="shared" si="14"/>
        <v>117</v>
      </c>
      <c r="B467" t="str">
        <f t="shared" si="15"/>
        <v>Skipton</v>
      </c>
      <c r="C467" s="55" t="s">
        <v>100</v>
      </c>
      <c r="D467" s="15">
        <v>2008</v>
      </c>
      <c r="E467" s="56">
        <v>238</v>
      </c>
      <c r="F467" s="63">
        <v>39685</v>
      </c>
      <c r="G467" s="64">
        <v>2</v>
      </c>
      <c r="H467" s="63">
        <v>39568</v>
      </c>
      <c r="I467" s="65" t="s">
        <v>79</v>
      </c>
      <c r="J467" s="64" t="s">
        <v>101</v>
      </c>
      <c r="K467" s="65">
        <v>358.75026146185746</v>
      </c>
      <c r="L467" s="32"/>
      <c r="M467" s="65"/>
      <c r="N467" s="65"/>
      <c r="O467" s="65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65"/>
      <c r="AG467" s="32"/>
      <c r="AH467" s="32"/>
      <c r="AI467" s="32"/>
      <c r="AJ467" s="32"/>
      <c r="AK467" s="32"/>
      <c r="AL467" s="32"/>
    </row>
    <row r="468" spans="1:38" ht="15" hidden="1" x14ac:dyDescent="0.2">
      <c r="A468">
        <f t="shared" si="14"/>
        <v>117</v>
      </c>
      <c r="B468" t="str">
        <f t="shared" si="15"/>
        <v>Surpass_501</v>
      </c>
      <c r="C468" s="55" t="s">
        <v>100</v>
      </c>
      <c r="D468" s="15">
        <v>2008</v>
      </c>
      <c r="E468" s="56">
        <v>238</v>
      </c>
      <c r="F468" s="63">
        <v>39685</v>
      </c>
      <c r="G468" s="64">
        <v>2</v>
      </c>
      <c r="H468" s="63">
        <v>39568</v>
      </c>
      <c r="I468" s="65" t="s">
        <v>102</v>
      </c>
      <c r="J468" s="64" t="s">
        <v>101</v>
      </c>
      <c r="K468" s="65">
        <v>343.51009037084521</v>
      </c>
      <c r="L468" s="32"/>
      <c r="M468" s="65"/>
      <c r="N468" s="65"/>
      <c r="O468" s="65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65"/>
      <c r="AG468" s="32"/>
      <c r="AH468" s="32"/>
      <c r="AI468" s="32"/>
      <c r="AJ468" s="32"/>
      <c r="AK468" s="32"/>
      <c r="AL468" s="32"/>
    </row>
    <row r="469" spans="1:38" ht="15" hidden="1" x14ac:dyDescent="0.2">
      <c r="A469">
        <f t="shared" si="14"/>
        <v>144</v>
      </c>
      <c r="B469" t="str">
        <f t="shared" si="15"/>
        <v>46Y78</v>
      </c>
      <c r="C469" s="55" t="s">
        <v>100</v>
      </c>
      <c r="D469" s="15">
        <v>2008</v>
      </c>
      <c r="E469" s="56">
        <v>252</v>
      </c>
      <c r="F469" s="63">
        <v>39699</v>
      </c>
      <c r="G469" s="64">
        <v>1</v>
      </c>
      <c r="H469" s="63">
        <v>39555</v>
      </c>
      <c r="I469" s="65" t="s">
        <v>42</v>
      </c>
      <c r="J469" s="64" t="s">
        <v>101</v>
      </c>
      <c r="K469" s="65">
        <v>781.46123386381964</v>
      </c>
      <c r="L469" s="32"/>
      <c r="M469" s="65"/>
      <c r="N469" s="65"/>
      <c r="O469" s="65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65"/>
      <c r="AG469" s="32"/>
      <c r="AH469" s="32"/>
      <c r="AI469" s="32"/>
      <c r="AJ469" s="32"/>
      <c r="AK469" s="32"/>
      <c r="AL469" s="32"/>
    </row>
    <row r="470" spans="1:38" ht="15" hidden="1" x14ac:dyDescent="0.2">
      <c r="A470">
        <f t="shared" si="14"/>
        <v>131</v>
      </c>
      <c r="B470" t="str">
        <f t="shared" si="15"/>
        <v>46Y78</v>
      </c>
      <c r="C470" s="55" t="s">
        <v>100</v>
      </c>
      <c r="D470" s="15">
        <v>2008</v>
      </c>
      <c r="E470" s="56">
        <v>252</v>
      </c>
      <c r="F470" s="63">
        <v>39699</v>
      </c>
      <c r="G470" s="64">
        <v>2</v>
      </c>
      <c r="H470" s="63">
        <v>39568</v>
      </c>
      <c r="I470" s="65" t="s">
        <v>42</v>
      </c>
      <c r="J470" s="64" t="s">
        <v>101</v>
      </c>
      <c r="K470" s="65">
        <v>683.16755047843537</v>
      </c>
      <c r="L470" s="32"/>
      <c r="M470" s="65"/>
      <c r="N470" s="65"/>
      <c r="O470" s="65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65"/>
      <c r="AG470" s="32"/>
      <c r="AH470" s="32"/>
      <c r="AI470" s="32"/>
      <c r="AJ470" s="32"/>
      <c r="AK470" s="32"/>
      <c r="AL470" s="32"/>
    </row>
    <row r="471" spans="1:38" ht="15" hidden="1" x14ac:dyDescent="0.2">
      <c r="A471">
        <f t="shared" si="14"/>
        <v>119</v>
      </c>
      <c r="B471" t="str">
        <f t="shared" si="15"/>
        <v>46Y78</v>
      </c>
      <c r="C471" s="55" t="s">
        <v>100</v>
      </c>
      <c r="D471" s="15">
        <v>2008</v>
      </c>
      <c r="E471" s="56">
        <v>252</v>
      </c>
      <c r="F471" s="63">
        <v>39699</v>
      </c>
      <c r="G471" s="64">
        <v>3</v>
      </c>
      <c r="H471" s="63">
        <v>39580</v>
      </c>
      <c r="I471" s="65" t="s">
        <v>42</v>
      </c>
      <c r="J471" s="64" t="s">
        <v>101</v>
      </c>
      <c r="K471" s="65">
        <v>437.95420434623577</v>
      </c>
      <c r="L471" s="32"/>
      <c r="M471" s="65"/>
      <c r="N471" s="65"/>
      <c r="O471" s="65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65"/>
      <c r="AG471" s="32"/>
      <c r="AH471" s="32"/>
      <c r="AI471" s="32"/>
      <c r="AJ471" s="32"/>
      <c r="AK471" s="32"/>
      <c r="AL471" s="32"/>
    </row>
    <row r="472" spans="1:38" ht="15" hidden="1" x14ac:dyDescent="0.2">
      <c r="A472">
        <f t="shared" si="14"/>
        <v>131</v>
      </c>
      <c r="B472" t="str">
        <f t="shared" si="15"/>
        <v>Beacon</v>
      </c>
      <c r="C472" s="55" t="s">
        <v>100</v>
      </c>
      <c r="D472" s="15">
        <v>2008</v>
      </c>
      <c r="E472" s="56">
        <v>252</v>
      </c>
      <c r="F472" s="63">
        <v>39699</v>
      </c>
      <c r="G472" s="64">
        <v>2</v>
      </c>
      <c r="H472" s="63">
        <v>39568</v>
      </c>
      <c r="I472" s="65" t="s">
        <v>99</v>
      </c>
      <c r="J472" s="64" t="s">
        <v>101</v>
      </c>
      <c r="K472" s="65">
        <v>405.30016217378881</v>
      </c>
      <c r="L472" s="32"/>
      <c r="M472" s="65"/>
      <c r="N472" s="65"/>
      <c r="O472" s="65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65"/>
      <c r="AG472" s="32"/>
      <c r="AH472" s="32"/>
      <c r="AI472" s="32"/>
      <c r="AJ472" s="32"/>
      <c r="AK472" s="32"/>
      <c r="AL472" s="32"/>
    </row>
    <row r="473" spans="1:38" ht="15" hidden="1" x14ac:dyDescent="0.2">
      <c r="A473">
        <f t="shared" si="14"/>
        <v>131</v>
      </c>
      <c r="B473" t="str">
        <f t="shared" si="15"/>
        <v>Skipton</v>
      </c>
      <c r="C473" s="55" t="s">
        <v>100</v>
      </c>
      <c r="D473" s="15">
        <v>2008</v>
      </c>
      <c r="E473" s="56">
        <v>252</v>
      </c>
      <c r="F473" s="63">
        <v>39699</v>
      </c>
      <c r="G473" s="64">
        <v>2</v>
      </c>
      <c r="H473" s="63">
        <v>39568</v>
      </c>
      <c r="I473" s="65" t="s">
        <v>79</v>
      </c>
      <c r="J473" s="64" t="s">
        <v>101</v>
      </c>
      <c r="K473" s="65">
        <v>550.78226016492124</v>
      </c>
      <c r="L473" s="32"/>
      <c r="M473" s="65"/>
      <c r="N473" s="65"/>
      <c r="O473" s="65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65"/>
      <c r="AG473" s="32"/>
      <c r="AH473" s="32"/>
      <c r="AI473" s="32"/>
      <c r="AJ473" s="32"/>
      <c r="AK473" s="32"/>
      <c r="AL473" s="32"/>
    </row>
    <row r="474" spans="1:38" ht="15" hidden="1" x14ac:dyDescent="0.2">
      <c r="A474">
        <f t="shared" si="14"/>
        <v>131</v>
      </c>
      <c r="B474" t="str">
        <f t="shared" si="15"/>
        <v>Surpass_501</v>
      </c>
      <c r="C474" s="55" t="s">
        <v>100</v>
      </c>
      <c r="D474" s="15">
        <v>2008</v>
      </c>
      <c r="E474" s="56">
        <v>252</v>
      </c>
      <c r="F474" s="63">
        <v>39699</v>
      </c>
      <c r="G474" s="64">
        <v>2</v>
      </c>
      <c r="H474" s="63">
        <v>39568</v>
      </c>
      <c r="I474" s="65" t="s">
        <v>102</v>
      </c>
      <c r="J474" s="64" t="s">
        <v>101</v>
      </c>
      <c r="K474" s="65">
        <v>446.46585254680559</v>
      </c>
      <c r="L474" s="32"/>
      <c r="M474" s="65"/>
      <c r="N474" s="65"/>
      <c r="O474" s="65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65"/>
      <c r="AG474" s="32"/>
      <c r="AH474" s="32"/>
      <c r="AI474" s="32"/>
      <c r="AJ474" s="32"/>
      <c r="AK474" s="32"/>
      <c r="AL474" s="32"/>
    </row>
    <row r="475" spans="1:38" ht="15" hidden="1" x14ac:dyDescent="0.2">
      <c r="A475">
        <f t="shared" si="14"/>
        <v>165</v>
      </c>
      <c r="B475" t="str">
        <f t="shared" si="15"/>
        <v>46Y78</v>
      </c>
      <c r="C475" s="55" t="s">
        <v>100</v>
      </c>
      <c r="D475" s="15">
        <v>2008</v>
      </c>
      <c r="E475" s="56">
        <v>273</v>
      </c>
      <c r="F475" s="63">
        <v>39720</v>
      </c>
      <c r="G475" s="64">
        <v>1</v>
      </c>
      <c r="H475" s="63">
        <v>39555</v>
      </c>
      <c r="I475" s="65" t="s">
        <v>42</v>
      </c>
      <c r="J475" s="64" t="s">
        <v>101</v>
      </c>
      <c r="K475" s="65">
        <v>1035.098671867501</v>
      </c>
      <c r="L475" s="32"/>
      <c r="M475" s="65"/>
      <c r="N475" s="65"/>
      <c r="O475" s="65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65"/>
      <c r="AG475" s="32"/>
      <c r="AH475" s="32"/>
      <c r="AI475" s="32"/>
      <c r="AJ475" s="32"/>
      <c r="AK475" s="32"/>
      <c r="AL475" s="32"/>
    </row>
    <row r="476" spans="1:38" ht="15" hidden="1" x14ac:dyDescent="0.2">
      <c r="A476">
        <f t="shared" si="14"/>
        <v>152</v>
      </c>
      <c r="B476" t="str">
        <f t="shared" si="15"/>
        <v>46Y78</v>
      </c>
      <c r="C476" s="55" t="s">
        <v>100</v>
      </c>
      <c r="D476" s="15">
        <v>2008</v>
      </c>
      <c r="E476" s="56">
        <v>273</v>
      </c>
      <c r="F476" s="63">
        <v>39720</v>
      </c>
      <c r="G476" s="64">
        <v>2</v>
      </c>
      <c r="H476" s="63">
        <v>39568</v>
      </c>
      <c r="I476" s="65" t="s">
        <v>42</v>
      </c>
      <c r="J476" s="64" t="s">
        <v>101</v>
      </c>
      <c r="K476" s="65">
        <v>764.39082412914195</v>
      </c>
      <c r="L476" s="32"/>
      <c r="M476" s="65"/>
      <c r="N476" s="65"/>
      <c r="O476" s="65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65"/>
      <c r="AG476" s="32"/>
      <c r="AH476" s="32"/>
      <c r="AI476" s="32"/>
      <c r="AJ476" s="32"/>
      <c r="AK476" s="32"/>
      <c r="AL476" s="32"/>
    </row>
    <row r="477" spans="1:38" ht="15" hidden="1" x14ac:dyDescent="0.2">
      <c r="A477">
        <f t="shared" si="14"/>
        <v>140</v>
      </c>
      <c r="B477" t="str">
        <f t="shared" si="15"/>
        <v>46Y78</v>
      </c>
      <c r="C477" s="55" t="s">
        <v>100</v>
      </c>
      <c r="D477" s="15">
        <v>2008</v>
      </c>
      <c r="E477" s="56">
        <v>273</v>
      </c>
      <c r="F477" s="63">
        <v>39720</v>
      </c>
      <c r="G477" s="64">
        <v>3</v>
      </c>
      <c r="H477" s="63">
        <v>39580</v>
      </c>
      <c r="I477" s="65" t="s">
        <v>42</v>
      </c>
      <c r="J477" s="64" t="s">
        <v>101</v>
      </c>
      <c r="K477" s="65">
        <v>636.97643699224238</v>
      </c>
      <c r="L477" s="32"/>
      <c r="M477" s="65"/>
      <c r="N477" s="65"/>
      <c r="O477" s="65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65"/>
      <c r="AG477" s="32"/>
      <c r="AH477" s="32"/>
      <c r="AI477" s="32"/>
      <c r="AJ477" s="32"/>
      <c r="AK477" s="32"/>
      <c r="AL477" s="32"/>
    </row>
    <row r="478" spans="1:38" ht="15" hidden="1" x14ac:dyDescent="0.2">
      <c r="A478">
        <f t="shared" si="14"/>
        <v>152</v>
      </c>
      <c r="B478" t="str">
        <f t="shared" si="15"/>
        <v>Beacon</v>
      </c>
      <c r="C478" s="55" t="s">
        <v>100</v>
      </c>
      <c r="D478" s="15">
        <v>2008</v>
      </c>
      <c r="E478" s="56">
        <v>273</v>
      </c>
      <c r="F478" s="63">
        <v>39720</v>
      </c>
      <c r="G478" s="64">
        <v>2</v>
      </c>
      <c r="H478" s="63">
        <v>39568</v>
      </c>
      <c r="I478" s="65" t="s">
        <v>99</v>
      </c>
      <c r="J478" s="64" t="s">
        <v>101</v>
      </c>
      <c r="K478" s="65">
        <v>553.82223520249227</v>
      </c>
      <c r="L478" s="32"/>
      <c r="M478" s="65"/>
      <c r="N478" s="65"/>
      <c r="O478" s="65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65"/>
      <c r="AG478" s="32"/>
      <c r="AH478" s="32"/>
      <c r="AI478" s="32"/>
      <c r="AJ478" s="32"/>
      <c r="AK478" s="32"/>
      <c r="AL478" s="32"/>
    </row>
    <row r="479" spans="1:38" ht="15" hidden="1" x14ac:dyDescent="0.2">
      <c r="A479">
        <f t="shared" si="14"/>
        <v>152</v>
      </c>
      <c r="B479" t="str">
        <f t="shared" si="15"/>
        <v>Skipton</v>
      </c>
      <c r="C479" s="55" t="s">
        <v>100</v>
      </c>
      <c r="D479" s="15">
        <v>2008</v>
      </c>
      <c r="E479" s="56">
        <v>273</v>
      </c>
      <c r="F479" s="63">
        <v>39720</v>
      </c>
      <c r="G479" s="64">
        <v>2</v>
      </c>
      <c r="H479" s="63">
        <v>39568</v>
      </c>
      <c r="I479" s="65" t="s">
        <v>79</v>
      </c>
      <c r="J479" s="64" t="s">
        <v>101</v>
      </c>
      <c r="K479" s="65">
        <v>762.43399602496686</v>
      </c>
      <c r="L479" s="32"/>
      <c r="M479" s="65"/>
      <c r="N479" s="65"/>
      <c r="O479" s="65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65"/>
      <c r="AG479" s="32"/>
      <c r="AH479" s="32"/>
      <c r="AI479" s="32"/>
      <c r="AJ479" s="32"/>
      <c r="AK479" s="32"/>
      <c r="AL479" s="32"/>
    </row>
    <row r="480" spans="1:38" ht="15" hidden="1" x14ac:dyDescent="0.2">
      <c r="A480">
        <f t="shared" si="14"/>
        <v>152</v>
      </c>
      <c r="B480" t="str">
        <f t="shared" si="15"/>
        <v>Surpass_501</v>
      </c>
      <c r="C480" s="55" t="s">
        <v>100</v>
      </c>
      <c r="D480" s="15">
        <v>2008</v>
      </c>
      <c r="E480" s="56">
        <v>273</v>
      </c>
      <c r="F480" s="63">
        <v>39720</v>
      </c>
      <c r="G480" s="64">
        <v>2</v>
      </c>
      <c r="H480" s="63">
        <v>39568</v>
      </c>
      <c r="I480" s="65" t="s">
        <v>102</v>
      </c>
      <c r="J480" s="64" t="s">
        <v>101</v>
      </c>
      <c r="K480" s="65">
        <v>559.89356648482544</v>
      </c>
      <c r="L480" s="32"/>
      <c r="M480" s="65"/>
      <c r="N480" s="65"/>
      <c r="O480" s="65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65"/>
      <c r="AG480" s="32"/>
      <c r="AH480" s="32"/>
      <c r="AI480" s="32"/>
      <c r="AJ480" s="32"/>
      <c r="AK480" s="32"/>
      <c r="AL480" s="32"/>
    </row>
    <row r="481" spans="1:38" ht="15" hidden="1" x14ac:dyDescent="0.2">
      <c r="A481">
        <f t="shared" si="14"/>
        <v>186</v>
      </c>
      <c r="B481" t="str">
        <f t="shared" si="15"/>
        <v>46Y78</v>
      </c>
      <c r="C481" s="55" t="s">
        <v>100</v>
      </c>
      <c r="D481" s="15">
        <v>2008</v>
      </c>
      <c r="E481" s="56">
        <v>294</v>
      </c>
      <c r="F481" s="63">
        <v>39741</v>
      </c>
      <c r="G481" s="64">
        <v>1</v>
      </c>
      <c r="H481" s="63">
        <v>39555</v>
      </c>
      <c r="I481" s="65" t="s">
        <v>42</v>
      </c>
      <c r="J481" s="64" t="s">
        <v>101</v>
      </c>
      <c r="K481" s="65">
        <v>1415.8391735979963</v>
      </c>
      <c r="L481" s="32"/>
      <c r="M481" s="65"/>
      <c r="N481" s="65"/>
      <c r="O481" s="65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65"/>
      <c r="AG481" s="32"/>
      <c r="AH481" s="32"/>
      <c r="AI481" s="32"/>
      <c r="AJ481" s="32"/>
      <c r="AK481" s="32"/>
      <c r="AL481" s="32"/>
    </row>
    <row r="482" spans="1:38" ht="15" hidden="1" x14ac:dyDescent="0.2">
      <c r="A482">
        <f t="shared" si="14"/>
        <v>173</v>
      </c>
      <c r="B482" t="str">
        <f t="shared" si="15"/>
        <v>46Y78</v>
      </c>
      <c r="C482" s="55" t="s">
        <v>100</v>
      </c>
      <c r="D482" s="15">
        <v>2008</v>
      </c>
      <c r="E482" s="56">
        <v>294</v>
      </c>
      <c r="F482" s="63">
        <v>39741</v>
      </c>
      <c r="G482" s="64">
        <v>2</v>
      </c>
      <c r="H482" s="63">
        <v>39568</v>
      </c>
      <c r="I482" s="65" t="s">
        <v>42</v>
      </c>
      <c r="J482" s="64" t="s">
        <v>101</v>
      </c>
      <c r="K482" s="65">
        <v>1291.8861179796884</v>
      </c>
      <c r="L482" s="32"/>
      <c r="M482" s="65"/>
      <c r="N482" s="65"/>
      <c r="O482" s="65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65"/>
      <c r="AG482" s="32"/>
      <c r="AH482" s="32"/>
      <c r="AI482" s="32"/>
      <c r="AJ482" s="32"/>
      <c r="AK482" s="32"/>
      <c r="AL482" s="32"/>
    </row>
    <row r="483" spans="1:38" ht="15" hidden="1" x14ac:dyDescent="0.2">
      <c r="A483">
        <f t="shared" si="14"/>
        <v>173</v>
      </c>
      <c r="B483" t="str">
        <f t="shared" si="15"/>
        <v>Beacon</v>
      </c>
      <c r="C483" s="55" t="s">
        <v>100</v>
      </c>
      <c r="D483" s="15">
        <v>2008</v>
      </c>
      <c r="E483" s="56">
        <v>294</v>
      </c>
      <c r="F483" s="63">
        <v>39741</v>
      </c>
      <c r="G483" s="64">
        <v>2</v>
      </c>
      <c r="H483" s="63">
        <v>39568</v>
      </c>
      <c r="I483" s="65" t="s">
        <v>99</v>
      </c>
      <c r="J483" s="64" t="s">
        <v>101</v>
      </c>
      <c r="K483" s="65">
        <v>800.00249848169835</v>
      </c>
      <c r="L483" s="32"/>
      <c r="M483" s="65"/>
      <c r="N483" s="65"/>
      <c r="O483" s="65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65"/>
      <c r="AG483" s="32"/>
      <c r="AH483" s="32"/>
      <c r="AI483" s="32"/>
      <c r="AJ483" s="32"/>
      <c r="AK483" s="32"/>
      <c r="AL483" s="32"/>
    </row>
    <row r="484" spans="1:38" ht="15" hidden="1" x14ac:dyDescent="0.2">
      <c r="A484">
        <f t="shared" si="14"/>
        <v>173</v>
      </c>
      <c r="B484" t="str">
        <f t="shared" si="15"/>
        <v>Skipton</v>
      </c>
      <c r="C484" s="55" t="s">
        <v>100</v>
      </c>
      <c r="D484" s="15">
        <v>2008</v>
      </c>
      <c r="E484" s="56">
        <v>294</v>
      </c>
      <c r="F484" s="63">
        <v>39741</v>
      </c>
      <c r="G484" s="64">
        <v>2</v>
      </c>
      <c r="H484" s="63">
        <v>39568</v>
      </c>
      <c r="I484" s="65" t="s">
        <v>79</v>
      </c>
      <c r="J484" s="64" t="s">
        <v>101</v>
      </c>
      <c r="K484" s="65">
        <v>1036.6295992776256</v>
      </c>
      <c r="L484" s="32"/>
      <c r="M484" s="65"/>
      <c r="N484" s="65"/>
      <c r="O484" s="65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65"/>
      <c r="AG484" s="32"/>
      <c r="AH484" s="32"/>
      <c r="AI484" s="32"/>
      <c r="AJ484" s="32"/>
      <c r="AK484" s="32"/>
      <c r="AL484" s="32"/>
    </row>
    <row r="485" spans="1:38" ht="15" x14ac:dyDescent="0.2">
      <c r="A485">
        <f t="shared" si="14"/>
        <v>212</v>
      </c>
      <c r="B485" t="str">
        <f t="shared" si="15"/>
        <v>46Y78</v>
      </c>
      <c r="C485" s="55" t="s">
        <v>100</v>
      </c>
      <c r="D485" s="15">
        <v>2008</v>
      </c>
      <c r="E485" s="56">
        <v>320</v>
      </c>
      <c r="F485" s="66">
        <v>39767</v>
      </c>
      <c r="G485" s="64">
        <v>1</v>
      </c>
      <c r="H485" s="63">
        <v>39555</v>
      </c>
      <c r="I485" s="32" t="s">
        <v>42</v>
      </c>
      <c r="J485" s="41" t="s">
        <v>101</v>
      </c>
      <c r="K485" s="65">
        <v>981.19545987417587</v>
      </c>
      <c r="L485" s="32">
        <v>298.73591192084564</v>
      </c>
      <c r="M485" s="65"/>
      <c r="N485" s="32">
        <v>21.593344776937329</v>
      </c>
      <c r="O485" s="65">
        <v>0.30446116409787932</v>
      </c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65"/>
      <c r="AG485" s="32"/>
      <c r="AH485" s="32"/>
      <c r="AI485" s="32"/>
      <c r="AJ485" s="32"/>
      <c r="AK485" s="32"/>
      <c r="AL485" s="32"/>
    </row>
    <row r="486" spans="1:38" ht="15" x14ac:dyDescent="0.2">
      <c r="A486">
        <f t="shared" si="14"/>
        <v>199</v>
      </c>
      <c r="B486" t="str">
        <f t="shared" si="15"/>
        <v>46Y78</v>
      </c>
      <c r="C486" s="55" t="s">
        <v>100</v>
      </c>
      <c r="D486" s="15">
        <v>2008</v>
      </c>
      <c r="E486" s="56">
        <v>320</v>
      </c>
      <c r="F486" s="66">
        <v>39767</v>
      </c>
      <c r="G486" s="64">
        <v>2</v>
      </c>
      <c r="H486" s="63">
        <v>39568</v>
      </c>
      <c r="I486" s="32" t="s">
        <v>42</v>
      </c>
      <c r="J486" s="41" t="s">
        <v>101</v>
      </c>
      <c r="K486" s="65">
        <v>1036.9113825598758</v>
      </c>
      <c r="L486" s="32">
        <v>312.07183695244589</v>
      </c>
      <c r="M486" s="65"/>
      <c r="N486" s="32">
        <v>23.877032230129764</v>
      </c>
      <c r="O486" s="65">
        <v>0.30096288091853934</v>
      </c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65"/>
      <c r="AG486" s="32"/>
      <c r="AH486" s="32"/>
      <c r="AI486" s="32"/>
      <c r="AJ486" s="32"/>
      <c r="AK486" s="32"/>
      <c r="AL486" s="32"/>
    </row>
    <row r="487" spans="1:38" ht="15" x14ac:dyDescent="0.2">
      <c r="A487">
        <f t="shared" si="14"/>
        <v>187</v>
      </c>
      <c r="B487" t="str">
        <f t="shared" si="15"/>
        <v>46Y78</v>
      </c>
      <c r="C487" s="55" t="s">
        <v>100</v>
      </c>
      <c r="D487" s="15">
        <v>2008</v>
      </c>
      <c r="E487" s="56">
        <v>320</v>
      </c>
      <c r="F487" s="66">
        <v>39767</v>
      </c>
      <c r="G487" s="64">
        <v>3</v>
      </c>
      <c r="H487" s="63">
        <v>39580</v>
      </c>
      <c r="I487" s="32" t="s">
        <v>42</v>
      </c>
      <c r="J487" s="41" t="s">
        <v>101</v>
      </c>
      <c r="K487" s="65">
        <v>1003.5868134268451</v>
      </c>
      <c r="L487" s="32">
        <v>311.71400225792661</v>
      </c>
      <c r="M487" s="65"/>
      <c r="N487" s="32">
        <v>16.204217146834043</v>
      </c>
      <c r="O487" s="65">
        <v>0.3105999382291092</v>
      </c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65"/>
      <c r="AG487" s="32"/>
      <c r="AH487" s="32"/>
      <c r="AI487" s="32"/>
      <c r="AJ487" s="32"/>
      <c r="AK487" s="32"/>
      <c r="AL487" s="32"/>
    </row>
    <row r="488" spans="1:38" ht="15" x14ac:dyDescent="0.2">
      <c r="A488">
        <f t="shared" si="14"/>
        <v>199</v>
      </c>
      <c r="B488" t="str">
        <f t="shared" si="15"/>
        <v>Beacon</v>
      </c>
      <c r="C488" s="55" t="s">
        <v>100</v>
      </c>
      <c r="D488" s="15">
        <v>2008</v>
      </c>
      <c r="E488" s="56">
        <v>320</v>
      </c>
      <c r="F488" s="66">
        <v>39767</v>
      </c>
      <c r="G488" s="64">
        <v>2</v>
      </c>
      <c r="H488" s="63">
        <v>39568</v>
      </c>
      <c r="I488" s="32" t="s">
        <v>99</v>
      </c>
      <c r="J488" s="41" t="s">
        <v>101</v>
      </c>
      <c r="K488" s="65">
        <v>849.22976085762343</v>
      </c>
      <c r="L488" s="32">
        <v>327.85003082688291</v>
      </c>
      <c r="M488" s="65"/>
      <c r="N488" s="32">
        <v>28.021412555450915</v>
      </c>
      <c r="O488" s="65">
        <v>0.38605574832397827</v>
      </c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65"/>
      <c r="AG488" s="32"/>
      <c r="AH488" s="32"/>
      <c r="AI488" s="32"/>
      <c r="AJ488" s="32"/>
      <c r="AK488" s="32"/>
      <c r="AL488" s="32"/>
    </row>
    <row r="489" spans="1:38" ht="15" x14ac:dyDescent="0.2">
      <c r="A489">
        <f t="shared" si="14"/>
        <v>199</v>
      </c>
      <c r="B489" t="str">
        <f t="shared" si="15"/>
        <v>Skipton</v>
      </c>
      <c r="C489" s="55" t="s">
        <v>100</v>
      </c>
      <c r="D489" s="15">
        <v>2008</v>
      </c>
      <c r="E489" s="56">
        <v>320</v>
      </c>
      <c r="F489" s="66">
        <v>39767</v>
      </c>
      <c r="G489" s="64">
        <v>2</v>
      </c>
      <c r="H489" s="63">
        <v>39568</v>
      </c>
      <c r="I489" s="32" t="s">
        <v>79</v>
      </c>
      <c r="J489" s="41" t="s">
        <v>101</v>
      </c>
      <c r="K489" s="65">
        <v>1077.9901497107483</v>
      </c>
      <c r="L489" s="32">
        <v>349.3460744496374</v>
      </c>
      <c r="M489" s="65"/>
      <c r="N489" s="32">
        <v>27.916043518829294</v>
      </c>
      <c r="O489" s="65">
        <v>0.32407167592707198</v>
      </c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65"/>
      <c r="AG489" s="32"/>
      <c r="AH489" s="32"/>
      <c r="AI489" s="32"/>
      <c r="AJ489" s="32"/>
      <c r="AK489" s="32"/>
      <c r="AL489" s="32"/>
    </row>
    <row r="490" spans="1:38" ht="15" x14ac:dyDescent="0.2">
      <c r="A490">
        <f t="shared" si="14"/>
        <v>199</v>
      </c>
      <c r="B490" t="str">
        <f t="shared" si="15"/>
        <v>Surpass_501</v>
      </c>
      <c r="C490" s="55" t="s">
        <v>100</v>
      </c>
      <c r="D490" s="15">
        <v>2008</v>
      </c>
      <c r="E490" s="56">
        <v>320</v>
      </c>
      <c r="F490" s="66">
        <v>39767</v>
      </c>
      <c r="G490" s="64">
        <v>2</v>
      </c>
      <c r="H490" s="63">
        <v>39568</v>
      </c>
      <c r="I490" s="32" t="s">
        <v>102</v>
      </c>
      <c r="J490" s="41" t="s">
        <v>101</v>
      </c>
      <c r="K490" s="65">
        <v>803.26853420485111</v>
      </c>
      <c r="L490" s="32">
        <v>312.72914210428985</v>
      </c>
      <c r="M490" s="65"/>
      <c r="N490" s="32">
        <v>15.020927381873101</v>
      </c>
      <c r="O490" s="65">
        <v>0.3893207922228123</v>
      </c>
      <c r="P490" s="32"/>
      <c r="Q490" s="10"/>
      <c r="R490" s="32"/>
      <c r="S490" s="32"/>
      <c r="T490" s="32"/>
      <c r="U490" s="10"/>
      <c r="V490" s="32"/>
      <c r="W490" s="32"/>
      <c r="X490" s="32"/>
      <c r="Y490" s="10"/>
      <c r="Z490" s="10"/>
      <c r="AA490" s="10"/>
      <c r="AB490" s="32"/>
      <c r="AC490" s="32"/>
      <c r="AD490" s="32"/>
      <c r="AE490" s="32"/>
      <c r="AF490" s="65"/>
      <c r="AG490" s="32"/>
      <c r="AH490" s="10"/>
      <c r="AI490" s="32"/>
      <c r="AJ490" s="32"/>
      <c r="AK490" s="32"/>
      <c r="AL490" s="32"/>
    </row>
    <row r="491" spans="1:38" ht="15" hidden="1" x14ac:dyDescent="0.2">
      <c r="A491">
        <f t="shared" si="14"/>
        <v>77</v>
      </c>
      <c r="B491" t="str">
        <f t="shared" si="15"/>
        <v>46Y78</v>
      </c>
      <c r="C491" s="55" t="s">
        <v>70</v>
      </c>
      <c r="D491" s="15">
        <v>2008</v>
      </c>
      <c r="E491" s="56">
        <v>187</v>
      </c>
      <c r="F491" s="66">
        <v>39634</v>
      </c>
      <c r="G491" s="64">
        <v>1</v>
      </c>
      <c r="H491" s="63">
        <v>39557</v>
      </c>
      <c r="I491" s="32" t="s">
        <v>42</v>
      </c>
      <c r="J491" s="65" t="s">
        <v>106</v>
      </c>
      <c r="K491" s="32">
        <v>167.26512499999998</v>
      </c>
      <c r="L491" s="41" t="s">
        <v>41</v>
      </c>
      <c r="M491" s="32"/>
      <c r="N491" s="29">
        <v>0</v>
      </c>
      <c r="O491" s="32"/>
      <c r="P491" s="32"/>
      <c r="Q491" s="10">
        <v>52</v>
      </c>
      <c r="R491" s="32"/>
      <c r="S491" s="32"/>
      <c r="T491" s="32"/>
      <c r="U491" s="32"/>
      <c r="V491" s="32">
        <v>108.05713749999998</v>
      </c>
      <c r="W491" s="32">
        <v>59.215125000000015</v>
      </c>
      <c r="X491" s="32">
        <v>0</v>
      </c>
      <c r="Y491" s="29">
        <v>7.8418877447361339</v>
      </c>
      <c r="Z491" s="29">
        <v>4.3066104827649232</v>
      </c>
      <c r="AA491" s="29">
        <v>3.5355939012243276</v>
      </c>
      <c r="AB491" s="29">
        <v>0</v>
      </c>
      <c r="AC491" s="32"/>
      <c r="AD491" s="32"/>
      <c r="AE491" s="32"/>
      <c r="AF491" s="65" t="s">
        <v>107</v>
      </c>
      <c r="AG491" s="32">
        <v>2.3822875000000003</v>
      </c>
      <c r="AH491" s="28">
        <v>0.1165865730280133</v>
      </c>
      <c r="AI491" s="32"/>
      <c r="AJ491" s="32"/>
      <c r="AK491" s="32"/>
      <c r="AL491" s="32"/>
    </row>
    <row r="492" spans="1:38" ht="15" hidden="1" x14ac:dyDescent="0.2">
      <c r="A492">
        <f t="shared" si="14"/>
        <v>83</v>
      </c>
      <c r="B492" t="str">
        <f t="shared" si="15"/>
        <v>46Y78</v>
      </c>
      <c r="C492" s="55" t="s">
        <v>70</v>
      </c>
      <c r="D492" s="15">
        <v>2008</v>
      </c>
      <c r="E492" s="56">
        <v>193</v>
      </c>
      <c r="F492" s="66">
        <v>39640</v>
      </c>
      <c r="G492" s="64">
        <v>1</v>
      </c>
      <c r="H492" s="63">
        <v>39557</v>
      </c>
      <c r="I492" s="32" t="s">
        <v>42</v>
      </c>
      <c r="J492" s="65" t="s">
        <v>106</v>
      </c>
      <c r="K492" s="32">
        <v>295.24955957256213</v>
      </c>
      <c r="L492" s="41" t="s">
        <v>41</v>
      </c>
      <c r="M492" s="32"/>
      <c r="N492" s="29">
        <v>0</v>
      </c>
      <c r="O492" s="32"/>
      <c r="P492" s="32"/>
      <c r="Q492" s="10">
        <v>52</v>
      </c>
      <c r="R492" s="32"/>
      <c r="S492" s="32"/>
      <c r="T492" s="32"/>
      <c r="U492" s="32"/>
      <c r="V492" s="32">
        <v>153.31251256710445</v>
      </c>
      <c r="W492" s="32">
        <v>141.93704700545766</v>
      </c>
      <c r="X492" s="32">
        <v>0</v>
      </c>
      <c r="Y492" s="29">
        <v>15.20219236099471</v>
      </c>
      <c r="Z492" s="29">
        <v>4.7709887640956659</v>
      </c>
      <c r="AA492" s="29">
        <v>11.410861808159197</v>
      </c>
      <c r="AB492" s="29">
        <v>0</v>
      </c>
      <c r="AC492" s="32"/>
      <c r="AD492" s="32"/>
      <c r="AE492" s="32"/>
      <c r="AF492" s="65" t="s">
        <v>108</v>
      </c>
      <c r="AG492" s="32">
        <v>3.9076324216577207</v>
      </c>
      <c r="AH492" s="28">
        <v>0.13400114437912114</v>
      </c>
      <c r="AI492" s="32"/>
      <c r="AJ492" s="32"/>
      <c r="AK492" s="32"/>
      <c r="AL492" s="32"/>
    </row>
    <row r="493" spans="1:38" ht="15" hidden="1" x14ac:dyDescent="0.2">
      <c r="A493">
        <f t="shared" si="14"/>
        <v>97</v>
      </c>
      <c r="B493" t="str">
        <f t="shared" si="15"/>
        <v>46Y78</v>
      </c>
      <c r="C493" s="55" t="s">
        <v>70</v>
      </c>
      <c r="D493" s="15">
        <v>2008</v>
      </c>
      <c r="E493" s="56">
        <v>207</v>
      </c>
      <c r="F493" s="66">
        <v>39654</v>
      </c>
      <c r="G493" s="64">
        <v>1</v>
      </c>
      <c r="H493" s="63">
        <v>39557</v>
      </c>
      <c r="I493" s="32" t="s">
        <v>42</v>
      </c>
      <c r="J493" s="65" t="s">
        <v>106</v>
      </c>
      <c r="K493" s="32">
        <v>407.86158664085781</v>
      </c>
      <c r="L493" s="41" t="s">
        <v>41</v>
      </c>
      <c r="M493" s="32"/>
      <c r="N493" s="29">
        <v>0</v>
      </c>
      <c r="O493" s="32"/>
      <c r="P493" s="32"/>
      <c r="Q493" s="10">
        <v>52</v>
      </c>
      <c r="R493" s="32"/>
      <c r="S493" s="32"/>
      <c r="T493" s="32"/>
      <c r="U493" s="32"/>
      <c r="V493" s="32">
        <v>169.19609616190365</v>
      </c>
      <c r="W493" s="32">
        <v>238.66549047895424</v>
      </c>
      <c r="X493" s="32">
        <v>0</v>
      </c>
      <c r="Y493" s="29">
        <v>36.971429316828505</v>
      </c>
      <c r="Z493" s="29">
        <v>12.797320263854219</v>
      </c>
      <c r="AA493" s="29">
        <v>24.988949188419546</v>
      </c>
      <c r="AB493" s="29">
        <v>0</v>
      </c>
      <c r="AC493" s="32"/>
      <c r="AD493" s="32"/>
      <c r="AE493" s="32"/>
      <c r="AF493" s="65" t="s">
        <v>109</v>
      </c>
      <c r="AG493" s="32">
        <v>4.4628529235146868</v>
      </c>
      <c r="AH493" s="28">
        <v>0.30389533878355118</v>
      </c>
      <c r="AI493" s="32"/>
      <c r="AJ493" s="32"/>
      <c r="AK493" s="32"/>
      <c r="AL493" s="32"/>
    </row>
    <row r="494" spans="1:38" ht="15" hidden="1" x14ac:dyDescent="0.2">
      <c r="A494">
        <f t="shared" si="14"/>
        <v>111</v>
      </c>
      <c r="B494" t="str">
        <f t="shared" si="15"/>
        <v>46Y78</v>
      </c>
      <c r="C494" s="55" t="s">
        <v>70</v>
      </c>
      <c r="D494" s="15">
        <v>2008</v>
      </c>
      <c r="E494" s="56">
        <v>221</v>
      </c>
      <c r="F494" s="66">
        <v>39668</v>
      </c>
      <c r="G494" s="64">
        <v>1</v>
      </c>
      <c r="H494" s="63">
        <v>39557</v>
      </c>
      <c r="I494" s="32" t="s">
        <v>42</v>
      </c>
      <c r="J494" s="65" t="s">
        <v>106</v>
      </c>
      <c r="K494" s="32">
        <v>539.2943515440129</v>
      </c>
      <c r="L494" s="41" t="s">
        <v>41</v>
      </c>
      <c r="M494" s="32"/>
      <c r="N494" s="29">
        <v>0</v>
      </c>
      <c r="O494" s="32"/>
      <c r="P494" s="32"/>
      <c r="Q494" s="10">
        <v>52</v>
      </c>
      <c r="R494" s="32"/>
      <c r="S494" s="32"/>
      <c r="T494" s="32"/>
      <c r="U494" s="32"/>
      <c r="V494" s="32">
        <v>193.67334388172011</v>
      </c>
      <c r="W494" s="32">
        <v>345.62100766229275</v>
      </c>
      <c r="X494" s="32">
        <v>0</v>
      </c>
      <c r="Y494" s="29">
        <v>39.659481977563757</v>
      </c>
      <c r="Z494" s="29">
        <v>7.800500277141083</v>
      </c>
      <c r="AA494" s="29">
        <v>33.718011974250494</v>
      </c>
      <c r="AB494" s="29">
        <v>0</v>
      </c>
      <c r="AC494" s="32"/>
      <c r="AD494" s="32"/>
      <c r="AE494" s="32"/>
      <c r="AF494" s="65" t="s">
        <v>110</v>
      </c>
      <c r="AG494" s="32">
        <v>4.988746263090662</v>
      </c>
      <c r="AH494" s="28">
        <v>0.32581914445781734</v>
      </c>
      <c r="AI494" s="32"/>
      <c r="AJ494" s="32"/>
      <c r="AK494" s="32"/>
      <c r="AL494" s="32"/>
    </row>
    <row r="495" spans="1:38" ht="15" hidden="1" x14ac:dyDescent="0.2">
      <c r="A495">
        <f t="shared" si="14"/>
        <v>135.13066550926305</v>
      </c>
      <c r="B495" t="str">
        <f t="shared" si="15"/>
        <v>46Y78</v>
      </c>
      <c r="C495" s="55" t="s">
        <v>70</v>
      </c>
      <c r="D495" s="15">
        <v>2008</v>
      </c>
      <c r="E495" s="56">
        <v>245.13066550926305</v>
      </c>
      <c r="F495" s="66">
        <v>39692.130665509263</v>
      </c>
      <c r="G495" s="64">
        <v>1</v>
      </c>
      <c r="H495" s="63">
        <v>39557</v>
      </c>
      <c r="I495" s="32" t="s">
        <v>42</v>
      </c>
      <c r="J495" s="65" t="s">
        <v>106</v>
      </c>
      <c r="K495" s="32">
        <v>903.8876050959567</v>
      </c>
      <c r="L495" s="41" t="s">
        <v>41</v>
      </c>
      <c r="M495" s="32">
        <v>6</v>
      </c>
      <c r="N495" s="29">
        <v>0</v>
      </c>
      <c r="O495" s="32"/>
      <c r="P495" s="32"/>
      <c r="Q495" s="10">
        <v>52</v>
      </c>
      <c r="R495" s="32"/>
      <c r="S495" s="32"/>
      <c r="T495" s="32"/>
      <c r="U495" s="32"/>
      <c r="V495" s="32">
        <v>198.61961040593746</v>
      </c>
      <c r="W495" s="32">
        <v>705.26799469001912</v>
      </c>
      <c r="X495" s="32">
        <v>0</v>
      </c>
      <c r="Y495" s="29">
        <v>30.837381498085971</v>
      </c>
      <c r="Z495" s="29">
        <v>24.599815924245334</v>
      </c>
      <c r="AA495" s="29">
        <v>14.627685580411313</v>
      </c>
      <c r="AB495" s="29">
        <v>0</v>
      </c>
      <c r="AC495" s="32"/>
      <c r="AD495" s="32"/>
      <c r="AE495" s="32"/>
      <c r="AF495" s="65" t="s">
        <v>111</v>
      </c>
      <c r="AG495" s="32">
        <v>3.8304730573426986</v>
      </c>
      <c r="AH495" s="28">
        <v>0.39167322843413416</v>
      </c>
      <c r="AI495" s="32"/>
      <c r="AJ495" s="32"/>
      <c r="AK495" s="32"/>
      <c r="AL495" s="32"/>
    </row>
    <row r="496" spans="1:38" ht="15" x14ac:dyDescent="0.2">
      <c r="A496">
        <f t="shared" si="14"/>
        <v>205</v>
      </c>
      <c r="B496" t="str">
        <f t="shared" si="15"/>
        <v>46Y78</v>
      </c>
      <c r="C496" s="55" t="s">
        <v>70</v>
      </c>
      <c r="D496" s="15">
        <v>2008</v>
      </c>
      <c r="E496" s="56">
        <v>315</v>
      </c>
      <c r="F496" s="66">
        <v>39762</v>
      </c>
      <c r="G496" s="64">
        <v>1</v>
      </c>
      <c r="H496" s="63">
        <v>39557</v>
      </c>
      <c r="I496" s="32" t="s">
        <v>42</v>
      </c>
      <c r="J496" s="65" t="s">
        <v>106</v>
      </c>
      <c r="K496" s="32">
        <v>1152.1087962962961</v>
      </c>
      <c r="L496" s="32">
        <v>154.10046296296298</v>
      </c>
      <c r="M496" s="29">
        <v>10</v>
      </c>
      <c r="N496" s="29">
        <v>32.52293970430987</v>
      </c>
      <c r="O496" s="32"/>
      <c r="P496" s="32"/>
      <c r="Q496" s="10">
        <v>52</v>
      </c>
      <c r="R496" s="32"/>
      <c r="S496" s="32"/>
      <c r="T496" s="32"/>
      <c r="U496" s="32"/>
      <c r="V496" s="32">
        <v>0</v>
      </c>
      <c r="W496" s="32">
        <v>579.78826096933881</v>
      </c>
      <c r="X496" s="32">
        <v>235.49052475603372</v>
      </c>
      <c r="Y496" s="29">
        <v>88.630664452458433</v>
      </c>
      <c r="Z496" s="29">
        <v>0</v>
      </c>
      <c r="AA496" s="29">
        <v>51.1142553099669</v>
      </c>
      <c r="AB496" s="29">
        <v>43.324441327165445</v>
      </c>
      <c r="AC496" s="32"/>
      <c r="AD496" s="32"/>
      <c r="AE496" s="32"/>
      <c r="AF496" s="65" t="s">
        <v>112</v>
      </c>
      <c r="AG496" s="32">
        <v>0</v>
      </c>
      <c r="AH496" s="28">
        <v>0</v>
      </c>
      <c r="AI496" s="32"/>
      <c r="AJ496" s="32"/>
      <c r="AK496" s="32"/>
      <c r="AL496" s="32"/>
    </row>
    <row r="497" spans="1:38" ht="15" hidden="1" x14ac:dyDescent="0.2">
      <c r="A497">
        <f t="shared" si="14"/>
        <v>77</v>
      </c>
      <c r="B497" t="str">
        <f t="shared" si="15"/>
        <v>Garnet</v>
      </c>
      <c r="C497" s="55" t="s">
        <v>70</v>
      </c>
      <c r="D497" s="15">
        <v>2008</v>
      </c>
      <c r="E497" s="56">
        <v>187</v>
      </c>
      <c r="F497" s="66">
        <v>39634</v>
      </c>
      <c r="G497" s="64">
        <v>1</v>
      </c>
      <c r="H497" s="63">
        <v>39557</v>
      </c>
      <c r="I497" s="65" t="s">
        <v>45</v>
      </c>
      <c r="J497" s="65" t="s">
        <v>106</v>
      </c>
      <c r="K497" s="32">
        <v>151.0124375</v>
      </c>
      <c r="L497" s="41" t="s">
        <v>41</v>
      </c>
      <c r="M497" s="32"/>
      <c r="N497" s="29">
        <v>0</v>
      </c>
      <c r="O497" s="32"/>
      <c r="P497" s="32"/>
      <c r="Q497" s="10">
        <v>48</v>
      </c>
      <c r="R497" s="32"/>
      <c r="S497" s="32"/>
      <c r="T497" s="32"/>
      <c r="U497" s="32"/>
      <c r="V497" s="32">
        <v>99.131481250000007</v>
      </c>
      <c r="W497" s="32">
        <v>51.887437499999997</v>
      </c>
      <c r="X497" s="32">
        <v>0</v>
      </c>
      <c r="Y497" s="29">
        <v>8.0305728108629886</v>
      </c>
      <c r="Z497" s="29">
        <v>4.4102326092443525</v>
      </c>
      <c r="AA497" s="29">
        <v>3.6206644595855977</v>
      </c>
      <c r="AB497" s="29">
        <v>0</v>
      </c>
      <c r="AC497" s="32"/>
      <c r="AD497" s="32"/>
      <c r="AE497" s="32"/>
      <c r="AF497" s="65" t="s">
        <v>107</v>
      </c>
      <c r="AG497" s="32">
        <v>2.1406562500000001</v>
      </c>
      <c r="AH497" s="28">
        <v>0.11939178345149647</v>
      </c>
      <c r="AI497" s="32"/>
      <c r="AJ497" s="32"/>
      <c r="AK497" s="32"/>
      <c r="AL497" s="32"/>
    </row>
    <row r="498" spans="1:38" ht="15" hidden="1" x14ac:dyDescent="0.2">
      <c r="A498">
        <f t="shared" si="14"/>
        <v>83</v>
      </c>
      <c r="B498" t="str">
        <f t="shared" si="15"/>
        <v>Garnet</v>
      </c>
      <c r="C498" s="55" t="s">
        <v>70</v>
      </c>
      <c r="D498" s="15">
        <v>2008</v>
      </c>
      <c r="E498" s="56">
        <v>193</v>
      </c>
      <c r="F498" s="66">
        <v>39640</v>
      </c>
      <c r="G498" s="64">
        <v>1</v>
      </c>
      <c r="H498" s="63">
        <v>39557</v>
      </c>
      <c r="I498" s="65" t="s">
        <v>45</v>
      </c>
      <c r="J498" s="65" t="s">
        <v>106</v>
      </c>
      <c r="K498" s="32">
        <v>199.79467632060837</v>
      </c>
      <c r="L498" s="41" t="s">
        <v>41</v>
      </c>
      <c r="M498" s="32"/>
      <c r="N498" s="29">
        <v>0</v>
      </c>
      <c r="O498" s="32"/>
      <c r="P498" s="32"/>
      <c r="Q498" s="10">
        <v>48</v>
      </c>
      <c r="R498" s="32"/>
      <c r="S498" s="32"/>
      <c r="T498" s="32"/>
      <c r="U498" s="32"/>
      <c r="V498" s="32">
        <v>113.22715742045159</v>
      </c>
      <c r="W498" s="32">
        <v>86.567518900156756</v>
      </c>
      <c r="X498" s="32">
        <v>0</v>
      </c>
      <c r="Y498" s="29">
        <v>11.850290457474628</v>
      </c>
      <c r="Z498" s="29">
        <v>6.9603057796392633</v>
      </c>
      <c r="AA498" s="29">
        <v>7.2243313204092017</v>
      </c>
      <c r="AB498" s="29">
        <v>0</v>
      </c>
      <c r="AC498" s="32"/>
      <c r="AD498" s="32"/>
      <c r="AE498" s="32"/>
      <c r="AF498" s="65" t="s">
        <v>108</v>
      </c>
      <c r="AG498" s="32">
        <v>2.6862967705953569</v>
      </c>
      <c r="AH498" s="28">
        <v>0.160911606184963</v>
      </c>
      <c r="AI498" s="32"/>
      <c r="AJ498" s="32"/>
      <c r="AK498" s="32"/>
      <c r="AL498" s="32"/>
    </row>
    <row r="499" spans="1:38" ht="15" hidden="1" x14ac:dyDescent="0.2">
      <c r="A499">
        <f t="shared" si="14"/>
        <v>97</v>
      </c>
      <c r="B499" t="str">
        <f t="shared" si="15"/>
        <v>Garnet</v>
      </c>
      <c r="C499" s="55" t="s">
        <v>70</v>
      </c>
      <c r="D499" s="15">
        <v>2008</v>
      </c>
      <c r="E499" s="56">
        <v>207</v>
      </c>
      <c r="F499" s="66">
        <v>39654</v>
      </c>
      <c r="G499" s="64">
        <v>1</v>
      </c>
      <c r="H499" s="63">
        <v>39557</v>
      </c>
      <c r="I499" s="65" t="s">
        <v>45</v>
      </c>
      <c r="J499" s="65" t="s">
        <v>106</v>
      </c>
      <c r="K499" s="32">
        <v>398.91995432757102</v>
      </c>
      <c r="L499" s="41" t="s">
        <v>41</v>
      </c>
      <c r="M499" s="32"/>
      <c r="N499" s="29">
        <v>0</v>
      </c>
      <c r="O499" s="32"/>
      <c r="P499" s="32"/>
      <c r="Q499" s="10">
        <v>48</v>
      </c>
      <c r="R499" s="32"/>
      <c r="S499" s="32"/>
      <c r="T499" s="32"/>
      <c r="U499" s="32"/>
      <c r="V499" s="32">
        <v>159.75682987272984</v>
      </c>
      <c r="W499" s="32">
        <v>239.16312445484118</v>
      </c>
      <c r="X499" s="32">
        <v>0</v>
      </c>
      <c r="Y499" s="29">
        <v>39.460115017432571</v>
      </c>
      <c r="Z499" s="29">
        <v>15.331953168740103</v>
      </c>
      <c r="AA499" s="29">
        <v>26.020027013855206</v>
      </c>
      <c r="AB499" s="29">
        <v>0</v>
      </c>
      <c r="AC499" s="32"/>
      <c r="AD499" s="32"/>
      <c r="AE499" s="32"/>
      <c r="AF499" s="65" t="s">
        <v>109</v>
      </c>
      <c r="AG499" s="32">
        <v>4.329883422530445</v>
      </c>
      <c r="AH499" s="28">
        <v>0.43174350839114034</v>
      </c>
      <c r="AI499" s="32"/>
      <c r="AJ499" s="32"/>
      <c r="AK499" s="32"/>
      <c r="AL499" s="32"/>
    </row>
    <row r="500" spans="1:38" ht="15" hidden="1" x14ac:dyDescent="0.2">
      <c r="A500">
        <f t="shared" si="14"/>
        <v>111</v>
      </c>
      <c r="B500" t="str">
        <f t="shared" si="15"/>
        <v>Garnet</v>
      </c>
      <c r="C500" s="55" t="s">
        <v>70</v>
      </c>
      <c r="D500" s="15">
        <v>2008</v>
      </c>
      <c r="E500" s="56">
        <v>221</v>
      </c>
      <c r="F500" s="66">
        <v>39668</v>
      </c>
      <c r="G500" s="64">
        <v>1</v>
      </c>
      <c r="H500" s="63">
        <v>39557</v>
      </c>
      <c r="I500" s="65" t="s">
        <v>45</v>
      </c>
      <c r="J500" s="65" t="s">
        <v>106</v>
      </c>
      <c r="K500" s="32">
        <v>542.43893856380896</v>
      </c>
      <c r="L500" s="41" t="s">
        <v>41</v>
      </c>
      <c r="M500" s="32"/>
      <c r="N500" s="29">
        <v>0</v>
      </c>
      <c r="O500" s="32"/>
      <c r="P500" s="32"/>
      <c r="Q500" s="10">
        <v>48</v>
      </c>
      <c r="R500" s="32"/>
      <c r="S500" s="32"/>
      <c r="T500" s="32"/>
      <c r="U500" s="32"/>
      <c r="V500" s="32">
        <v>203.05621811444172</v>
      </c>
      <c r="W500" s="32">
        <v>339.3827204493673</v>
      </c>
      <c r="X500" s="32">
        <v>0</v>
      </c>
      <c r="Y500" s="29">
        <v>58.222463572187266</v>
      </c>
      <c r="Z500" s="29">
        <v>19.010704393089956</v>
      </c>
      <c r="AA500" s="29">
        <v>42.028371779392835</v>
      </c>
      <c r="AB500" s="29">
        <v>0</v>
      </c>
      <c r="AC500" s="32"/>
      <c r="AD500" s="32"/>
      <c r="AE500" s="32"/>
      <c r="AF500" s="65" t="s">
        <v>110</v>
      </c>
      <c r="AG500" s="32">
        <v>5.171604036254049</v>
      </c>
      <c r="AH500" s="28">
        <v>0.41117372728255241</v>
      </c>
      <c r="AI500" s="32"/>
      <c r="AJ500" s="32"/>
      <c r="AK500" s="32"/>
      <c r="AL500" s="32"/>
    </row>
    <row r="501" spans="1:38" ht="15" hidden="1" x14ac:dyDescent="0.2">
      <c r="A501">
        <f t="shared" si="14"/>
        <v>125.69681423611473</v>
      </c>
      <c r="B501" t="str">
        <f t="shared" si="15"/>
        <v>Garnet</v>
      </c>
      <c r="C501" s="55" t="s">
        <v>70</v>
      </c>
      <c r="D501" s="15">
        <v>2008</v>
      </c>
      <c r="E501" s="56">
        <v>235.69681423611473</v>
      </c>
      <c r="F501" s="66">
        <v>39682.696814236115</v>
      </c>
      <c r="G501" s="64">
        <v>1</v>
      </c>
      <c r="H501" s="63">
        <v>39557</v>
      </c>
      <c r="I501" s="65" t="s">
        <v>45</v>
      </c>
      <c r="J501" s="65" t="s">
        <v>106</v>
      </c>
      <c r="K501" s="32">
        <v>897.45448263632875</v>
      </c>
      <c r="L501" s="41" t="s">
        <v>41</v>
      </c>
      <c r="M501" s="32">
        <v>6</v>
      </c>
      <c r="N501" s="29">
        <v>0</v>
      </c>
      <c r="O501" s="32"/>
      <c r="P501" s="32"/>
      <c r="Q501" s="10">
        <v>48</v>
      </c>
      <c r="R501" s="32"/>
      <c r="S501" s="32"/>
      <c r="T501" s="32"/>
      <c r="U501" s="32"/>
      <c r="V501" s="32">
        <v>264.91120305487465</v>
      </c>
      <c r="W501" s="32">
        <v>632.54327958145382</v>
      </c>
      <c r="X501" s="32">
        <v>0</v>
      </c>
      <c r="Y501" s="29">
        <v>50.794174046056931</v>
      </c>
      <c r="Z501" s="29">
        <v>25.740287207044609</v>
      </c>
      <c r="AA501" s="29">
        <v>56.282426550212691</v>
      </c>
      <c r="AB501" s="29">
        <v>0</v>
      </c>
      <c r="AC501" s="32"/>
      <c r="AD501" s="32"/>
      <c r="AE501" s="32"/>
      <c r="AF501" s="65" t="s">
        <v>111</v>
      </c>
      <c r="AG501" s="32">
        <v>4.9238086681558517</v>
      </c>
      <c r="AH501" s="28">
        <v>0.58009284390710192</v>
      </c>
      <c r="AI501" s="32"/>
      <c r="AJ501" s="32"/>
      <c r="AK501" s="32"/>
      <c r="AL501" s="32"/>
    </row>
    <row r="502" spans="1:38" ht="15" x14ac:dyDescent="0.2">
      <c r="A502">
        <f t="shared" si="14"/>
        <v>191</v>
      </c>
      <c r="B502" t="str">
        <f t="shared" si="15"/>
        <v>Garnet</v>
      </c>
      <c r="C502" s="55" t="s">
        <v>70</v>
      </c>
      <c r="D502" s="15">
        <v>2008</v>
      </c>
      <c r="E502" s="56">
        <v>301</v>
      </c>
      <c r="F502" s="66">
        <v>39748</v>
      </c>
      <c r="G502" s="64">
        <v>1</v>
      </c>
      <c r="H502" s="63">
        <v>39557</v>
      </c>
      <c r="I502" s="65" t="s">
        <v>45</v>
      </c>
      <c r="J502" s="65" t="s">
        <v>106</v>
      </c>
      <c r="K502" s="32">
        <v>1166.2847222222222</v>
      </c>
      <c r="L502" s="32">
        <v>198.99305555555554</v>
      </c>
      <c r="M502" s="29">
        <v>10</v>
      </c>
      <c r="N502" s="29">
        <v>34.002756857681547</v>
      </c>
      <c r="O502" s="32"/>
      <c r="P502" s="32"/>
      <c r="Q502" s="10">
        <v>48</v>
      </c>
      <c r="R502" s="32"/>
      <c r="S502" s="32"/>
      <c r="T502" s="32"/>
      <c r="U502" s="32"/>
      <c r="V502" s="32">
        <v>0</v>
      </c>
      <c r="W502" s="32">
        <v>675.71223085966062</v>
      </c>
      <c r="X502" s="32">
        <v>312.41868530034537</v>
      </c>
      <c r="Y502" s="29">
        <v>75.535263060228118</v>
      </c>
      <c r="Z502" s="29">
        <v>0</v>
      </c>
      <c r="AA502" s="29">
        <v>83.440314625131577</v>
      </c>
      <c r="AB502" s="29">
        <v>49.256366632276574</v>
      </c>
      <c r="AC502" s="32"/>
      <c r="AD502" s="32"/>
      <c r="AE502" s="32"/>
      <c r="AF502" s="65" t="s">
        <v>112</v>
      </c>
      <c r="AG502" s="32">
        <v>0</v>
      </c>
      <c r="AH502" s="28">
        <v>0</v>
      </c>
      <c r="AI502" s="32"/>
      <c r="AJ502" s="32"/>
      <c r="AK502" s="32"/>
      <c r="AL502" s="32"/>
    </row>
    <row r="503" spans="1:38" ht="15" hidden="1" x14ac:dyDescent="0.2">
      <c r="A503">
        <f t="shared" si="14"/>
        <v>77</v>
      </c>
      <c r="B503" t="str">
        <f t="shared" si="15"/>
        <v>Marlin</v>
      </c>
      <c r="C503" s="55" t="s">
        <v>70</v>
      </c>
      <c r="D503" s="15">
        <v>2008</v>
      </c>
      <c r="E503" s="56">
        <v>187</v>
      </c>
      <c r="F503" s="66">
        <v>39634</v>
      </c>
      <c r="G503" s="64">
        <v>1</v>
      </c>
      <c r="H503" s="63">
        <v>39557</v>
      </c>
      <c r="I503" s="65" t="s">
        <v>39</v>
      </c>
      <c r="J503" s="65" t="s">
        <v>106</v>
      </c>
      <c r="K503" s="32">
        <v>79.810187500000012</v>
      </c>
      <c r="L503" s="41" t="s">
        <v>41</v>
      </c>
      <c r="M503" s="32"/>
      <c r="N503" s="29">
        <v>0</v>
      </c>
      <c r="O503" s="32"/>
      <c r="P503" s="32"/>
      <c r="Q503" s="10">
        <v>49</v>
      </c>
      <c r="R503" s="32"/>
      <c r="S503" s="32"/>
      <c r="T503" s="32"/>
      <c r="U503" s="32"/>
      <c r="V503" s="32">
        <v>60.028606249999996</v>
      </c>
      <c r="W503" s="32">
        <v>19.785187499999999</v>
      </c>
      <c r="X503" s="32">
        <v>0</v>
      </c>
      <c r="Y503" s="29">
        <v>4.2625153804402007</v>
      </c>
      <c r="Z503" s="29">
        <v>2.3408895941761965</v>
      </c>
      <c r="AA503" s="29">
        <v>1.9217978978436456</v>
      </c>
      <c r="AB503" s="29">
        <v>0</v>
      </c>
      <c r="AC503" s="32"/>
      <c r="AD503" s="32"/>
      <c r="AE503" s="32"/>
      <c r="AF503" s="65" t="s">
        <v>107</v>
      </c>
      <c r="AG503" s="32">
        <v>1.0820812499999999</v>
      </c>
      <c r="AH503" s="28">
        <v>6.3371483609711926E-2</v>
      </c>
      <c r="AI503" s="32"/>
      <c r="AJ503" s="32"/>
      <c r="AK503" s="32"/>
      <c r="AL503" s="32"/>
    </row>
    <row r="504" spans="1:38" ht="15" hidden="1" x14ac:dyDescent="0.2">
      <c r="A504">
        <f t="shared" si="14"/>
        <v>83</v>
      </c>
      <c r="B504" t="str">
        <f t="shared" si="15"/>
        <v>Marlin</v>
      </c>
      <c r="C504" s="55" t="s">
        <v>70</v>
      </c>
      <c r="D504" s="15">
        <v>2008</v>
      </c>
      <c r="E504" s="56">
        <v>193</v>
      </c>
      <c r="F504" s="66">
        <v>39640</v>
      </c>
      <c r="G504" s="64">
        <v>1</v>
      </c>
      <c r="H504" s="63">
        <v>39557</v>
      </c>
      <c r="I504" s="65" t="s">
        <v>39</v>
      </c>
      <c r="J504" s="65" t="s">
        <v>106</v>
      </c>
      <c r="K504" s="32">
        <v>109.61180780105133</v>
      </c>
      <c r="L504" s="41" t="s">
        <v>41</v>
      </c>
      <c r="M504" s="32"/>
      <c r="N504" s="29">
        <v>0</v>
      </c>
      <c r="O504" s="32"/>
      <c r="P504" s="32"/>
      <c r="Q504" s="10">
        <v>49</v>
      </c>
      <c r="R504" s="32"/>
      <c r="S504" s="32"/>
      <c r="T504" s="32"/>
      <c r="U504" s="32"/>
      <c r="V504" s="32">
        <v>72.074755059755773</v>
      </c>
      <c r="W504" s="32">
        <v>37.537052741295575</v>
      </c>
      <c r="X504" s="32">
        <v>0</v>
      </c>
      <c r="Y504" s="29">
        <v>9.3709726918837752</v>
      </c>
      <c r="Z504" s="29">
        <v>4.4243469196111631</v>
      </c>
      <c r="AA504" s="29">
        <v>4.9537176370683724</v>
      </c>
      <c r="AB504" s="29">
        <v>0</v>
      </c>
      <c r="AC504" s="32"/>
      <c r="AD504" s="32"/>
      <c r="AE504" s="32"/>
      <c r="AF504" s="65" t="s">
        <v>108</v>
      </c>
      <c r="AG504" s="32">
        <v>1.6283435290673745</v>
      </c>
      <c r="AH504" s="28">
        <v>0.16643639221883622</v>
      </c>
      <c r="AI504" s="32"/>
      <c r="AJ504" s="32"/>
      <c r="AK504" s="32"/>
      <c r="AL504" s="32"/>
    </row>
    <row r="505" spans="1:38" ht="15" hidden="1" x14ac:dyDescent="0.2">
      <c r="A505">
        <f t="shared" si="14"/>
        <v>97</v>
      </c>
      <c r="B505" t="str">
        <f t="shared" si="15"/>
        <v>Marlin</v>
      </c>
      <c r="C505" s="55" t="s">
        <v>70</v>
      </c>
      <c r="D505" s="15">
        <v>2008</v>
      </c>
      <c r="E505" s="56">
        <v>207</v>
      </c>
      <c r="F505" s="66">
        <v>39654</v>
      </c>
      <c r="G505" s="64">
        <v>1</v>
      </c>
      <c r="H505" s="63">
        <v>39557</v>
      </c>
      <c r="I505" s="65" t="s">
        <v>39</v>
      </c>
      <c r="J505" s="65" t="s">
        <v>106</v>
      </c>
      <c r="K505" s="32">
        <v>228.98249970268944</v>
      </c>
      <c r="L505" s="41" t="s">
        <v>41</v>
      </c>
      <c r="M505" s="32"/>
      <c r="N505" s="29">
        <v>0</v>
      </c>
      <c r="O505" s="32"/>
      <c r="P505" s="32"/>
      <c r="Q505" s="10">
        <v>49</v>
      </c>
      <c r="R505" s="32"/>
      <c r="S505" s="32"/>
      <c r="T505" s="32"/>
      <c r="U505" s="32"/>
      <c r="V505" s="32">
        <v>125.21786853820315</v>
      </c>
      <c r="W505" s="32">
        <v>103.76463116448633</v>
      </c>
      <c r="X505" s="32">
        <v>0</v>
      </c>
      <c r="Y505" s="29">
        <v>20.470100494151335</v>
      </c>
      <c r="Z505" s="29">
        <v>9.3843852012718489</v>
      </c>
      <c r="AA505" s="29">
        <v>12.836458491274353</v>
      </c>
      <c r="AB505" s="29">
        <v>0</v>
      </c>
      <c r="AC505" s="32"/>
      <c r="AD505" s="32"/>
      <c r="AE505" s="32"/>
      <c r="AF505" s="65" t="s">
        <v>109</v>
      </c>
      <c r="AG505" s="32">
        <v>2.8150678814160059</v>
      </c>
      <c r="AH505" s="28">
        <v>0.21018975996529815</v>
      </c>
      <c r="AI505" s="32"/>
      <c r="AJ505" s="32"/>
      <c r="AK505" s="32"/>
      <c r="AL505" s="32"/>
    </row>
    <row r="506" spans="1:38" ht="15" hidden="1" x14ac:dyDescent="0.2">
      <c r="A506">
        <f t="shared" si="14"/>
        <v>111</v>
      </c>
      <c r="B506" t="str">
        <f t="shared" si="15"/>
        <v>Marlin</v>
      </c>
      <c r="C506" s="55" t="s">
        <v>70</v>
      </c>
      <c r="D506" s="15">
        <v>2008</v>
      </c>
      <c r="E506" s="56">
        <v>221</v>
      </c>
      <c r="F506" s="66">
        <v>39668</v>
      </c>
      <c r="G506" s="64">
        <v>1</v>
      </c>
      <c r="H506" s="63">
        <v>39557</v>
      </c>
      <c r="I506" s="65" t="s">
        <v>39</v>
      </c>
      <c r="J506" s="65" t="s">
        <v>106</v>
      </c>
      <c r="K506" s="32">
        <v>387.37696973618154</v>
      </c>
      <c r="L506" s="41" t="s">
        <v>41</v>
      </c>
      <c r="M506" s="32"/>
      <c r="N506" s="29">
        <v>0</v>
      </c>
      <c r="O506" s="32"/>
      <c r="P506" s="32"/>
      <c r="Q506" s="10">
        <v>49</v>
      </c>
      <c r="R506" s="32"/>
      <c r="S506" s="32"/>
      <c r="T506" s="32"/>
      <c r="U506" s="32"/>
      <c r="V506" s="32">
        <v>172.60958084810403</v>
      </c>
      <c r="W506" s="32">
        <v>214.76738888807753</v>
      </c>
      <c r="X506" s="32">
        <v>0</v>
      </c>
      <c r="Y506" s="29">
        <v>22.412803085263413</v>
      </c>
      <c r="Z506" s="29">
        <v>11.925083538547945</v>
      </c>
      <c r="AA506" s="29">
        <v>17.074916686886809</v>
      </c>
      <c r="AB506" s="29">
        <v>0</v>
      </c>
      <c r="AC506" s="32"/>
      <c r="AD506" s="32"/>
      <c r="AE506" s="32"/>
      <c r="AF506" s="65" t="s">
        <v>110</v>
      </c>
      <c r="AG506" s="32">
        <v>4.2497398802420951</v>
      </c>
      <c r="AH506" s="28">
        <v>0.30445401626449486</v>
      </c>
      <c r="AI506" s="32"/>
      <c r="AJ506" s="32"/>
      <c r="AK506" s="32"/>
      <c r="AL506" s="32"/>
    </row>
    <row r="507" spans="1:38" ht="15" hidden="1" x14ac:dyDescent="0.2">
      <c r="A507">
        <f t="shared" si="14"/>
        <v>130.71356770833518</v>
      </c>
      <c r="B507" t="str">
        <f t="shared" si="15"/>
        <v>Marlin</v>
      </c>
      <c r="C507" s="55" t="s">
        <v>70</v>
      </c>
      <c r="D507" s="15">
        <v>2008</v>
      </c>
      <c r="E507" s="56">
        <v>240.71356770833518</v>
      </c>
      <c r="F507" s="66">
        <v>39687.713567708335</v>
      </c>
      <c r="G507" s="64">
        <v>1</v>
      </c>
      <c r="H507" s="63">
        <v>39557</v>
      </c>
      <c r="I507" s="65" t="s">
        <v>39</v>
      </c>
      <c r="J507" s="65" t="s">
        <v>106</v>
      </c>
      <c r="K507" s="32">
        <v>679.17959318582052</v>
      </c>
      <c r="L507" s="41" t="s">
        <v>41</v>
      </c>
      <c r="M507" s="32">
        <v>6</v>
      </c>
      <c r="N507" s="29">
        <v>0</v>
      </c>
      <c r="O507" s="32"/>
      <c r="P507" s="32"/>
      <c r="Q507" s="10">
        <v>49</v>
      </c>
      <c r="R507" s="32"/>
      <c r="S507" s="32"/>
      <c r="T507" s="32"/>
      <c r="U507" s="32"/>
      <c r="V507" s="32">
        <v>186.33481489014554</v>
      </c>
      <c r="W507" s="32">
        <v>492.84477829567493</v>
      </c>
      <c r="X507" s="32">
        <v>0</v>
      </c>
      <c r="Y507" s="29">
        <v>77.590489063983824</v>
      </c>
      <c r="Z507" s="29">
        <v>18.994740581537513</v>
      </c>
      <c r="AA507" s="29">
        <v>75.219163891856795</v>
      </c>
      <c r="AB507" s="29">
        <v>0</v>
      </c>
      <c r="AC507" s="32"/>
      <c r="AD507" s="32"/>
      <c r="AE507" s="32"/>
      <c r="AF507" s="65" t="s">
        <v>111</v>
      </c>
      <c r="AG507" s="32">
        <v>3.2458066327774651</v>
      </c>
      <c r="AH507" s="28">
        <v>0.39417864251927276</v>
      </c>
      <c r="AI507" s="32"/>
      <c r="AJ507" s="32"/>
      <c r="AK507" s="32"/>
      <c r="AL507" s="32"/>
    </row>
    <row r="508" spans="1:38" ht="15" x14ac:dyDescent="0.2">
      <c r="A508">
        <f t="shared" si="14"/>
        <v>192</v>
      </c>
      <c r="B508" t="str">
        <f t="shared" si="15"/>
        <v>Marlin</v>
      </c>
      <c r="C508" s="55" t="s">
        <v>70</v>
      </c>
      <c r="D508" s="15">
        <v>2008</v>
      </c>
      <c r="E508" s="56">
        <v>302</v>
      </c>
      <c r="F508" s="66">
        <v>39749</v>
      </c>
      <c r="G508" s="64">
        <v>1</v>
      </c>
      <c r="H508" s="63">
        <v>39557</v>
      </c>
      <c r="I508" s="65" t="s">
        <v>39</v>
      </c>
      <c r="J508" s="65" t="s">
        <v>106</v>
      </c>
      <c r="K508" s="32">
        <v>829.70601851851859</v>
      </c>
      <c r="L508" s="32">
        <v>139.63032407407408</v>
      </c>
      <c r="M508" s="29">
        <v>10</v>
      </c>
      <c r="N508" s="29">
        <v>12.556582763111601</v>
      </c>
      <c r="O508" s="32"/>
      <c r="P508" s="32"/>
      <c r="Q508" s="10">
        <v>49</v>
      </c>
      <c r="R508" s="32"/>
      <c r="S508" s="32"/>
      <c r="T508" s="32"/>
      <c r="U508" s="32"/>
      <c r="V508" s="32">
        <v>0</v>
      </c>
      <c r="W508" s="32">
        <v>494.96228553672529</v>
      </c>
      <c r="X508" s="32">
        <v>203.27686500288615</v>
      </c>
      <c r="Y508" s="29">
        <v>41.430053543702186</v>
      </c>
      <c r="Z508" s="29">
        <v>0</v>
      </c>
      <c r="AA508" s="29">
        <v>40.399310605759482</v>
      </c>
      <c r="AB508" s="29">
        <v>11.412395734338402</v>
      </c>
      <c r="AC508" s="32"/>
      <c r="AD508" s="32"/>
      <c r="AE508" s="32"/>
      <c r="AF508" s="65" t="s">
        <v>112</v>
      </c>
      <c r="AG508" s="32">
        <v>0</v>
      </c>
      <c r="AH508" s="28">
        <v>0</v>
      </c>
      <c r="AI508" s="32"/>
      <c r="AJ508" s="32"/>
      <c r="AK508" s="32"/>
      <c r="AL508" s="32"/>
    </row>
    <row r="509" spans="1:38" ht="15" hidden="1" x14ac:dyDescent="0.2">
      <c r="A509">
        <f t="shared" si="14"/>
        <v>75</v>
      </c>
      <c r="B509" t="str">
        <f t="shared" si="15"/>
        <v>46Y78</v>
      </c>
      <c r="C509" s="55" t="s">
        <v>113</v>
      </c>
      <c r="D509" s="15">
        <v>2010</v>
      </c>
      <c r="E509" s="56">
        <v>144</v>
      </c>
      <c r="F509" s="66">
        <v>40322</v>
      </c>
      <c r="G509" s="64">
        <v>1</v>
      </c>
      <c r="H509" s="63">
        <v>40247</v>
      </c>
      <c r="I509" s="65" t="s">
        <v>42</v>
      </c>
      <c r="J509" s="65" t="s">
        <v>101</v>
      </c>
      <c r="K509" s="65">
        <v>513</v>
      </c>
      <c r="L509" s="32"/>
      <c r="M509" s="32"/>
      <c r="N509" s="66"/>
      <c r="O509" s="65"/>
      <c r="P509" s="32"/>
      <c r="Q509" s="32">
        <v>58</v>
      </c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65"/>
      <c r="AG509" s="32"/>
      <c r="AH509" s="32"/>
      <c r="AI509" s="32"/>
      <c r="AJ509" s="32"/>
      <c r="AK509" s="32"/>
      <c r="AL509" s="32"/>
    </row>
    <row r="510" spans="1:38" ht="15" hidden="1" x14ac:dyDescent="0.2">
      <c r="A510">
        <f t="shared" si="14"/>
        <v>63</v>
      </c>
      <c r="B510" t="str">
        <f t="shared" si="15"/>
        <v>46Y78</v>
      </c>
      <c r="C510" s="55" t="s">
        <v>113</v>
      </c>
      <c r="D510" s="15">
        <v>2010</v>
      </c>
      <c r="E510" s="56">
        <v>144</v>
      </c>
      <c r="F510" s="66">
        <v>40322</v>
      </c>
      <c r="G510" s="64">
        <v>2</v>
      </c>
      <c r="H510" s="63">
        <v>40259</v>
      </c>
      <c r="I510" s="65" t="s">
        <v>42</v>
      </c>
      <c r="J510" s="65" t="s">
        <v>101</v>
      </c>
      <c r="K510" s="65">
        <v>208</v>
      </c>
      <c r="L510" s="32"/>
      <c r="M510" s="65"/>
      <c r="N510" s="66"/>
      <c r="O510" s="65"/>
      <c r="P510" s="32"/>
      <c r="Q510" s="32">
        <v>53</v>
      </c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65"/>
      <c r="AG510" s="32"/>
      <c r="AH510" s="32"/>
      <c r="AI510" s="32"/>
      <c r="AJ510" s="32"/>
      <c r="AK510" s="32"/>
      <c r="AL510" s="32"/>
    </row>
    <row r="511" spans="1:38" ht="15" hidden="1" x14ac:dyDescent="0.2">
      <c r="A511">
        <f t="shared" si="14"/>
        <v>48</v>
      </c>
      <c r="B511" t="str">
        <f t="shared" si="15"/>
        <v>46Y78</v>
      </c>
      <c r="C511" s="55" t="s">
        <v>113</v>
      </c>
      <c r="D511" s="15">
        <v>2010</v>
      </c>
      <c r="E511" s="56">
        <v>144</v>
      </c>
      <c r="F511" s="66">
        <v>40322</v>
      </c>
      <c r="G511" s="64">
        <v>3</v>
      </c>
      <c r="H511" s="63">
        <v>40274</v>
      </c>
      <c r="I511" s="65" t="s">
        <v>42</v>
      </c>
      <c r="J511" s="65" t="s">
        <v>101</v>
      </c>
      <c r="K511" s="65">
        <v>102</v>
      </c>
      <c r="L511" s="32"/>
      <c r="M511" s="65"/>
      <c r="N511" s="66"/>
      <c r="O511" s="65"/>
      <c r="P511" s="32"/>
      <c r="Q511" s="32">
        <v>74</v>
      </c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65"/>
      <c r="AG511" s="32"/>
      <c r="AH511" s="32"/>
      <c r="AI511" s="32"/>
      <c r="AJ511" s="32"/>
      <c r="AK511" s="32"/>
      <c r="AL511" s="32"/>
    </row>
    <row r="512" spans="1:38" ht="15" hidden="1" x14ac:dyDescent="0.2">
      <c r="A512">
        <f t="shared" si="14"/>
        <v>39</v>
      </c>
      <c r="B512" t="str">
        <f t="shared" si="15"/>
        <v>46Y78</v>
      </c>
      <c r="C512" s="55" t="s">
        <v>113</v>
      </c>
      <c r="D512" s="15">
        <v>2010</v>
      </c>
      <c r="E512" s="56">
        <v>144</v>
      </c>
      <c r="F512" s="66">
        <v>40322</v>
      </c>
      <c r="G512" s="64">
        <v>4</v>
      </c>
      <c r="H512" s="63">
        <v>40283</v>
      </c>
      <c r="I512" s="65" t="s">
        <v>42</v>
      </c>
      <c r="J512" s="65" t="s">
        <v>101</v>
      </c>
      <c r="K512" s="65">
        <v>21</v>
      </c>
      <c r="L512" s="32"/>
      <c r="M512" s="65"/>
      <c r="N512" s="66"/>
      <c r="O512" s="65"/>
      <c r="P512" s="32"/>
      <c r="Q512" s="32">
        <v>66</v>
      </c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65"/>
      <c r="AG512" s="32"/>
      <c r="AH512" s="32"/>
      <c r="AI512" s="32"/>
      <c r="AJ512" s="32"/>
      <c r="AK512" s="32"/>
      <c r="AL512" s="32"/>
    </row>
    <row r="513" spans="1:38" ht="15" hidden="1" x14ac:dyDescent="0.2">
      <c r="A513">
        <f t="shared" si="14"/>
        <v>75</v>
      </c>
      <c r="B513" t="str">
        <f t="shared" si="15"/>
        <v>Taurus</v>
      </c>
      <c r="C513" s="55" t="s">
        <v>113</v>
      </c>
      <c r="D513" s="15">
        <v>2010</v>
      </c>
      <c r="E513" s="56">
        <v>144</v>
      </c>
      <c r="F513" s="66">
        <v>40322</v>
      </c>
      <c r="G513" s="64">
        <v>1</v>
      </c>
      <c r="H513" s="63">
        <v>40247</v>
      </c>
      <c r="I513" s="65" t="s">
        <v>48</v>
      </c>
      <c r="J513" s="65" t="s">
        <v>101</v>
      </c>
      <c r="K513" s="65">
        <v>680</v>
      </c>
      <c r="L513" s="32"/>
      <c r="M513" s="65"/>
      <c r="N513" s="66"/>
      <c r="O513" s="65"/>
      <c r="P513" s="32"/>
      <c r="Q513" s="32">
        <v>27</v>
      </c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65"/>
      <c r="AG513" s="32"/>
      <c r="AH513" s="32"/>
      <c r="AI513" s="32"/>
      <c r="AJ513" s="32"/>
      <c r="AK513" s="32"/>
      <c r="AL513" s="32"/>
    </row>
    <row r="514" spans="1:38" ht="15" hidden="1" x14ac:dyDescent="0.2">
      <c r="A514">
        <f t="shared" ref="A514:A577" si="16">F514-H514</f>
        <v>63</v>
      </c>
      <c r="B514" t="str">
        <f t="shared" ref="B514:B577" si="17">I514</f>
        <v>Taurus</v>
      </c>
      <c r="C514" s="55" t="s">
        <v>113</v>
      </c>
      <c r="D514" s="15">
        <v>2010</v>
      </c>
      <c r="E514" s="56">
        <v>144</v>
      </c>
      <c r="F514" s="66">
        <v>40322</v>
      </c>
      <c r="G514" s="64">
        <v>2</v>
      </c>
      <c r="H514" s="63">
        <v>40259</v>
      </c>
      <c r="I514" s="65" t="s">
        <v>48</v>
      </c>
      <c r="J514" s="65" t="s">
        <v>101</v>
      </c>
      <c r="K514" s="65">
        <v>285</v>
      </c>
      <c r="L514" s="32"/>
      <c r="M514" s="65"/>
      <c r="N514" s="66"/>
      <c r="O514" s="65"/>
      <c r="P514" s="32"/>
      <c r="Q514" s="32">
        <v>47</v>
      </c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65"/>
      <c r="AG514" s="32"/>
      <c r="AH514" s="32"/>
      <c r="AI514" s="32"/>
      <c r="AJ514" s="32"/>
      <c r="AK514" s="32"/>
      <c r="AL514" s="32"/>
    </row>
    <row r="515" spans="1:38" ht="15" hidden="1" x14ac:dyDescent="0.2">
      <c r="A515">
        <f t="shared" si="16"/>
        <v>48</v>
      </c>
      <c r="B515" t="str">
        <f t="shared" si="17"/>
        <v>Taurus</v>
      </c>
      <c r="C515" s="55" t="s">
        <v>113</v>
      </c>
      <c r="D515" s="15">
        <v>2010</v>
      </c>
      <c r="E515" s="56">
        <v>144</v>
      </c>
      <c r="F515" s="66">
        <v>40322</v>
      </c>
      <c r="G515" s="64">
        <v>3</v>
      </c>
      <c r="H515" s="63">
        <v>40274</v>
      </c>
      <c r="I515" s="65" t="s">
        <v>48</v>
      </c>
      <c r="J515" s="65" t="s">
        <v>101</v>
      </c>
      <c r="K515" s="65">
        <v>155</v>
      </c>
      <c r="L515" s="32"/>
      <c r="M515" s="65"/>
      <c r="N515" s="66"/>
      <c r="O515" s="65"/>
      <c r="P515" s="32"/>
      <c r="Q515" s="32">
        <v>68</v>
      </c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65"/>
      <c r="AG515" s="32"/>
      <c r="AH515" s="32"/>
      <c r="AI515" s="32"/>
      <c r="AJ515" s="32"/>
      <c r="AK515" s="32"/>
      <c r="AL515" s="32"/>
    </row>
    <row r="516" spans="1:38" ht="15" hidden="1" x14ac:dyDescent="0.2">
      <c r="A516">
        <f t="shared" si="16"/>
        <v>39</v>
      </c>
      <c r="B516" t="str">
        <f t="shared" si="17"/>
        <v>Taurus</v>
      </c>
      <c r="C516" s="55" t="s">
        <v>113</v>
      </c>
      <c r="D516" s="15">
        <v>2010</v>
      </c>
      <c r="E516" s="56">
        <v>144</v>
      </c>
      <c r="F516" s="66">
        <v>40322</v>
      </c>
      <c r="G516" s="64">
        <v>4</v>
      </c>
      <c r="H516" s="63">
        <v>40283</v>
      </c>
      <c r="I516" s="65" t="s">
        <v>48</v>
      </c>
      <c r="J516" s="65" t="s">
        <v>101</v>
      </c>
      <c r="K516" s="65">
        <v>33</v>
      </c>
      <c r="L516" s="32"/>
      <c r="M516" s="65"/>
      <c r="N516" s="66"/>
      <c r="O516" s="65"/>
      <c r="P516" s="32"/>
      <c r="Q516" s="32">
        <v>73</v>
      </c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65"/>
      <c r="AG516" s="32"/>
      <c r="AH516" s="32"/>
      <c r="AI516" s="32"/>
      <c r="AJ516" s="32"/>
      <c r="AK516" s="32"/>
      <c r="AL516" s="32"/>
    </row>
    <row r="517" spans="1:38" ht="15" hidden="1" x14ac:dyDescent="0.2">
      <c r="A517">
        <f t="shared" si="16"/>
        <v>112</v>
      </c>
      <c r="B517" t="str">
        <f t="shared" si="17"/>
        <v>46Y78</v>
      </c>
      <c r="C517" s="55" t="s">
        <v>113</v>
      </c>
      <c r="D517" s="15">
        <v>2010</v>
      </c>
      <c r="E517" s="56">
        <v>181</v>
      </c>
      <c r="F517" s="66">
        <v>40359</v>
      </c>
      <c r="G517" s="64">
        <v>1</v>
      </c>
      <c r="H517" s="63">
        <v>40247</v>
      </c>
      <c r="I517" s="65" t="s">
        <v>42</v>
      </c>
      <c r="J517" s="65" t="s">
        <v>101</v>
      </c>
      <c r="K517" s="65">
        <v>811</v>
      </c>
      <c r="L517" s="32"/>
      <c r="M517" s="32"/>
      <c r="N517" s="65"/>
      <c r="O517" s="65"/>
      <c r="P517" s="32"/>
      <c r="Q517" s="32">
        <v>58</v>
      </c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65"/>
      <c r="AG517" s="32"/>
      <c r="AH517" s="32"/>
      <c r="AI517" s="32"/>
      <c r="AJ517" s="32"/>
      <c r="AK517" s="32"/>
      <c r="AL517" s="32"/>
    </row>
    <row r="518" spans="1:38" ht="15" hidden="1" x14ac:dyDescent="0.2">
      <c r="A518">
        <f t="shared" si="16"/>
        <v>100</v>
      </c>
      <c r="B518" t="str">
        <f t="shared" si="17"/>
        <v>46Y78</v>
      </c>
      <c r="C518" s="55" t="s">
        <v>113</v>
      </c>
      <c r="D518" s="15">
        <v>2010</v>
      </c>
      <c r="E518" s="56">
        <v>181</v>
      </c>
      <c r="F518" s="66">
        <v>40359</v>
      </c>
      <c r="G518" s="64">
        <v>2</v>
      </c>
      <c r="H518" s="63">
        <v>40259</v>
      </c>
      <c r="I518" s="65" t="s">
        <v>42</v>
      </c>
      <c r="J518" s="65" t="s">
        <v>101</v>
      </c>
      <c r="K518" s="65">
        <v>463</v>
      </c>
      <c r="L518" s="32"/>
      <c r="M518" s="65"/>
      <c r="N518" s="65"/>
      <c r="O518" s="65"/>
      <c r="P518" s="32"/>
      <c r="Q518" s="32">
        <v>53</v>
      </c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65"/>
      <c r="AG518" s="32"/>
      <c r="AH518" s="32"/>
      <c r="AI518" s="32"/>
      <c r="AJ518" s="32"/>
      <c r="AK518" s="32"/>
      <c r="AL518" s="32"/>
    </row>
    <row r="519" spans="1:38" ht="15" hidden="1" x14ac:dyDescent="0.2">
      <c r="A519">
        <f t="shared" si="16"/>
        <v>85</v>
      </c>
      <c r="B519" t="str">
        <f t="shared" si="17"/>
        <v>46Y78</v>
      </c>
      <c r="C519" s="55" t="s">
        <v>113</v>
      </c>
      <c r="D519" s="15">
        <v>2010</v>
      </c>
      <c r="E519" s="56">
        <v>181</v>
      </c>
      <c r="F519" s="66">
        <v>40359</v>
      </c>
      <c r="G519" s="64">
        <v>3</v>
      </c>
      <c r="H519" s="63">
        <v>40274</v>
      </c>
      <c r="I519" s="65" t="s">
        <v>42</v>
      </c>
      <c r="J519" s="65" t="s">
        <v>101</v>
      </c>
      <c r="K519" s="65">
        <v>324</v>
      </c>
      <c r="L519" s="32"/>
      <c r="M519" s="65"/>
      <c r="N519" s="65"/>
      <c r="O519" s="65"/>
      <c r="P519" s="32"/>
      <c r="Q519" s="32">
        <v>74</v>
      </c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65"/>
      <c r="AG519" s="32"/>
      <c r="AH519" s="32"/>
      <c r="AI519" s="32"/>
      <c r="AJ519" s="32"/>
      <c r="AK519" s="32"/>
      <c r="AL519" s="32"/>
    </row>
    <row r="520" spans="1:38" ht="15" hidden="1" x14ac:dyDescent="0.2">
      <c r="A520">
        <f t="shared" si="16"/>
        <v>76</v>
      </c>
      <c r="B520" t="str">
        <f t="shared" si="17"/>
        <v>46Y78</v>
      </c>
      <c r="C520" s="55" t="s">
        <v>113</v>
      </c>
      <c r="D520" s="15">
        <v>2010</v>
      </c>
      <c r="E520" s="56">
        <v>181</v>
      </c>
      <c r="F520" s="66">
        <v>40359</v>
      </c>
      <c r="G520" s="64">
        <v>4</v>
      </c>
      <c r="H520" s="63">
        <v>40283</v>
      </c>
      <c r="I520" s="65" t="s">
        <v>42</v>
      </c>
      <c r="J520" s="65" t="s">
        <v>101</v>
      </c>
      <c r="K520" s="65">
        <v>232</v>
      </c>
      <c r="L520" s="32"/>
      <c r="M520" s="65"/>
      <c r="N520" s="65"/>
      <c r="O520" s="65"/>
      <c r="P520" s="32"/>
      <c r="Q520" s="32">
        <v>66</v>
      </c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65"/>
      <c r="AG520" s="32"/>
      <c r="AH520" s="32"/>
      <c r="AI520" s="32"/>
      <c r="AJ520" s="32"/>
      <c r="AK520" s="32"/>
      <c r="AL520" s="32"/>
    </row>
    <row r="521" spans="1:38" ht="15" hidden="1" x14ac:dyDescent="0.2">
      <c r="A521">
        <f t="shared" si="16"/>
        <v>112</v>
      </c>
      <c r="B521" t="str">
        <f t="shared" si="17"/>
        <v>Taurus</v>
      </c>
      <c r="C521" s="55" t="s">
        <v>113</v>
      </c>
      <c r="D521" s="15">
        <v>2010</v>
      </c>
      <c r="E521" s="56">
        <v>181</v>
      </c>
      <c r="F521" s="66">
        <v>40359</v>
      </c>
      <c r="G521" s="64">
        <v>1</v>
      </c>
      <c r="H521" s="63">
        <v>40247</v>
      </c>
      <c r="I521" s="65" t="s">
        <v>48</v>
      </c>
      <c r="J521" s="65" t="s">
        <v>101</v>
      </c>
      <c r="K521" s="65">
        <v>637</v>
      </c>
      <c r="L521" s="32"/>
      <c r="M521" s="65"/>
      <c r="N521" s="65"/>
      <c r="O521" s="65"/>
      <c r="P521" s="32"/>
      <c r="Q521" s="32">
        <v>27</v>
      </c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65"/>
      <c r="AG521" s="32"/>
      <c r="AH521" s="32"/>
      <c r="AI521" s="32"/>
      <c r="AJ521" s="32"/>
      <c r="AK521" s="32"/>
      <c r="AL521" s="32"/>
    </row>
    <row r="522" spans="1:38" ht="15" hidden="1" x14ac:dyDescent="0.2">
      <c r="A522">
        <f t="shared" si="16"/>
        <v>100</v>
      </c>
      <c r="B522" t="str">
        <f t="shared" si="17"/>
        <v>Taurus</v>
      </c>
      <c r="C522" s="55" t="s">
        <v>113</v>
      </c>
      <c r="D522" s="15">
        <v>2010</v>
      </c>
      <c r="E522" s="56">
        <v>181</v>
      </c>
      <c r="F522" s="66">
        <v>40359</v>
      </c>
      <c r="G522" s="64">
        <v>2</v>
      </c>
      <c r="H522" s="63">
        <v>40259</v>
      </c>
      <c r="I522" s="65" t="s">
        <v>48</v>
      </c>
      <c r="J522" s="65" t="s">
        <v>101</v>
      </c>
      <c r="K522" s="65">
        <v>378</v>
      </c>
      <c r="L522" s="32"/>
      <c r="M522" s="65"/>
      <c r="N522" s="65"/>
      <c r="O522" s="65"/>
      <c r="P522" s="32"/>
      <c r="Q522" s="32">
        <v>47</v>
      </c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65"/>
      <c r="AG522" s="32"/>
      <c r="AH522" s="32"/>
      <c r="AI522" s="32"/>
      <c r="AJ522" s="32"/>
      <c r="AK522" s="32"/>
      <c r="AL522" s="32"/>
    </row>
    <row r="523" spans="1:38" ht="15" hidden="1" x14ac:dyDescent="0.2">
      <c r="A523">
        <f t="shared" si="16"/>
        <v>85</v>
      </c>
      <c r="B523" t="str">
        <f t="shared" si="17"/>
        <v>Taurus</v>
      </c>
      <c r="C523" s="55" t="s">
        <v>113</v>
      </c>
      <c r="D523" s="15">
        <v>2010</v>
      </c>
      <c r="E523" s="56">
        <v>181</v>
      </c>
      <c r="F523" s="66">
        <v>40359</v>
      </c>
      <c r="G523" s="64">
        <v>3</v>
      </c>
      <c r="H523" s="63">
        <v>40274</v>
      </c>
      <c r="I523" s="65" t="s">
        <v>48</v>
      </c>
      <c r="J523" s="65" t="s">
        <v>101</v>
      </c>
      <c r="K523" s="65">
        <v>284</v>
      </c>
      <c r="L523" s="32"/>
      <c r="M523" s="65"/>
      <c r="N523" s="65"/>
      <c r="O523" s="65"/>
      <c r="P523" s="32"/>
      <c r="Q523" s="32">
        <v>68</v>
      </c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65"/>
      <c r="AG523" s="32"/>
      <c r="AH523" s="32"/>
      <c r="AI523" s="32"/>
      <c r="AJ523" s="32"/>
      <c r="AK523" s="32"/>
      <c r="AL523" s="32"/>
    </row>
    <row r="524" spans="1:38" ht="15" hidden="1" x14ac:dyDescent="0.2">
      <c r="A524">
        <f t="shared" si="16"/>
        <v>76</v>
      </c>
      <c r="B524" t="str">
        <f t="shared" si="17"/>
        <v>Taurus</v>
      </c>
      <c r="C524" s="55" t="s">
        <v>113</v>
      </c>
      <c r="D524" s="15">
        <v>2010</v>
      </c>
      <c r="E524" s="56">
        <v>181</v>
      </c>
      <c r="F524" s="66">
        <v>40359</v>
      </c>
      <c r="G524" s="64">
        <v>4</v>
      </c>
      <c r="H524" s="63">
        <v>40283</v>
      </c>
      <c r="I524" s="65" t="s">
        <v>48</v>
      </c>
      <c r="J524" s="65" t="s">
        <v>101</v>
      </c>
      <c r="K524" s="65">
        <v>278</v>
      </c>
      <c r="L524" s="32"/>
      <c r="M524" s="65"/>
      <c r="N524" s="65"/>
      <c r="O524" s="65"/>
      <c r="P524" s="32"/>
      <c r="Q524" s="32">
        <v>73</v>
      </c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65"/>
      <c r="AG524" s="32"/>
      <c r="AH524" s="32"/>
      <c r="AI524" s="32"/>
      <c r="AJ524" s="32"/>
      <c r="AK524" s="32"/>
      <c r="AL524" s="32"/>
    </row>
    <row r="525" spans="1:38" ht="15" x14ac:dyDescent="0.2">
      <c r="B525" t="str">
        <f t="shared" si="17"/>
        <v>46Y78</v>
      </c>
      <c r="C525" s="55" t="s">
        <v>113</v>
      </c>
      <c r="D525" s="15">
        <v>2010</v>
      </c>
      <c r="E525" s="56"/>
      <c r="F525" s="66"/>
      <c r="G525" s="64">
        <v>1</v>
      </c>
      <c r="H525" s="63">
        <v>40247</v>
      </c>
      <c r="I525" s="65" t="s">
        <v>42</v>
      </c>
      <c r="J525" s="65" t="s">
        <v>101</v>
      </c>
      <c r="K525" s="67">
        <v>1795.4545454545455</v>
      </c>
      <c r="L525" s="32">
        <v>395</v>
      </c>
      <c r="M525" s="29">
        <v>10</v>
      </c>
      <c r="N525" s="65"/>
      <c r="O525" s="65">
        <v>0.22</v>
      </c>
      <c r="P525" s="41" t="s">
        <v>64</v>
      </c>
      <c r="Q525" s="32">
        <v>58</v>
      </c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65"/>
      <c r="AG525" s="32"/>
      <c r="AH525" s="32"/>
      <c r="AI525" s="32"/>
      <c r="AJ525" s="32"/>
      <c r="AK525" s="32"/>
      <c r="AL525" s="32"/>
    </row>
    <row r="526" spans="1:38" ht="15" x14ac:dyDescent="0.2">
      <c r="B526" t="str">
        <f t="shared" si="17"/>
        <v>46Y78</v>
      </c>
      <c r="C526" s="55" t="s">
        <v>113</v>
      </c>
      <c r="D526" s="15">
        <v>2010</v>
      </c>
      <c r="E526" s="56"/>
      <c r="F526" s="66"/>
      <c r="G526" s="64">
        <v>2</v>
      </c>
      <c r="H526" s="63">
        <v>40259</v>
      </c>
      <c r="I526" s="65" t="s">
        <v>42</v>
      </c>
      <c r="J526" s="65" t="s">
        <v>101</v>
      </c>
      <c r="K526" s="67">
        <v>1244.8275862068967</v>
      </c>
      <c r="L526" s="32">
        <v>361</v>
      </c>
      <c r="M526" s="29">
        <v>10</v>
      </c>
      <c r="N526" s="65"/>
      <c r="O526" s="65">
        <v>0.28999999999999998</v>
      </c>
      <c r="P526" s="41" t="s">
        <v>64</v>
      </c>
      <c r="Q526" s="32">
        <v>53</v>
      </c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65"/>
      <c r="AG526" s="32"/>
      <c r="AH526" s="32"/>
      <c r="AI526" s="32"/>
      <c r="AJ526" s="32"/>
      <c r="AK526" s="32"/>
      <c r="AL526" s="32"/>
    </row>
    <row r="527" spans="1:38" ht="15" x14ac:dyDescent="0.2">
      <c r="B527" t="str">
        <f t="shared" si="17"/>
        <v>46Y78</v>
      </c>
      <c r="C527" s="55" t="s">
        <v>113</v>
      </c>
      <c r="D527" s="15">
        <v>2010</v>
      </c>
      <c r="E527" s="56"/>
      <c r="F527" s="66"/>
      <c r="G527" s="64">
        <v>3</v>
      </c>
      <c r="H527" s="63">
        <v>40274</v>
      </c>
      <c r="I527" s="65" t="s">
        <v>42</v>
      </c>
      <c r="J527" s="65" t="s">
        <v>101</v>
      </c>
      <c r="K527" s="67">
        <v>1144.4444444444443</v>
      </c>
      <c r="L527" s="32">
        <v>309</v>
      </c>
      <c r="M527" s="29">
        <v>10</v>
      </c>
      <c r="N527" s="65"/>
      <c r="O527" s="65">
        <v>0.27</v>
      </c>
      <c r="P527" s="41" t="s">
        <v>64</v>
      </c>
      <c r="Q527" s="32">
        <v>74</v>
      </c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65"/>
      <c r="AG527" s="32"/>
      <c r="AH527" s="32"/>
      <c r="AI527" s="32"/>
      <c r="AJ527" s="32"/>
      <c r="AK527" s="32"/>
      <c r="AL527" s="32"/>
    </row>
    <row r="528" spans="1:38" ht="15" x14ac:dyDescent="0.2">
      <c r="B528" t="str">
        <f t="shared" si="17"/>
        <v>46Y78</v>
      </c>
      <c r="C528" s="55" t="s">
        <v>113</v>
      </c>
      <c r="D528" s="15">
        <v>2010</v>
      </c>
      <c r="E528" s="56"/>
      <c r="F528" s="66"/>
      <c r="G528" s="64">
        <v>4</v>
      </c>
      <c r="H528" s="63">
        <v>40283</v>
      </c>
      <c r="I528" s="65" t="s">
        <v>42</v>
      </c>
      <c r="J528" s="65" t="s">
        <v>101</v>
      </c>
      <c r="K528" s="67">
        <v>1371.4285714285713</v>
      </c>
      <c r="L528" s="32">
        <v>384</v>
      </c>
      <c r="M528" s="29">
        <v>10</v>
      </c>
      <c r="N528" s="65"/>
      <c r="O528" s="65">
        <v>0.28000000000000003</v>
      </c>
      <c r="P528" s="41" t="s">
        <v>64</v>
      </c>
      <c r="Q528" s="32">
        <v>66</v>
      </c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65"/>
      <c r="AG528" s="32"/>
      <c r="AH528" s="32"/>
      <c r="AI528" s="32"/>
      <c r="AJ528" s="32"/>
      <c r="AK528" s="32"/>
      <c r="AL528" s="32"/>
    </row>
    <row r="529" spans="1:38" ht="15" x14ac:dyDescent="0.2">
      <c r="B529" t="str">
        <f t="shared" si="17"/>
        <v>Taurus</v>
      </c>
      <c r="C529" s="55" t="s">
        <v>113</v>
      </c>
      <c r="D529" s="15">
        <v>2010</v>
      </c>
      <c r="E529" s="56"/>
      <c r="F529" s="66"/>
      <c r="G529" s="64">
        <v>1</v>
      </c>
      <c r="H529" s="63">
        <v>40247</v>
      </c>
      <c r="I529" s="65" t="s">
        <v>48</v>
      </c>
      <c r="J529" s="65" t="s">
        <v>101</v>
      </c>
      <c r="K529" s="67">
        <v>1465.5172413793105</v>
      </c>
      <c r="L529" s="32">
        <v>425</v>
      </c>
      <c r="M529" s="29">
        <v>10</v>
      </c>
      <c r="N529" s="65"/>
      <c r="O529" s="65">
        <v>0.28999999999999998</v>
      </c>
      <c r="P529" s="41" t="s">
        <v>64</v>
      </c>
      <c r="Q529" s="32">
        <v>27</v>
      </c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65"/>
      <c r="AG529" s="32"/>
      <c r="AH529" s="32"/>
      <c r="AI529" s="32"/>
      <c r="AJ529" s="32"/>
      <c r="AK529" s="32"/>
      <c r="AL529" s="32"/>
    </row>
    <row r="530" spans="1:38" ht="15" x14ac:dyDescent="0.2">
      <c r="B530" t="str">
        <f t="shared" si="17"/>
        <v>Taurus</v>
      </c>
      <c r="C530" s="55" t="s">
        <v>113</v>
      </c>
      <c r="D530" s="15">
        <v>2010</v>
      </c>
      <c r="E530" s="56"/>
      <c r="F530" s="66"/>
      <c r="G530" s="64">
        <v>2</v>
      </c>
      <c r="H530" s="63">
        <v>40259</v>
      </c>
      <c r="I530" s="65" t="s">
        <v>48</v>
      </c>
      <c r="J530" s="65" t="s">
        <v>101</v>
      </c>
      <c r="K530" s="67">
        <v>1112.121212121212</v>
      </c>
      <c r="L530" s="32">
        <v>367</v>
      </c>
      <c r="M530" s="29">
        <v>10</v>
      </c>
      <c r="N530" s="65"/>
      <c r="O530" s="65">
        <v>0.33</v>
      </c>
      <c r="P530" s="41" t="s">
        <v>64</v>
      </c>
      <c r="Q530" s="32">
        <v>47</v>
      </c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65"/>
      <c r="AG530" s="32"/>
      <c r="AH530" s="32"/>
      <c r="AI530" s="32"/>
      <c r="AJ530" s="32"/>
      <c r="AK530" s="32"/>
      <c r="AL530" s="32"/>
    </row>
    <row r="531" spans="1:38" ht="15" x14ac:dyDescent="0.2">
      <c r="B531" t="str">
        <f t="shared" si="17"/>
        <v>Taurus</v>
      </c>
      <c r="C531" s="55" t="s">
        <v>113</v>
      </c>
      <c r="D531" s="15">
        <v>2010</v>
      </c>
      <c r="E531" s="56"/>
      <c r="F531" s="66"/>
      <c r="G531" s="64">
        <v>3</v>
      </c>
      <c r="H531" s="63">
        <v>40274</v>
      </c>
      <c r="I531" s="65" t="s">
        <v>48</v>
      </c>
      <c r="J531" s="65" t="s">
        <v>101</v>
      </c>
      <c r="K531" s="67">
        <v>1171.875</v>
      </c>
      <c r="L531" s="32">
        <v>375</v>
      </c>
      <c r="M531" s="29">
        <v>10</v>
      </c>
      <c r="N531" s="65"/>
      <c r="O531" s="65">
        <v>0.32</v>
      </c>
      <c r="P531" s="41" t="s">
        <v>64</v>
      </c>
      <c r="Q531" s="32">
        <v>68</v>
      </c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65"/>
      <c r="AG531" s="32"/>
      <c r="AH531" s="32"/>
      <c r="AI531" s="32"/>
      <c r="AJ531" s="32"/>
      <c r="AK531" s="32"/>
      <c r="AL531" s="32"/>
    </row>
    <row r="532" spans="1:38" ht="15" x14ac:dyDescent="0.2">
      <c r="B532" t="str">
        <f t="shared" si="17"/>
        <v>Taurus</v>
      </c>
      <c r="C532" s="55" t="s">
        <v>113</v>
      </c>
      <c r="D532" s="15">
        <v>2010</v>
      </c>
      <c r="E532" s="56"/>
      <c r="F532" s="66"/>
      <c r="G532" s="64">
        <v>4</v>
      </c>
      <c r="H532" s="63">
        <v>40283</v>
      </c>
      <c r="I532" s="65" t="s">
        <v>48</v>
      </c>
      <c r="J532" s="65" t="s">
        <v>101</v>
      </c>
      <c r="K532" s="67">
        <v>1117.6470588235293</v>
      </c>
      <c r="L532" s="32">
        <v>380</v>
      </c>
      <c r="M532" s="29">
        <v>10</v>
      </c>
      <c r="N532" s="65"/>
      <c r="O532" s="65">
        <v>0.34</v>
      </c>
      <c r="P532" s="41" t="s">
        <v>64</v>
      </c>
      <c r="Q532" s="32">
        <v>73</v>
      </c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65"/>
      <c r="AG532" s="32"/>
      <c r="AH532" s="32"/>
      <c r="AI532" s="32"/>
      <c r="AJ532" s="32"/>
      <c r="AK532" s="32"/>
      <c r="AL532" s="32"/>
    </row>
    <row r="533" spans="1:38" ht="15" hidden="1" x14ac:dyDescent="0.2">
      <c r="A533">
        <f t="shared" si="16"/>
        <v>156</v>
      </c>
      <c r="B533" t="str">
        <f t="shared" si="17"/>
        <v>46Y78</v>
      </c>
      <c r="C533" s="55" t="s">
        <v>113</v>
      </c>
      <c r="D533" s="15">
        <v>2010</v>
      </c>
      <c r="E533" s="56">
        <v>225</v>
      </c>
      <c r="F533" s="66">
        <v>40403</v>
      </c>
      <c r="G533" s="64">
        <v>1</v>
      </c>
      <c r="H533" s="63">
        <v>40247</v>
      </c>
      <c r="I533" s="65" t="s">
        <v>42</v>
      </c>
      <c r="J533" s="65" t="s">
        <v>101</v>
      </c>
      <c r="K533" s="65"/>
      <c r="L533" s="32"/>
      <c r="M533" s="65">
        <v>6</v>
      </c>
      <c r="N533" s="65"/>
      <c r="O533" s="65"/>
      <c r="P533" s="41" t="s">
        <v>111</v>
      </c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65"/>
      <c r="AG533" s="32"/>
      <c r="AH533" s="32"/>
      <c r="AI533" s="32"/>
      <c r="AJ533" s="32"/>
      <c r="AK533" s="32"/>
      <c r="AL533" s="32"/>
    </row>
    <row r="534" spans="1:38" ht="15" hidden="1" x14ac:dyDescent="0.2">
      <c r="A534">
        <f t="shared" si="16"/>
        <v>175</v>
      </c>
      <c r="B534" t="str">
        <f t="shared" si="17"/>
        <v>46Y78</v>
      </c>
      <c r="C534" s="55" t="s">
        <v>113</v>
      </c>
      <c r="D534" s="15">
        <v>2010</v>
      </c>
      <c r="E534" s="56">
        <v>256</v>
      </c>
      <c r="F534" s="66">
        <v>40434</v>
      </c>
      <c r="G534" s="64">
        <v>2</v>
      </c>
      <c r="H534" s="63">
        <v>40259</v>
      </c>
      <c r="I534" s="65" t="s">
        <v>42</v>
      </c>
      <c r="J534" s="65" t="s">
        <v>101</v>
      </c>
      <c r="K534" s="65"/>
      <c r="L534" s="32"/>
      <c r="M534" s="65">
        <v>6</v>
      </c>
      <c r="N534" s="65"/>
      <c r="O534" s="65"/>
      <c r="P534" s="41" t="s">
        <v>111</v>
      </c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65"/>
      <c r="AG534" s="32"/>
      <c r="AH534" s="32"/>
      <c r="AI534" s="32"/>
      <c r="AJ534" s="32"/>
      <c r="AK534" s="32"/>
      <c r="AL534" s="32"/>
    </row>
    <row r="535" spans="1:38" ht="15" hidden="1" x14ac:dyDescent="0.2">
      <c r="A535">
        <f t="shared" si="16"/>
        <v>168</v>
      </c>
      <c r="B535" t="str">
        <f t="shared" si="17"/>
        <v>46Y78</v>
      </c>
      <c r="C535" s="55" t="s">
        <v>113</v>
      </c>
      <c r="D535" s="15">
        <v>2010</v>
      </c>
      <c r="E535" s="56">
        <v>264</v>
      </c>
      <c r="F535" s="66">
        <v>40442</v>
      </c>
      <c r="G535" s="64">
        <v>3</v>
      </c>
      <c r="H535" s="63">
        <v>40274</v>
      </c>
      <c r="I535" s="65" t="s">
        <v>42</v>
      </c>
      <c r="J535" s="65" t="s">
        <v>101</v>
      </c>
      <c r="K535" s="65"/>
      <c r="L535" s="32"/>
      <c r="M535" s="65">
        <v>6</v>
      </c>
      <c r="N535" s="65"/>
      <c r="O535" s="65"/>
      <c r="P535" s="41" t="s">
        <v>111</v>
      </c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65"/>
      <c r="AG535" s="32"/>
      <c r="AH535" s="32"/>
      <c r="AI535" s="32"/>
      <c r="AJ535" s="32"/>
      <c r="AK535" s="32"/>
      <c r="AL535" s="32"/>
    </row>
    <row r="536" spans="1:38" ht="15" hidden="1" x14ac:dyDescent="0.2">
      <c r="A536">
        <f t="shared" si="16"/>
        <v>160</v>
      </c>
      <c r="B536" t="str">
        <f t="shared" si="17"/>
        <v>46Y78</v>
      </c>
      <c r="C536" s="55" t="s">
        <v>113</v>
      </c>
      <c r="D536" s="15">
        <v>2010</v>
      </c>
      <c r="E536" s="56">
        <v>265</v>
      </c>
      <c r="F536" s="66">
        <v>40443</v>
      </c>
      <c r="G536" s="64">
        <v>4</v>
      </c>
      <c r="H536" s="63">
        <v>40283</v>
      </c>
      <c r="I536" s="65" t="s">
        <v>42</v>
      </c>
      <c r="J536" s="65" t="s">
        <v>101</v>
      </c>
      <c r="K536" s="65"/>
      <c r="L536" s="32"/>
      <c r="M536" s="65">
        <v>6</v>
      </c>
      <c r="N536" s="65"/>
      <c r="O536" s="65"/>
      <c r="P536" s="41" t="s">
        <v>111</v>
      </c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65"/>
      <c r="AG536" s="32"/>
      <c r="AH536" s="32"/>
      <c r="AI536" s="32"/>
      <c r="AJ536" s="32"/>
      <c r="AK536" s="32"/>
      <c r="AL536" s="32"/>
    </row>
    <row r="537" spans="1:38" ht="15" hidden="1" x14ac:dyDescent="0.2">
      <c r="A537">
        <f t="shared" si="16"/>
        <v>261</v>
      </c>
      <c r="B537" t="str">
        <f t="shared" si="17"/>
        <v>Taurus</v>
      </c>
      <c r="C537" s="55" t="s">
        <v>113</v>
      </c>
      <c r="D537" s="15">
        <v>2010</v>
      </c>
      <c r="E537" s="56">
        <v>330</v>
      </c>
      <c r="F537" s="66">
        <v>40508</v>
      </c>
      <c r="G537" s="64">
        <v>1</v>
      </c>
      <c r="H537" s="63">
        <v>40247</v>
      </c>
      <c r="I537" s="65" t="s">
        <v>48</v>
      </c>
      <c r="J537" s="65" t="s">
        <v>101</v>
      </c>
      <c r="K537" s="65"/>
      <c r="L537" s="32"/>
      <c r="M537" s="65">
        <v>6</v>
      </c>
      <c r="N537" s="65"/>
      <c r="O537" s="65"/>
      <c r="P537" s="41" t="s">
        <v>111</v>
      </c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65"/>
      <c r="AG537" s="32"/>
      <c r="AH537" s="32"/>
      <c r="AI537" s="32"/>
      <c r="AJ537" s="32"/>
      <c r="AK537" s="32"/>
      <c r="AL537" s="32"/>
    </row>
    <row r="538" spans="1:38" ht="15" hidden="1" x14ac:dyDescent="0.2">
      <c r="A538">
        <f t="shared" si="16"/>
        <v>241</v>
      </c>
      <c r="B538" t="str">
        <f t="shared" si="17"/>
        <v>Taurus</v>
      </c>
      <c r="C538" s="55" t="s">
        <v>113</v>
      </c>
      <c r="D538" s="15">
        <v>2010</v>
      </c>
      <c r="E538" s="56">
        <v>322</v>
      </c>
      <c r="F538" s="66">
        <v>40500</v>
      </c>
      <c r="G538" s="64">
        <v>2</v>
      </c>
      <c r="H538" s="63">
        <v>40259</v>
      </c>
      <c r="I538" s="65" t="s">
        <v>48</v>
      </c>
      <c r="J538" s="65" t="s">
        <v>101</v>
      </c>
      <c r="K538" s="65"/>
      <c r="L538" s="32"/>
      <c r="M538" s="65">
        <v>6</v>
      </c>
      <c r="N538" s="65"/>
      <c r="O538" s="65"/>
      <c r="P538" s="41" t="s">
        <v>111</v>
      </c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65"/>
      <c r="AG538" s="32"/>
      <c r="AH538" s="32"/>
      <c r="AI538" s="32"/>
      <c r="AJ538" s="32"/>
      <c r="AK538" s="32"/>
      <c r="AL538" s="32"/>
    </row>
    <row r="539" spans="1:38" ht="15" hidden="1" x14ac:dyDescent="0.2">
      <c r="A539">
        <f t="shared" si="16"/>
        <v>215</v>
      </c>
      <c r="B539" t="str">
        <f t="shared" si="17"/>
        <v>Taurus</v>
      </c>
      <c r="C539" s="55" t="s">
        <v>113</v>
      </c>
      <c r="D539" s="15">
        <v>2010</v>
      </c>
      <c r="E539" s="56">
        <v>311</v>
      </c>
      <c r="F539" s="66">
        <v>40489</v>
      </c>
      <c r="G539" s="64">
        <v>3</v>
      </c>
      <c r="H539" s="63">
        <v>40274</v>
      </c>
      <c r="I539" s="65" t="s">
        <v>48</v>
      </c>
      <c r="J539" s="65" t="s">
        <v>101</v>
      </c>
      <c r="K539" s="65"/>
      <c r="L539" s="32"/>
      <c r="M539" s="65">
        <v>6</v>
      </c>
      <c r="N539" s="65"/>
      <c r="O539" s="65"/>
      <c r="P539" s="41" t="s">
        <v>111</v>
      </c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65"/>
      <c r="AG539" s="32"/>
      <c r="AH539" s="32"/>
      <c r="AI539" s="32"/>
      <c r="AJ539" s="32"/>
      <c r="AK539" s="32"/>
      <c r="AL539" s="32"/>
    </row>
    <row r="540" spans="1:38" ht="15" hidden="1" x14ac:dyDescent="0.2">
      <c r="A540">
        <f t="shared" si="16"/>
        <v>198</v>
      </c>
      <c r="B540" t="str">
        <f t="shared" si="17"/>
        <v>Taurus</v>
      </c>
      <c r="C540" s="55" t="s">
        <v>113</v>
      </c>
      <c r="D540" s="15">
        <v>2010</v>
      </c>
      <c r="E540" s="56">
        <v>303</v>
      </c>
      <c r="F540" s="66">
        <v>40481</v>
      </c>
      <c r="G540" s="64">
        <v>4</v>
      </c>
      <c r="H540" s="63">
        <v>40283</v>
      </c>
      <c r="I540" s="65" t="s">
        <v>48</v>
      </c>
      <c r="J540" s="65" t="s">
        <v>101</v>
      </c>
      <c r="K540" s="65"/>
      <c r="L540" s="32"/>
      <c r="M540" s="65">
        <v>6</v>
      </c>
      <c r="N540" s="65"/>
      <c r="O540" s="65"/>
      <c r="P540" s="41" t="s">
        <v>111</v>
      </c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65"/>
      <c r="AG540" s="32"/>
      <c r="AH540" s="32"/>
      <c r="AI540" s="32"/>
      <c r="AJ540" s="32"/>
      <c r="AK540" s="32"/>
      <c r="AL540" s="32"/>
    </row>
    <row r="541" spans="1:38" ht="15" hidden="1" x14ac:dyDescent="0.2">
      <c r="A541">
        <f t="shared" si="16"/>
        <v>95</v>
      </c>
      <c r="B541" t="str">
        <f t="shared" si="17"/>
        <v>CBIW208</v>
      </c>
      <c r="C541" s="55" t="s">
        <v>114</v>
      </c>
      <c r="D541" s="15">
        <v>2010</v>
      </c>
      <c r="E541" s="56">
        <v>194</v>
      </c>
      <c r="F541" s="68">
        <v>40372</v>
      </c>
      <c r="G541" s="65">
        <v>1</v>
      </c>
      <c r="H541" s="66">
        <v>40277</v>
      </c>
      <c r="I541" s="65" t="s">
        <v>49</v>
      </c>
      <c r="J541" s="65" t="s">
        <v>101</v>
      </c>
      <c r="K541" s="65">
        <v>403</v>
      </c>
      <c r="L541" s="32"/>
      <c r="M541" s="65"/>
      <c r="N541" s="66"/>
      <c r="O541" s="65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65"/>
      <c r="AG541" s="32"/>
      <c r="AH541" s="32"/>
      <c r="AI541" s="32"/>
      <c r="AJ541" s="32"/>
      <c r="AK541" s="32"/>
      <c r="AL541" s="32"/>
    </row>
    <row r="542" spans="1:38" ht="15" hidden="1" x14ac:dyDescent="0.2">
      <c r="A542">
        <f t="shared" si="16"/>
        <v>95</v>
      </c>
      <c r="B542" t="str">
        <f t="shared" si="17"/>
        <v>Taurus</v>
      </c>
      <c r="C542" s="55" t="s">
        <v>114</v>
      </c>
      <c r="D542" s="15">
        <v>2010</v>
      </c>
      <c r="E542" s="56">
        <v>194</v>
      </c>
      <c r="F542" s="68">
        <v>40372</v>
      </c>
      <c r="G542" s="65">
        <v>1</v>
      </c>
      <c r="H542" s="66">
        <v>40277</v>
      </c>
      <c r="I542" s="65" t="s">
        <v>48</v>
      </c>
      <c r="J542" s="65" t="s">
        <v>101</v>
      </c>
      <c r="K542" s="65">
        <v>338</v>
      </c>
      <c r="L542" s="32"/>
      <c r="M542" s="65"/>
      <c r="N542" s="66"/>
      <c r="O542" s="65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65"/>
      <c r="AG542" s="32"/>
      <c r="AH542" s="32"/>
      <c r="AI542" s="32"/>
      <c r="AJ542" s="32"/>
      <c r="AK542" s="32"/>
      <c r="AL542" s="32"/>
    </row>
    <row r="543" spans="1:38" ht="15" hidden="1" x14ac:dyDescent="0.2">
      <c r="A543">
        <f t="shared" si="16"/>
        <v>95</v>
      </c>
      <c r="B543" t="str">
        <f t="shared" si="17"/>
        <v>CBI306</v>
      </c>
      <c r="C543" s="55" t="s">
        <v>114</v>
      </c>
      <c r="D543" s="15">
        <v>2010</v>
      </c>
      <c r="E543" s="56">
        <v>194</v>
      </c>
      <c r="F543" s="68">
        <v>40372</v>
      </c>
      <c r="G543" s="65">
        <v>1</v>
      </c>
      <c r="H543" s="66">
        <v>40277</v>
      </c>
      <c r="I543" s="65" t="s">
        <v>47</v>
      </c>
      <c r="J543" s="65" t="s">
        <v>101</v>
      </c>
      <c r="K543" s="65">
        <v>327</v>
      </c>
      <c r="L543" s="32"/>
      <c r="M543" s="65"/>
      <c r="N543" s="66"/>
      <c r="O543" s="65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65"/>
      <c r="AG543" s="32"/>
      <c r="AH543" s="32"/>
      <c r="AI543" s="32"/>
      <c r="AJ543" s="32"/>
      <c r="AK543" s="32"/>
      <c r="AL543" s="32"/>
    </row>
    <row r="544" spans="1:38" ht="15" hidden="1" x14ac:dyDescent="0.2">
      <c r="A544">
        <f t="shared" si="16"/>
        <v>95</v>
      </c>
      <c r="B544" t="str">
        <f t="shared" si="17"/>
        <v>CBI406</v>
      </c>
      <c r="C544" s="55" t="s">
        <v>114</v>
      </c>
      <c r="D544" s="15">
        <v>2010</v>
      </c>
      <c r="E544" s="56">
        <v>194</v>
      </c>
      <c r="F544" s="68">
        <v>40372</v>
      </c>
      <c r="G544" s="65">
        <v>1</v>
      </c>
      <c r="H544" s="66">
        <v>40277</v>
      </c>
      <c r="I544" s="65" t="s">
        <v>46</v>
      </c>
      <c r="J544" s="65" t="s">
        <v>101</v>
      </c>
      <c r="K544" s="65">
        <v>405</v>
      </c>
      <c r="L544" s="32"/>
      <c r="M544" s="65"/>
      <c r="N544" s="66"/>
      <c r="O544" s="65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65"/>
      <c r="AG544" s="32"/>
      <c r="AH544" s="32"/>
      <c r="AI544" s="32"/>
      <c r="AJ544" s="32"/>
      <c r="AK544" s="32"/>
      <c r="AL544" s="32"/>
    </row>
    <row r="545" spans="1:38" ht="15" hidden="1" x14ac:dyDescent="0.2">
      <c r="A545">
        <f t="shared" si="16"/>
        <v>95</v>
      </c>
      <c r="B545" t="str">
        <f t="shared" si="17"/>
        <v>46Y78</v>
      </c>
      <c r="C545" s="55" t="s">
        <v>114</v>
      </c>
      <c r="D545" s="15">
        <v>2010</v>
      </c>
      <c r="E545" s="56">
        <v>194</v>
      </c>
      <c r="F545" s="68">
        <v>40372</v>
      </c>
      <c r="G545" s="65">
        <v>1</v>
      </c>
      <c r="H545" s="66">
        <v>40277</v>
      </c>
      <c r="I545" s="65" t="s">
        <v>42</v>
      </c>
      <c r="J545" s="65" t="s">
        <v>101</v>
      </c>
      <c r="K545" s="65">
        <v>428</v>
      </c>
      <c r="L545" s="32"/>
      <c r="M545" s="65"/>
      <c r="N545" s="66"/>
      <c r="O545" s="65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65"/>
      <c r="AG545" s="32"/>
      <c r="AH545" s="32"/>
      <c r="AI545" s="32"/>
      <c r="AJ545" s="32"/>
      <c r="AK545" s="32"/>
      <c r="AL545" s="32"/>
    </row>
    <row r="546" spans="1:38" ht="15" hidden="1" x14ac:dyDescent="0.2">
      <c r="A546">
        <f t="shared" si="16"/>
        <v>95</v>
      </c>
      <c r="B546" t="str">
        <f t="shared" si="17"/>
        <v>Garnet</v>
      </c>
      <c r="C546" s="55" t="s">
        <v>114</v>
      </c>
      <c r="D546" s="15">
        <v>2010</v>
      </c>
      <c r="E546" s="56">
        <v>194</v>
      </c>
      <c r="F546" s="68">
        <v>40372</v>
      </c>
      <c r="G546" s="65">
        <v>1</v>
      </c>
      <c r="H546" s="66">
        <v>40277</v>
      </c>
      <c r="I546" s="65" t="s">
        <v>45</v>
      </c>
      <c r="J546" s="65" t="s">
        <v>101</v>
      </c>
      <c r="K546" s="65">
        <v>402</v>
      </c>
      <c r="L546" s="65"/>
      <c r="M546" s="65"/>
      <c r="N546" s="66"/>
      <c r="O546" s="65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spans="1:38" ht="15" hidden="1" x14ac:dyDescent="0.2">
      <c r="A547">
        <f t="shared" si="16"/>
        <v>95</v>
      </c>
      <c r="B547" t="str">
        <f t="shared" si="17"/>
        <v>Marlin</v>
      </c>
      <c r="C547" s="55" t="s">
        <v>114</v>
      </c>
      <c r="D547" s="15">
        <v>2010</v>
      </c>
      <c r="E547" s="56">
        <v>194</v>
      </c>
      <c r="F547" s="68">
        <v>40372</v>
      </c>
      <c r="G547" s="65">
        <v>1</v>
      </c>
      <c r="H547" s="66">
        <v>40277</v>
      </c>
      <c r="I547" s="65" t="s">
        <v>39</v>
      </c>
      <c r="J547" s="65" t="s">
        <v>101</v>
      </c>
      <c r="K547" s="65">
        <v>132</v>
      </c>
      <c r="L547" s="65"/>
      <c r="M547" s="65"/>
      <c r="N547" s="66"/>
      <c r="O547" s="65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spans="1:38" ht="15" hidden="1" x14ac:dyDescent="0.2">
      <c r="A548">
        <f t="shared" si="16"/>
        <v>176</v>
      </c>
      <c r="B548" t="str">
        <f t="shared" si="17"/>
        <v>CBIW208</v>
      </c>
      <c r="C548" s="55" t="s">
        <v>114</v>
      </c>
      <c r="D548" s="15">
        <v>2010</v>
      </c>
      <c r="E548" s="56">
        <v>275</v>
      </c>
      <c r="F548" s="66">
        <v>40453</v>
      </c>
      <c r="G548" s="65">
        <v>1</v>
      </c>
      <c r="H548" s="66">
        <v>40277</v>
      </c>
      <c r="I548" s="65" t="s">
        <v>49</v>
      </c>
      <c r="J548" s="65" t="s">
        <v>101</v>
      </c>
      <c r="K548" s="65"/>
      <c r="L548" s="65"/>
      <c r="M548" s="65">
        <v>6</v>
      </c>
      <c r="N548" s="65"/>
      <c r="O548" s="65"/>
      <c r="P548" s="41" t="s">
        <v>111</v>
      </c>
      <c r="Q548" s="10"/>
      <c r="R548" s="10"/>
      <c r="S548" s="10"/>
      <c r="T548" s="32"/>
      <c r="U548" s="32"/>
      <c r="V548" s="32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5" hidden="1" x14ac:dyDescent="0.2">
      <c r="A549">
        <f t="shared" si="16"/>
        <v>169</v>
      </c>
      <c r="B549" t="str">
        <f t="shared" si="17"/>
        <v>Taurus</v>
      </c>
      <c r="C549" s="55" t="s">
        <v>114</v>
      </c>
      <c r="D549" s="15">
        <v>2010</v>
      </c>
      <c r="E549" s="56">
        <v>268</v>
      </c>
      <c r="F549" s="66">
        <v>40446</v>
      </c>
      <c r="G549" s="65">
        <v>1</v>
      </c>
      <c r="H549" s="66">
        <v>40277</v>
      </c>
      <c r="I549" s="65" t="s">
        <v>48</v>
      </c>
      <c r="J549" s="65" t="s">
        <v>101</v>
      </c>
      <c r="K549" s="65"/>
      <c r="L549" s="65"/>
      <c r="M549" s="65">
        <v>6</v>
      </c>
      <c r="N549" s="65"/>
      <c r="O549" s="65"/>
      <c r="P549" s="41" t="s">
        <v>111</v>
      </c>
      <c r="Q549" s="10"/>
      <c r="R549" s="10"/>
      <c r="S549" s="10"/>
      <c r="T549" s="32"/>
      <c r="U549" s="32"/>
      <c r="V549" s="32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5" hidden="1" x14ac:dyDescent="0.2">
      <c r="A550">
        <f t="shared" si="16"/>
        <v>153</v>
      </c>
      <c r="B550" t="str">
        <f t="shared" si="17"/>
        <v>CBI306</v>
      </c>
      <c r="C550" s="55" t="s">
        <v>114</v>
      </c>
      <c r="D550" s="15">
        <v>2010</v>
      </c>
      <c r="E550" s="56">
        <v>252</v>
      </c>
      <c r="F550" s="66">
        <v>40430</v>
      </c>
      <c r="G550" s="65">
        <v>1</v>
      </c>
      <c r="H550" s="66">
        <v>40277</v>
      </c>
      <c r="I550" s="65" t="s">
        <v>47</v>
      </c>
      <c r="J550" s="65" t="s">
        <v>101</v>
      </c>
      <c r="K550" s="65"/>
      <c r="L550" s="65"/>
      <c r="M550" s="65">
        <v>6</v>
      </c>
      <c r="N550" s="65"/>
      <c r="O550" s="65"/>
      <c r="P550" s="41" t="s">
        <v>111</v>
      </c>
      <c r="Q550" s="10"/>
      <c r="R550" s="10"/>
      <c r="S550" s="10"/>
      <c r="T550" s="32"/>
      <c r="U550" s="32"/>
      <c r="V550" s="32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5" hidden="1" x14ac:dyDescent="0.2">
      <c r="A551">
        <f t="shared" si="16"/>
        <v>153</v>
      </c>
      <c r="B551" t="str">
        <f t="shared" si="17"/>
        <v>CBI406</v>
      </c>
      <c r="C551" s="55" t="s">
        <v>114</v>
      </c>
      <c r="D551" s="15">
        <v>2010</v>
      </c>
      <c r="E551" s="56">
        <v>252</v>
      </c>
      <c r="F551" s="66">
        <v>40430</v>
      </c>
      <c r="G551" s="65">
        <v>1</v>
      </c>
      <c r="H551" s="66">
        <v>40277</v>
      </c>
      <c r="I551" s="65" t="s">
        <v>46</v>
      </c>
      <c r="J551" s="65" t="s">
        <v>101</v>
      </c>
      <c r="K551" s="65"/>
      <c r="L551" s="65"/>
      <c r="M551" s="65">
        <v>6</v>
      </c>
      <c r="N551" s="65"/>
      <c r="O551" s="65"/>
      <c r="P551" s="41" t="s">
        <v>111</v>
      </c>
      <c r="Q551" s="10"/>
      <c r="R551" s="10"/>
      <c r="S551" s="10"/>
      <c r="T551" s="32"/>
      <c r="U551" s="32"/>
      <c r="V551" s="32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5" hidden="1" x14ac:dyDescent="0.2">
      <c r="A552">
        <f t="shared" si="16"/>
        <v>142</v>
      </c>
      <c r="B552" t="str">
        <f t="shared" si="17"/>
        <v>46Y78</v>
      </c>
      <c r="C552" s="55" t="s">
        <v>114</v>
      </c>
      <c r="D552" s="15">
        <v>2010</v>
      </c>
      <c r="E552" s="56">
        <v>241</v>
      </c>
      <c r="F552" s="66">
        <v>40419</v>
      </c>
      <c r="G552" s="65">
        <v>1</v>
      </c>
      <c r="H552" s="66">
        <v>40277</v>
      </c>
      <c r="I552" s="65" t="s">
        <v>42</v>
      </c>
      <c r="J552" s="65" t="s">
        <v>101</v>
      </c>
      <c r="K552" s="10"/>
      <c r="L552" s="10"/>
      <c r="M552" s="65">
        <v>6</v>
      </c>
      <c r="N552" s="65"/>
      <c r="O552" s="65"/>
      <c r="P552" s="41" t="s">
        <v>111</v>
      </c>
      <c r="Q552" s="10"/>
      <c r="R552" s="10"/>
      <c r="S552" s="10"/>
      <c r="T552" s="32"/>
      <c r="U552" s="32"/>
      <c r="V552" s="32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5" hidden="1" x14ac:dyDescent="0.2">
      <c r="A553">
        <f t="shared" si="16"/>
        <v>138</v>
      </c>
      <c r="B553" t="str">
        <f t="shared" si="17"/>
        <v>Garnet</v>
      </c>
      <c r="C553" s="55" t="s">
        <v>114</v>
      </c>
      <c r="D553" s="15">
        <v>2010</v>
      </c>
      <c r="E553" s="56">
        <v>237</v>
      </c>
      <c r="F553" s="66">
        <v>40415</v>
      </c>
      <c r="G553" s="65">
        <v>1</v>
      </c>
      <c r="H553" s="66">
        <v>40277</v>
      </c>
      <c r="I553" s="65" t="s">
        <v>45</v>
      </c>
      <c r="J553" s="65" t="s">
        <v>101</v>
      </c>
      <c r="K553" s="10"/>
      <c r="L553" s="10"/>
      <c r="M553" s="65">
        <v>6</v>
      </c>
      <c r="N553" s="65"/>
      <c r="O553" s="65"/>
      <c r="P553" s="41" t="s">
        <v>111</v>
      </c>
      <c r="Q553" s="10"/>
      <c r="R553" s="10"/>
      <c r="S553" s="10"/>
      <c r="T553" s="32"/>
      <c r="U553" s="32"/>
      <c r="V553" s="32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5" hidden="1" x14ac:dyDescent="0.2">
      <c r="A554">
        <f t="shared" si="16"/>
        <v>142</v>
      </c>
      <c r="B554" t="str">
        <f t="shared" si="17"/>
        <v>Marlin</v>
      </c>
      <c r="C554" s="55" t="s">
        <v>114</v>
      </c>
      <c r="D554" s="15">
        <v>2010</v>
      </c>
      <c r="E554" s="56">
        <v>241</v>
      </c>
      <c r="F554" s="66">
        <v>40419</v>
      </c>
      <c r="G554" s="65">
        <v>1</v>
      </c>
      <c r="H554" s="66">
        <v>40277</v>
      </c>
      <c r="I554" s="65" t="s">
        <v>39</v>
      </c>
      <c r="J554" s="65" t="s">
        <v>101</v>
      </c>
      <c r="K554" s="10"/>
      <c r="L554" s="10"/>
      <c r="M554" s="65">
        <v>6</v>
      </c>
      <c r="N554" s="65"/>
      <c r="O554" s="65"/>
      <c r="P554" s="41" t="s">
        <v>111</v>
      </c>
      <c r="Q554" s="10"/>
      <c r="R554" s="10"/>
      <c r="S554" s="10"/>
      <c r="T554" s="32"/>
      <c r="U554" s="32"/>
      <c r="V554" s="32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5" x14ac:dyDescent="0.2">
      <c r="B555" t="str">
        <f t="shared" si="17"/>
        <v>CBIW208</v>
      </c>
      <c r="C555" s="55" t="s">
        <v>114</v>
      </c>
      <c r="D555" s="15">
        <v>2010</v>
      </c>
      <c r="E555" s="56"/>
      <c r="F555" s="25"/>
      <c r="G555" s="65">
        <v>1</v>
      </c>
      <c r="H555" s="66">
        <v>40277</v>
      </c>
      <c r="I555" s="65" t="s">
        <v>49</v>
      </c>
      <c r="J555" s="65" t="s">
        <v>101</v>
      </c>
      <c r="K555" s="67">
        <v>1037.9310344827586</v>
      </c>
      <c r="L555" s="32">
        <v>301</v>
      </c>
      <c r="M555" s="29">
        <v>10</v>
      </c>
      <c r="N555" s="65"/>
      <c r="O555" s="65">
        <v>0.28999999999999998</v>
      </c>
      <c r="P555" s="41" t="s">
        <v>64</v>
      </c>
      <c r="Q555" s="10"/>
      <c r="R555" s="10"/>
      <c r="S555" s="10"/>
      <c r="T555" s="32"/>
      <c r="U555" s="32"/>
      <c r="V555" s="32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5" x14ac:dyDescent="0.2">
      <c r="B556" t="str">
        <f t="shared" si="17"/>
        <v>Taurus</v>
      </c>
      <c r="C556" s="55" t="s">
        <v>114</v>
      </c>
      <c r="D556" s="15">
        <v>2010</v>
      </c>
      <c r="E556" s="56"/>
      <c r="F556" s="25"/>
      <c r="G556" s="65">
        <v>1</v>
      </c>
      <c r="H556" s="66">
        <v>40277</v>
      </c>
      <c r="I556" s="65" t="s">
        <v>48</v>
      </c>
      <c r="J556" s="65" t="s">
        <v>101</v>
      </c>
      <c r="K556" s="67">
        <v>969.69696969696963</v>
      </c>
      <c r="L556" s="32">
        <v>320</v>
      </c>
      <c r="M556" s="29">
        <v>10</v>
      </c>
      <c r="N556" s="65"/>
      <c r="O556" s="65">
        <v>0.33</v>
      </c>
      <c r="P556" s="41" t="s">
        <v>64</v>
      </c>
      <c r="Q556" s="10"/>
      <c r="R556" s="10"/>
      <c r="S556" s="10"/>
      <c r="T556" s="32"/>
      <c r="U556" s="32"/>
      <c r="V556" s="32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5" x14ac:dyDescent="0.2">
      <c r="B557" t="str">
        <f t="shared" si="17"/>
        <v>CBI306</v>
      </c>
      <c r="C557" s="55" t="s">
        <v>114</v>
      </c>
      <c r="D557" s="15">
        <v>2010</v>
      </c>
      <c r="E557" s="56"/>
      <c r="F557" s="25"/>
      <c r="G557" s="65">
        <v>1</v>
      </c>
      <c r="H557" s="66">
        <v>40277</v>
      </c>
      <c r="I557" s="65" t="s">
        <v>47</v>
      </c>
      <c r="J557" s="65" t="s">
        <v>101</v>
      </c>
      <c r="K557" s="67">
        <v>1103.2258064516129</v>
      </c>
      <c r="L557" s="32">
        <v>342</v>
      </c>
      <c r="M557" s="29">
        <v>10</v>
      </c>
      <c r="N557" s="65"/>
      <c r="O557" s="65">
        <v>0.31</v>
      </c>
      <c r="P557" s="41" t="s">
        <v>64</v>
      </c>
      <c r="Q557" s="10"/>
      <c r="R557" s="10"/>
      <c r="S557" s="10"/>
      <c r="T557" s="32"/>
      <c r="U557" s="32"/>
      <c r="V557" s="32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5" x14ac:dyDescent="0.2">
      <c r="B558" t="str">
        <f t="shared" si="17"/>
        <v>CBI406</v>
      </c>
      <c r="C558" s="55" t="s">
        <v>114</v>
      </c>
      <c r="D558" s="15">
        <v>2010</v>
      </c>
      <c r="E558" s="56"/>
      <c r="F558" s="25"/>
      <c r="G558" s="65">
        <v>1</v>
      </c>
      <c r="H558" s="66">
        <v>40277</v>
      </c>
      <c r="I558" s="65" t="s">
        <v>46</v>
      </c>
      <c r="J558" s="65" t="s">
        <v>101</v>
      </c>
      <c r="K558" s="67">
        <v>1110.344827586207</v>
      </c>
      <c r="L558" s="32">
        <v>322</v>
      </c>
      <c r="M558" s="29">
        <v>10</v>
      </c>
      <c r="N558" s="65"/>
      <c r="O558" s="65">
        <v>0.28999999999999998</v>
      </c>
      <c r="P558" s="41" t="s">
        <v>64</v>
      </c>
      <c r="Q558" s="10"/>
      <c r="R558" s="10"/>
      <c r="S558" s="10"/>
      <c r="T558" s="32"/>
      <c r="U558" s="32"/>
      <c r="V558" s="32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5" x14ac:dyDescent="0.2">
      <c r="B559" t="str">
        <f t="shared" si="17"/>
        <v>46Y78</v>
      </c>
      <c r="C559" s="55" t="s">
        <v>114</v>
      </c>
      <c r="D559" s="15">
        <v>2010</v>
      </c>
      <c r="E559" s="56"/>
      <c r="F559" s="25"/>
      <c r="G559" s="65">
        <v>1</v>
      </c>
      <c r="H559" s="66">
        <v>40277</v>
      </c>
      <c r="I559" s="65" t="s">
        <v>42</v>
      </c>
      <c r="J559" s="65" t="s">
        <v>101</v>
      </c>
      <c r="K559" s="67">
        <v>1214.2857142857142</v>
      </c>
      <c r="L559" s="32">
        <v>340</v>
      </c>
      <c r="M559" s="29">
        <v>10</v>
      </c>
      <c r="N559" s="65"/>
      <c r="O559" s="65">
        <v>0.28000000000000003</v>
      </c>
      <c r="P559" s="41" t="s">
        <v>64</v>
      </c>
      <c r="Q559" s="10"/>
      <c r="R559" s="10"/>
      <c r="S559" s="10"/>
      <c r="T559" s="32"/>
      <c r="U559" s="32"/>
      <c r="V559" s="32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5" x14ac:dyDescent="0.2">
      <c r="B560" t="str">
        <f t="shared" si="17"/>
        <v>Garnet</v>
      </c>
      <c r="C560" s="55" t="s">
        <v>114</v>
      </c>
      <c r="D560" s="15">
        <v>2010</v>
      </c>
      <c r="E560" s="56"/>
      <c r="F560" s="25"/>
      <c r="G560" s="65">
        <v>1</v>
      </c>
      <c r="H560" s="66">
        <v>40277</v>
      </c>
      <c r="I560" s="65" t="s">
        <v>45</v>
      </c>
      <c r="J560" s="65" t="s">
        <v>101</v>
      </c>
      <c r="K560" s="67">
        <v>1046.6666666666667</v>
      </c>
      <c r="L560" s="32">
        <v>314</v>
      </c>
      <c r="M560" s="29">
        <v>10</v>
      </c>
      <c r="N560" s="65"/>
      <c r="O560" s="65">
        <v>0.3</v>
      </c>
      <c r="P560" s="41" t="s">
        <v>64</v>
      </c>
      <c r="Q560" s="10"/>
      <c r="R560" s="10"/>
      <c r="S560" s="10"/>
      <c r="T560" s="32"/>
      <c r="U560" s="32"/>
      <c r="V560" s="32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5" x14ac:dyDescent="0.2">
      <c r="B561" t="str">
        <f t="shared" si="17"/>
        <v>Marlin</v>
      </c>
      <c r="C561" s="55" t="s">
        <v>114</v>
      </c>
      <c r="D561" s="15">
        <v>2010</v>
      </c>
      <c r="E561" s="56"/>
      <c r="F561" s="25"/>
      <c r="G561" s="65">
        <v>1</v>
      </c>
      <c r="H561" s="66">
        <v>40277</v>
      </c>
      <c r="I561" s="65" t="s">
        <v>39</v>
      </c>
      <c r="J561" s="65" t="s">
        <v>101</v>
      </c>
      <c r="K561" s="67">
        <v>637.03703703703695</v>
      </c>
      <c r="L561" s="32">
        <v>172</v>
      </c>
      <c r="M561" s="29">
        <v>10</v>
      </c>
      <c r="N561" s="65"/>
      <c r="O561" s="65">
        <v>0.27</v>
      </c>
      <c r="P561" s="41" t="s">
        <v>64</v>
      </c>
      <c r="Q561" s="10"/>
      <c r="R561" s="10"/>
      <c r="S561" s="10"/>
      <c r="T561" s="32"/>
      <c r="U561" s="32"/>
      <c r="V561" s="32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5" hidden="1" x14ac:dyDescent="0.2">
      <c r="A562">
        <f t="shared" si="16"/>
        <v>64</v>
      </c>
      <c r="B562" t="str">
        <f t="shared" si="17"/>
        <v>Taurus</v>
      </c>
      <c r="C562" s="55" t="s">
        <v>115</v>
      </c>
      <c r="D562" s="15">
        <v>2010</v>
      </c>
      <c r="E562" s="56">
        <v>175</v>
      </c>
      <c r="F562" s="25">
        <v>40353</v>
      </c>
      <c r="G562" s="65">
        <v>1</v>
      </c>
      <c r="H562" s="66">
        <v>40289</v>
      </c>
      <c r="I562" s="65" t="s">
        <v>48</v>
      </c>
      <c r="J562" s="65" t="s">
        <v>101</v>
      </c>
      <c r="K562" s="67">
        <v>226</v>
      </c>
      <c r="L562" s="10"/>
      <c r="M562" s="29"/>
      <c r="N562" s="10"/>
      <c r="O562" s="10"/>
      <c r="P562" s="10"/>
      <c r="Q562" s="10"/>
      <c r="R562" s="10"/>
      <c r="S562" s="10"/>
      <c r="T562" s="32"/>
      <c r="U562" s="32"/>
      <c r="V562" s="32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5" hidden="1" x14ac:dyDescent="0.2">
      <c r="A563">
        <f t="shared" si="16"/>
        <v>64</v>
      </c>
      <c r="B563" t="str">
        <f t="shared" si="17"/>
        <v>CBI306</v>
      </c>
      <c r="C563" s="55" t="s">
        <v>115</v>
      </c>
      <c r="D563" s="15">
        <v>2010</v>
      </c>
      <c r="E563" s="56">
        <v>175</v>
      </c>
      <c r="F563" s="25">
        <v>40353</v>
      </c>
      <c r="G563" s="65">
        <v>1</v>
      </c>
      <c r="H563" s="66">
        <v>40289</v>
      </c>
      <c r="I563" s="65" t="s">
        <v>47</v>
      </c>
      <c r="J563" s="65" t="s">
        <v>101</v>
      </c>
      <c r="K563" s="10">
        <v>220</v>
      </c>
      <c r="L563" s="10"/>
      <c r="M563" s="29"/>
      <c r="N563" s="10"/>
      <c r="O563" s="10"/>
      <c r="P563" s="10"/>
      <c r="Q563" s="10"/>
      <c r="R563" s="10"/>
      <c r="S563" s="10"/>
      <c r="T563" s="32"/>
      <c r="U563" s="32"/>
      <c r="V563" s="32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5" hidden="1" x14ac:dyDescent="0.2">
      <c r="A564">
        <f t="shared" si="16"/>
        <v>64</v>
      </c>
      <c r="B564" t="str">
        <f t="shared" si="17"/>
        <v>CBI406</v>
      </c>
      <c r="C564" s="55" t="s">
        <v>115</v>
      </c>
      <c r="D564" s="15">
        <v>2010</v>
      </c>
      <c r="E564" s="56">
        <v>175</v>
      </c>
      <c r="F564" s="25">
        <v>40353</v>
      </c>
      <c r="G564" s="65">
        <v>1</v>
      </c>
      <c r="H564" s="66">
        <v>40289</v>
      </c>
      <c r="I564" s="65" t="s">
        <v>46</v>
      </c>
      <c r="J564" s="65" t="s">
        <v>101</v>
      </c>
      <c r="K564" s="10">
        <v>230</v>
      </c>
      <c r="L564" s="10"/>
      <c r="M564" s="29"/>
      <c r="N564" s="10"/>
      <c r="O564" s="10"/>
      <c r="P564" s="10"/>
      <c r="Q564" s="10"/>
      <c r="R564" s="10"/>
      <c r="S564" s="10"/>
      <c r="T564" s="32"/>
      <c r="U564" s="32"/>
      <c r="V564" s="32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5" hidden="1" x14ac:dyDescent="0.2">
      <c r="A565">
        <f t="shared" si="16"/>
        <v>64</v>
      </c>
      <c r="B565" t="str">
        <f t="shared" si="17"/>
        <v>46Y78</v>
      </c>
      <c r="C565" s="55" t="s">
        <v>115</v>
      </c>
      <c r="D565" s="15">
        <v>2010</v>
      </c>
      <c r="E565" s="56">
        <v>175</v>
      </c>
      <c r="F565" s="25">
        <v>40353</v>
      </c>
      <c r="G565" s="65">
        <v>1</v>
      </c>
      <c r="H565" s="66">
        <v>40289</v>
      </c>
      <c r="I565" s="65" t="s">
        <v>42</v>
      </c>
      <c r="J565" s="65" t="s">
        <v>101</v>
      </c>
      <c r="K565" s="10">
        <v>213</v>
      </c>
      <c r="L565" s="10"/>
      <c r="M565" s="29"/>
      <c r="N565" s="10"/>
      <c r="O565" s="10"/>
      <c r="P565" s="10"/>
      <c r="Q565" s="10"/>
      <c r="R565" s="10"/>
      <c r="S565" s="10"/>
      <c r="T565" s="32"/>
      <c r="U565" s="32"/>
      <c r="V565" s="32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5" hidden="1" x14ac:dyDescent="0.2">
      <c r="A566">
        <f t="shared" si="16"/>
        <v>64</v>
      </c>
      <c r="B566" t="str">
        <f t="shared" si="17"/>
        <v>Garnet</v>
      </c>
      <c r="C566" s="55" t="s">
        <v>115</v>
      </c>
      <c r="D566" s="15">
        <v>2010</v>
      </c>
      <c r="E566" s="56">
        <v>175</v>
      </c>
      <c r="F566" s="25">
        <v>40353</v>
      </c>
      <c r="G566" s="65">
        <v>1</v>
      </c>
      <c r="H566" s="66">
        <v>40289</v>
      </c>
      <c r="I566" s="65" t="s">
        <v>45</v>
      </c>
      <c r="J566" s="65" t="s">
        <v>101</v>
      </c>
      <c r="K566" s="10">
        <v>181</v>
      </c>
      <c r="L566" s="10"/>
      <c r="M566" s="29"/>
      <c r="N566" s="10"/>
      <c r="O566" s="10"/>
      <c r="P566" s="10"/>
      <c r="Q566" s="10"/>
      <c r="R566" s="10"/>
      <c r="S566" s="10"/>
      <c r="T566" s="32"/>
      <c r="U566" s="32"/>
      <c r="V566" s="32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5" hidden="1" x14ac:dyDescent="0.2">
      <c r="A567">
        <f t="shared" si="16"/>
        <v>81</v>
      </c>
      <c r="B567" t="str">
        <f t="shared" si="17"/>
        <v>Taurus</v>
      </c>
      <c r="C567" s="55" t="s">
        <v>115</v>
      </c>
      <c r="D567" s="15">
        <v>2010</v>
      </c>
      <c r="E567" s="56">
        <v>218</v>
      </c>
      <c r="F567" s="25">
        <v>40396</v>
      </c>
      <c r="G567" s="65">
        <v>1</v>
      </c>
      <c r="H567" s="37">
        <v>40315</v>
      </c>
      <c r="I567" s="65" t="s">
        <v>48</v>
      </c>
      <c r="J567" s="65" t="s">
        <v>101</v>
      </c>
      <c r="K567" s="10">
        <v>298</v>
      </c>
      <c r="L567" s="10"/>
      <c r="M567" s="29"/>
      <c r="N567" s="10"/>
      <c r="O567" s="10"/>
      <c r="P567" s="10"/>
      <c r="Q567" s="10"/>
      <c r="R567" s="10"/>
      <c r="S567" s="10"/>
      <c r="T567" s="32"/>
      <c r="U567" s="32"/>
      <c r="V567" s="32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5" hidden="1" x14ac:dyDescent="0.2">
      <c r="A568">
        <f t="shared" si="16"/>
        <v>81</v>
      </c>
      <c r="B568" t="str">
        <f t="shared" si="17"/>
        <v>CBI306</v>
      </c>
      <c r="C568" s="55" t="s">
        <v>115</v>
      </c>
      <c r="D568" s="15">
        <v>2010</v>
      </c>
      <c r="E568" s="56">
        <v>218</v>
      </c>
      <c r="F568" s="25">
        <v>40396</v>
      </c>
      <c r="G568" s="65">
        <v>1</v>
      </c>
      <c r="H568" s="37">
        <v>40315</v>
      </c>
      <c r="I568" s="65" t="s">
        <v>47</v>
      </c>
      <c r="J568" s="65" t="s">
        <v>101</v>
      </c>
      <c r="K568" s="10">
        <v>286</v>
      </c>
      <c r="L568" s="10"/>
      <c r="M568" s="29"/>
      <c r="N568" s="10"/>
      <c r="O568" s="10"/>
      <c r="P568" s="10"/>
      <c r="Q568" s="10"/>
      <c r="R568" s="10"/>
      <c r="S568" s="10"/>
      <c r="T568" s="32"/>
      <c r="U568" s="32"/>
      <c r="V568" s="32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5" hidden="1" x14ac:dyDescent="0.2">
      <c r="A569">
        <f t="shared" si="16"/>
        <v>81</v>
      </c>
      <c r="B569" t="str">
        <f t="shared" si="17"/>
        <v>CBI406</v>
      </c>
      <c r="C569" s="55" t="s">
        <v>115</v>
      </c>
      <c r="D569" s="15">
        <v>2010</v>
      </c>
      <c r="E569" s="56">
        <v>218</v>
      </c>
      <c r="F569" s="25">
        <v>40396</v>
      </c>
      <c r="G569" s="65">
        <v>1</v>
      </c>
      <c r="H569" s="37">
        <v>40315</v>
      </c>
      <c r="I569" s="65" t="s">
        <v>46</v>
      </c>
      <c r="J569" s="65" t="s">
        <v>101</v>
      </c>
      <c r="K569" s="10">
        <v>320</v>
      </c>
      <c r="L569" s="10"/>
      <c r="M569" s="29"/>
      <c r="N569" s="10"/>
      <c r="O569" s="10"/>
      <c r="P569" s="10"/>
      <c r="Q569" s="10"/>
      <c r="R569" s="10"/>
      <c r="S569" s="10"/>
      <c r="T569" s="32"/>
      <c r="U569" s="32"/>
      <c r="V569" s="32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5" hidden="1" x14ac:dyDescent="0.2">
      <c r="A570">
        <f t="shared" si="16"/>
        <v>81</v>
      </c>
      <c r="B570" t="str">
        <f t="shared" si="17"/>
        <v>46Y78</v>
      </c>
      <c r="C570" s="55" t="s">
        <v>115</v>
      </c>
      <c r="D570" s="15">
        <v>2010</v>
      </c>
      <c r="E570" s="56">
        <v>218</v>
      </c>
      <c r="F570" s="25">
        <v>40396</v>
      </c>
      <c r="G570" s="65">
        <v>1</v>
      </c>
      <c r="H570" s="37">
        <v>40315</v>
      </c>
      <c r="I570" s="65" t="s">
        <v>42</v>
      </c>
      <c r="J570" s="65" t="s">
        <v>101</v>
      </c>
      <c r="K570" s="10">
        <v>264</v>
      </c>
      <c r="L570" s="10"/>
      <c r="M570" s="29"/>
      <c r="N570" s="10"/>
      <c r="O570" s="10"/>
      <c r="P570" s="10"/>
      <c r="Q570" s="10"/>
      <c r="R570" s="10"/>
      <c r="S570" s="10"/>
      <c r="T570" s="32"/>
      <c r="U570" s="32"/>
      <c r="V570" s="32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5" x14ac:dyDescent="0.2">
      <c r="A571">
        <f t="shared" si="16"/>
        <v>64</v>
      </c>
      <c r="B571" t="str">
        <f t="shared" si="17"/>
        <v>Taurus</v>
      </c>
      <c r="C571" s="55" t="s">
        <v>115</v>
      </c>
      <c r="D571" s="15">
        <v>2010</v>
      </c>
      <c r="E571" s="56">
        <v>175</v>
      </c>
      <c r="F571" s="25">
        <v>40353</v>
      </c>
      <c r="G571" s="65">
        <v>1</v>
      </c>
      <c r="H571" s="66">
        <v>40289</v>
      </c>
      <c r="I571" s="65" t="s">
        <v>48</v>
      </c>
      <c r="J571" s="65" t="s">
        <v>101</v>
      </c>
      <c r="K571" s="67">
        <v>452.94117647058818</v>
      </c>
      <c r="L571" s="10">
        <v>77</v>
      </c>
      <c r="M571" s="29">
        <v>10</v>
      </c>
      <c r="N571" s="10"/>
      <c r="O571" s="10">
        <v>0.17</v>
      </c>
      <c r="P571" s="41" t="s">
        <v>64</v>
      </c>
      <c r="Q571" s="10"/>
      <c r="R571" s="10"/>
      <c r="S571" s="10"/>
      <c r="T571" s="32"/>
      <c r="U571" s="32"/>
      <c r="V571" s="32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5" x14ac:dyDescent="0.2">
      <c r="A572">
        <f t="shared" si="16"/>
        <v>64</v>
      </c>
      <c r="B572" t="str">
        <f t="shared" si="17"/>
        <v>CBI306</v>
      </c>
      <c r="C572" s="55" t="s">
        <v>115</v>
      </c>
      <c r="D572" s="15">
        <v>2010</v>
      </c>
      <c r="E572" s="56">
        <v>175</v>
      </c>
      <c r="F572" s="25">
        <v>40353</v>
      </c>
      <c r="G572" s="65">
        <v>1</v>
      </c>
      <c r="H572" s="66">
        <v>40289</v>
      </c>
      <c r="I572" s="65" t="s">
        <v>47</v>
      </c>
      <c r="J572" s="65" t="s">
        <v>101</v>
      </c>
      <c r="K572" s="67">
        <v>530.76923076923072</v>
      </c>
      <c r="L572" s="10">
        <v>69</v>
      </c>
      <c r="M572" s="29">
        <v>10</v>
      </c>
      <c r="N572" s="10"/>
      <c r="O572" s="10">
        <v>0.13</v>
      </c>
      <c r="P572" s="41" t="s">
        <v>64</v>
      </c>
      <c r="Q572" s="10"/>
      <c r="R572" s="10"/>
      <c r="S572" s="10"/>
      <c r="T572" s="32"/>
      <c r="U572" s="32"/>
      <c r="V572" s="32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5" x14ac:dyDescent="0.2">
      <c r="A573">
        <f t="shared" si="16"/>
        <v>64</v>
      </c>
      <c r="B573" t="str">
        <f t="shared" si="17"/>
        <v>CBI406</v>
      </c>
      <c r="C573" s="55" t="s">
        <v>115</v>
      </c>
      <c r="D573" s="15">
        <v>2010</v>
      </c>
      <c r="E573" s="56">
        <v>175</v>
      </c>
      <c r="F573" s="25">
        <v>40353</v>
      </c>
      <c r="G573" s="65">
        <v>1</v>
      </c>
      <c r="H573" s="66">
        <v>40289</v>
      </c>
      <c r="I573" s="65" t="s">
        <v>46</v>
      </c>
      <c r="J573" s="65" t="s">
        <v>101</v>
      </c>
      <c r="K573" s="67">
        <v>488</v>
      </c>
      <c r="L573" s="10">
        <v>122</v>
      </c>
      <c r="M573" s="29">
        <v>10</v>
      </c>
      <c r="N573" s="10"/>
      <c r="O573" s="10">
        <v>0.25</v>
      </c>
      <c r="P573" s="41" t="s">
        <v>64</v>
      </c>
      <c r="Q573" s="10"/>
      <c r="R573" s="10"/>
      <c r="S573" s="10"/>
      <c r="T573" s="32"/>
      <c r="U573" s="32"/>
      <c r="V573" s="32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5" x14ac:dyDescent="0.2">
      <c r="A574">
        <f t="shared" si="16"/>
        <v>64</v>
      </c>
      <c r="B574" t="str">
        <f t="shared" si="17"/>
        <v>46Y78</v>
      </c>
      <c r="C574" s="55" t="s">
        <v>115</v>
      </c>
      <c r="D574" s="15">
        <v>2010</v>
      </c>
      <c r="E574" s="56">
        <v>175</v>
      </c>
      <c r="F574" s="25">
        <v>40353</v>
      </c>
      <c r="G574" s="65">
        <v>1</v>
      </c>
      <c r="H574" s="66">
        <v>40289</v>
      </c>
      <c r="I574" s="65" t="s">
        <v>42</v>
      </c>
      <c r="J574" s="65" t="s">
        <v>101</v>
      </c>
      <c r="K574" s="67">
        <v>965.38461538461536</v>
      </c>
      <c r="L574" s="10">
        <v>251</v>
      </c>
      <c r="M574" s="29">
        <v>10</v>
      </c>
      <c r="N574" s="10"/>
      <c r="O574" s="10">
        <v>0.26</v>
      </c>
      <c r="P574" s="41" t="s">
        <v>64</v>
      </c>
      <c r="Q574" s="10"/>
      <c r="R574" s="10"/>
      <c r="S574" s="10"/>
      <c r="T574" s="32"/>
      <c r="U574" s="32"/>
      <c r="V574" s="32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5" x14ac:dyDescent="0.2">
      <c r="A575">
        <f t="shared" si="16"/>
        <v>64</v>
      </c>
      <c r="B575" t="str">
        <f t="shared" si="17"/>
        <v>Garnet</v>
      </c>
      <c r="C575" s="55" t="s">
        <v>115</v>
      </c>
      <c r="D575" s="15">
        <v>2010</v>
      </c>
      <c r="E575" s="56">
        <v>175</v>
      </c>
      <c r="F575" s="25">
        <v>40353</v>
      </c>
      <c r="G575" s="65">
        <v>1</v>
      </c>
      <c r="H575" s="66">
        <v>40289</v>
      </c>
      <c r="I575" s="65" t="s">
        <v>45</v>
      </c>
      <c r="J575" s="65" t="s">
        <v>101</v>
      </c>
      <c r="K575" s="67">
        <v>912.90322580645159</v>
      </c>
      <c r="L575" s="10">
        <v>283</v>
      </c>
      <c r="M575" s="29">
        <v>10</v>
      </c>
      <c r="N575" s="10"/>
      <c r="O575" s="10">
        <v>0.31</v>
      </c>
      <c r="P575" s="41" t="s">
        <v>64</v>
      </c>
      <c r="Q575" s="10"/>
      <c r="R575" s="10"/>
      <c r="S575" s="10"/>
      <c r="T575" s="32"/>
      <c r="U575" s="32"/>
      <c r="V575" s="32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5" x14ac:dyDescent="0.2">
      <c r="A576">
        <f t="shared" si="16"/>
        <v>81</v>
      </c>
      <c r="B576" t="str">
        <f t="shared" si="17"/>
        <v>Taurus</v>
      </c>
      <c r="C576" s="55" t="s">
        <v>115</v>
      </c>
      <c r="D576" s="15">
        <v>2010</v>
      </c>
      <c r="E576" s="56">
        <v>218</v>
      </c>
      <c r="F576" s="25">
        <v>40396</v>
      </c>
      <c r="G576" s="65">
        <v>1</v>
      </c>
      <c r="H576" s="37">
        <v>40315</v>
      </c>
      <c r="I576" s="65" t="s">
        <v>48</v>
      </c>
      <c r="J576" s="65" t="s">
        <v>101</v>
      </c>
      <c r="K576" s="67">
        <v>357.57575757575756</v>
      </c>
      <c r="L576" s="10">
        <v>118</v>
      </c>
      <c r="M576" s="29">
        <v>10</v>
      </c>
      <c r="N576" s="10"/>
      <c r="O576" s="10">
        <v>0.33</v>
      </c>
      <c r="P576" s="41" t="s">
        <v>64</v>
      </c>
      <c r="Q576" s="10"/>
      <c r="R576" s="10"/>
      <c r="S576" s="10"/>
      <c r="T576" s="32"/>
      <c r="U576" s="32"/>
      <c r="V576" s="32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5" x14ac:dyDescent="0.2">
      <c r="A577">
        <f t="shared" si="16"/>
        <v>81</v>
      </c>
      <c r="B577" t="str">
        <f t="shared" si="17"/>
        <v>CBI306</v>
      </c>
      <c r="C577" s="55" t="s">
        <v>115</v>
      </c>
      <c r="D577" s="15">
        <v>2010</v>
      </c>
      <c r="E577" s="56">
        <v>218</v>
      </c>
      <c r="F577" s="25">
        <v>40396</v>
      </c>
      <c r="G577" s="65">
        <v>1</v>
      </c>
      <c r="H577" s="37">
        <v>40315</v>
      </c>
      <c r="I577" s="65" t="s">
        <v>47</v>
      </c>
      <c r="J577" s="65" t="s">
        <v>101</v>
      </c>
      <c r="K577" s="67">
        <v>737.5</v>
      </c>
      <c r="L577" s="10">
        <v>236</v>
      </c>
      <c r="M577" s="29">
        <v>10</v>
      </c>
      <c r="N577" s="10"/>
      <c r="O577" s="10">
        <v>0.32</v>
      </c>
      <c r="P577" s="41" t="s">
        <v>64</v>
      </c>
      <c r="Q577" s="10"/>
      <c r="R577" s="10"/>
      <c r="S577" s="10"/>
      <c r="T577" s="32"/>
      <c r="U577" s="32"/>
      <c r="V577" s="32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5" x14ac:dyDescent="0.2">
      <c r="A578">
        <f t="shared" ref="A578:A641" si="18">F578-H578</f>
        <v>81</v>
      </c>
      <c r="B578" t="str">
        <f t="shared" ref="B578:B626" si="19">I578</f>
        <v>CBI406</v>
      </c>
      <c r="C578" s="55" t="s">
        <v>115</v>
      </c>
      <c r="D578" s="15">
        <v>2010</v>
      </c>
      <c r="E578" s="56">
        <v>218</v>
      </c>
      <c r="F578" s="25">
        <v>40396</v>
      </c>
      <c r="G578" s="65">
        <v>1</v>
      </c>
      <c r="H578" s="37">
        <v>40315</v>
      </c>
      <c r="I578" s="65" t="s">
        <v>46</v>
      </c>
      <c r="J578" s="65" t="s">
        <v>101</v>
      </c>
      <c r="K578" s="67">
        <v>737.5</v>
      </c>
      <c r="L578" s="10">
        <v>236</v>
      </c>
      <c r="M578" s="29">
        <v>10</v>
      </c>
      <c r="N578" s="10"/>
      <c r="O578" s="10">
        <v>0.32</v>
      </c>
      <c r="P578" s="41" t="s">
        <v>64</v>
      </c>
      <c r="Q578" s="10"/>
      <c r="R578" s="10"/>
      <c r="S578" s="10"/>
      <c r="T578" s="32"/>
      <c r="U578" s="32"/>
      <c r="V578" s="32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5" x14ac:dyDescent="0.2">
      <c r="A579">
        <f t="shared" si="18"/>
        <v>81</v>
      </c>
      <c r="B579" t="str">
        <f t="shared" si="19"/>
        <v>46Y78</v>
      </c>
      <c r="C579" s="55" t="s">
        <v>115</v>
      </c>
      <c r="D579" s="15">
        <v>2010</v>
      </c>
      <c r="E579" s="56">
        <v>218</v>
      </c>
      <c r="F579" s="25">
        <v>40396</v>
      </c>
      <c r="G579" s="65">
        <v>1</v>
      </c>
      <c r="H579" s="37">
        <v>40315</v>
      </c>
      <c r="I579" s="65" t="s">
        <v>42</v>
      </c>
      <c r="J579" s="65" t="s">
        <v>101</v>
      </c>
      <c r="K579" s="67">
        <v>962.5</v>
      </c>
      <c r="L579" s="10">
        <v>308</v>
      </c>
      <c r="M579" s="29">
        <v>10</v>
      </c>
      <c r="N579" s="10"/>
      <c r="O579" s="10">
        <v>0.32</v>
      </c>
      <c r="P579" s="41" t="s">
        <v>64</v>
      </c>
      <c r="Q579" s="10"/>
      <c r="R579" s="10"/>
      <c r="S579" s="10"/>
      <c r="T579" s="32"/>
      <c r="U579" s="32"/>
      <c r="V579" s="32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5" x14ac:dyDescent="0.2">
      <c r="A580">
        <f t="shared" si="18"/>
        <v>81</v>
      </c>
      <c r="B580" t="str">
        <f t="shared" si="19"/>
        <v>Garnet</v>
      </c>
      <c r="C580" s="55" t="s">
        <v>115</v>
      </c>
      <c r="D580" s="15">
        <v>2010</v>
      </c>
      <c r="E580" s="56">
        <v>218</v>
      </c>
      <c r="F580" s="25">
        <v>40396</v>
      </c>
      <c r="G580" s="65">
        <v>1</v>
      </c>
      <c r="H580" s="37">
        <v>40315</v>
      </c>
      <c r="I580" s="65" t="s">
        <v>45</v>
      </c>
      <c r="J580" s="65" t="s">
        <v>101</v>
      </c>
      <c r="K580" s="67">
        <v>867.5</v>
      </c>
      <c r="L580" s="10">
        <v>347</v>
      </c>
      <c r="M580" s="29">
        <v>10</v>
      </c>
      <c r="N580" s="10"/>
      <c r="O580" s="10">
        <v>0.4</v>
      </c>
      <c r="P580" s="41" t="s">
        <v>64</v>
      </c>
      <c r="Q580" s="10"/>
      <c r="R580" s="10"/>
      <c r="S580" s="10"/>
      <c r="T580" s="32"/>
      <c r="U580" s="32"/>
      <c r="V580" s="32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5" hidden="1" x14ac:dyDescent="0.2">
      <c r="A581">
        <f t="shared" si="18"/>
        <v>137</v>
      </c>
      <c r="B581" t="str">
        <f t="shared" si="19"/>
        <v>Taurus</v>
      </c>
      <c r="C581" s="55" t="s">
        <v>115</v>
      </c>
      <c r="D581" s="15">
        <v>2010</v>
      </c>
      <c r="E581" s="56">
        <v>248</v>
      </c>
      <c r="F581" s="25">
        <v>40426</v>
      </c>
      <c r="G581" s="65">
        <v>1</v>
      </c>
      <c r="H581" s="66">
        <v>40289</v>
      </c>
      <c r="I581" s="65" t="s">
        <v>48</v>
      </c>
      <c r="J581" s="65" t="s">
        <v>101</v>
      </c>
      <c r="K581" s="65"/>
      <c r="L581" s="65"/>
      <c r="M581" s="65">
        <v>6</v>
      </c>
      <c r="N581" s="65"/>
      <c r="O581" s="65"/>
      <c r="P581" s="41" t="s">
        <v>111</v>
      </c>
      <c r="Q581" s="10"/>
      <c r="R581" s="10"/>
      <c r="S581" s="10"/>
      <c r="T581" s="32"/>
      <c r="U581" s="32"/>
      <c r="V581" s="32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5" hidden="1" x14ac:dyDescent="0.2">
      <c r="A582">
        <f t="shared" si="18"/>
        <v>105</v>
      </c>
      <c r="B582" t="str">
        <f t="shared" si="19"/>
        <v>CBI306</v>
      </c>
      <c r="C582" s="55" t="s">
        <v>115</v>
      </c>
      <c r="D582" s="15">
        <v>2010</v>
      </c>
      <c r="E582" s="56">
        <v>216</v>
      </c>
      <c r="F582" s="25">
        <v>40394</v>
      </c>
      <c r="G582" s="65">
        <v>1</v>
      </c>
      <c r="H582" s="66">
        <v>40289</v>
      </c>
      <c r="I582" s="65" t="s">
        <v>47</v>
      </c>
      <c r="J582" s="65" t="s">
        <v>101</v>
      </c>
      <c r="K582" s="65"/>
      <c r="L582" s="65"/>
      <c r="M582" s="65">
        <v>6</v>
      </c>
      <c r="N582" s="65"/>
      <c r="O582" s="65"/>
      <c r="P582" s="41" t="s">
        <v>111</v>
      </c>
      <c r="Q582" s="10"/>
      <c r="R582" s="10"/>
      <c r="S582" s="10"/>
      <c r="T582" s="32"/>
      <c r="U582" s="32"/>
      <c r="V582" s="32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5" hidden="1" x14ac:dyDescent="0.2">
      <c r="A583">
        <f t="shared" si="18"/>
        <v>106</v>
      </c>
      <c r="B583" t="str">
        <f t="shared" si="19"/>
        <v>CBI406</v>
      </c>
      <c r="C583" s="55" t="s">
        <v>115</v>
      </c>
      <c r="D583" s="15">
        <v>2010</v>
      </c>
      <c r="E583" s="56">
        <v>217</v>
      </c>
      <c r="F583" s="25">
        <v>40395</v>
      </c>
      <c r="G583" s="65">
        <v>1</v>
      </c>
      <c r="H583" s="66">
        <v>40289</v>
      </c>
      <c r="I583" s="65" t="s">
        <v>46</v>
      </c>
      <c r="J583" s="65" t="s">
        <v>101</v>
      </c>
      <c r="K583" s="65"/>
      <c r="L583" s="65"/>
      <c r="M583" s="65">
        <v>6</v>
      </c>
      <c r="N583" s="65"/>
      <c r="O583" s="65"/>
      <c r="P583" s="41" t="s">
        <v>111</v>
      </c>
      <c r="Q583" s="10"/>
      <c r="R583" s="10"/>
      <c r="S583" s="10"/>
      <c r="T583" s="32"/>
      <c r="U583" s="32"/>
      <c r="V583" s="32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5" hidden="1" x14ac:dyDescent="0.2">
      <c r="A584">
        <f t="shared" si="18"/>
        <v>98</v>
      </c>
      <c r="B584" t="str">
        <f t="shared" si="19"/>
        <v>46Y78</v>
      </c>
      <c r="C584" s="55" t="s">
        <v>115</v>
      </c>
      <c r="D584" s="15">
        <v>2010</v>
      </c>
      <c r="E584" s="56">
        <v>209</v>
      </c>
      <c r="F584" s="25">
        <v>40387</v>
      </c>
      <c r="G584" s="65">
        <v>1</v>
      </c>
      <c r="H584" s="66">
        <v>40289</v>
      </c>
      <c r="I584" s="65" t="s">
        <v>42</v>
      </c>
      <c r="J584" s="65" t="s">
        <v>101</v>
      </c>
      <c r="K584" s="10"/>
      <c r="L584" s="10"/>
      <c r="M584" s="65">
        <v>6</v>
      </c>
      <c r="N584" s="65"/>
      <c r="O584" s="65"/>
      <c r="P584" s="41" t="s">
        <v>111</v>
      </c>
      <c r="Q584" s="10"/>
      <c r="R584" s="10"/>
      <c r="S584" s="10"/>
      <c r="T584" s="32"/>
      <c r="U584" s="32"/>
      <c r="V584" s="32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5" hidden="1" x14ac:dyDescent="0.2">
      <c r="A585">
        <f t="shared" si="18"/>
        <v>94</v>
      </c>
      <c r="B585" t="str">
        <f t="shared" si="19"/>
        <v>Garnet</v>
      </c>
      <c r="C585" s="55" t="s">
        <v>115</v>
      </c>
      <c r="D585" s="15">
        <v>2010</v>
      </c>
      <c r="E585" s="56">
        <v>205</v>
      </c>
      <c r="F585" s="25">
        <v>40383</v>
      </c>
      <c r="G585" s="65">
        <v>1</v>
      </c>
      <c r="H585" s="66">
        <v>40289</v>
      </c>
      <c r="I585" s="65" t="s">
        <v>45</v>
      </c>
      <c r="J585" s="65" t="s">
        <v>101</v>
      </c>
      <c r="K585" s="10"/>
      <c r="L585" s="10"/>
      <c r="M585" s="65">
        <v>6</v>
      </c>
      <c r="N585" s="65"/>
      <c r="O585" s="65"/>
      <c r="P585" s="41" t="s">
        <v>111</v>
      </c>
      <c r="Q585" s="10"/>
      <c r="R585" s="10"/>
      <c r="S585" s="10"/>
      <c r="T585" s="32"/>
      <c r="U585" s="32"/>
      <c r="V585" s="32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5" hidden="1" x14ac:dyDescent="0.2">
      <c r="A586">
        <f t="shared" si="18"/>
        <v>135</v>
      </c>
      <c r="B586" t="str">
        <f t="shared" si="19"/>
        <v>Taurus</v>
      </c>
      <c r="C586" s="55" t="s">
        <v>115</v>
      </c>
      <c r="D586" s="15">
        <v>2010</v>
      </c>
      <c r="E586" s="56">
        <v>272</v>
      </c>
      <c r="F586" s="25">
        <v>40450</v>
      </c>
      <c r="G586" s="65">
        <v>1</v>
      </c>
      <c r="H586" s="37">
        <v>40315</v>
      </c>
      <c r="I586" s="65" t="s">
        <v>48</v>
      </c>
      <c r="J586" s="65" t="s">
        <v>101</v>
      </c>
      <c r="K586" s="10"/>
      <c r="L586" s="10"/>
      <c r="M586" s="65">
        <v>6</v>
      </c>
      <c r="N586" s="65"/>
      <c r="O586" s="65"/>
      <c r="P586" s="41" t="s">
        <v>111</v>
      </c>
      <c r="Q586" s="10"/>
      <c r="R586" s="10"/>
      <c r="S586" s="10"/>
      <c r="T586" s="32"/>
      <c r="U586" s="32"/>
      <c r="V586" s="32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5" hidden="1" x14ac:dyDescent="0.2">
      <c r="A587">
        <f t="shared" si="18"/>
        <v>114</v>
      </c>
      <c r="B587" t="str">
        <f t="shared" si="19"/>
        <v>CBI306</v>
      </c>
      <c r="C587" s="55" t="s">
        <v>115</v>
      </c>
      <c r="D587" s="15">
        <v>2010</v>
      </c>
      <c r="E587" s="56">
        <v>251</v>
      </c>
      <c r="F587" s="25">
        <v>40429</v>
      </c>
      <c r="G587" s="65">
        <v>1</v>
      </c>
      <c r="H587" s="37">
        <v>40315</v>
      </c>
      <c r="I587" s="65" t="s">
        <v>47</v>
      </c>
      <c r="J587" s="65" t="s">
        <v>101</v>
      </c>
      <c r="K587" s="10"/>
      <c r="L587" s="10"/>
      <c r="M587" s="65">
        <v>6</v>
      </c>
      <c r="N587" s="65"/>
      <c r="O587" s="65"/>
      <c r="P587" s="41" t="s">
        <v>111</v>
      </c>
      <c r="Q587" s="10"/>
      <c r="R587" s="10"/>
      <c r="S587" s="10"/>
      <c r="T587" s="32"/>
      <c r="U587" s="32"/>
      <c r="V587" s="32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5" hidden="1" x14ac:dyDescent="0.2">
      <c r="A588">
        <f t="shared" si="18"/>
        <v>114</v>
      </c>
      <c r="B588" t="str">
        <f t="shared" si="19"/>
        <v>CBI406</v>
      </c>
      <c r="C588" s="55" t="s">
        <v>115</v>
      </c>
      <c r="D588" s="15">
        <v>2010</v>
      </c>
      <c r="E588" s="56">
        <v>251</v>
      </c>
      <c r="F588" s="25">
        <v>40429</v>
      </c>
      <c r="G588" s="65">
        <v>1</v>
      </c>
      <c r="H588" s="37">
        <v>40315</v>
      </c>
      <c r="I588" s="65" t="s">
        <v>46</v>
      </c>
      <c r="J588" s="65" t="s">
        <v>101</v>
      </c>
      <c r="K588" s="10"/>
      <c r="L588" s="10"/>
      <c r="M588" s="65">
        <v>6</v>
      </c>
      <c r="N588" s="65"/>
      <c r="O588" s="65"/>
      <c r="P588" s="41" t="s">
        <v>111</v>
      </c>
      <c r="Q588" s="10"/>
      <c r="R588" s="10"/>
      <c r="S588" s="10"/>
      <c r="T588" s="32"/>
      <c r="U588" s="32"/>
      <c r="V588" s="32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5" hidden="1" x14ac:dyDescent="0.2">
      <c r="A589">
        <f t="shared" si="18"/>
        <v>106</v>
      </c>
      <c r="B589" t="str">
        <f t="shared" si="19"/>
        <v>46Y78</v>
      </c>
      <c r="C589" s="55" t="s">
        <v>115</v>
      </c>
      <c r="D589" s="15">
        <v>2010</v>
      </c>
      <c r="E589" s="56">
        <v>243</v>
      </c>
      <c r="F589" s="25">
        <v>40421</v>
      </c>
      <c r="G589" s="65">
        <v>1</v>
      </c>
      <c r="H589" s="37">
        <v>40315</v>
      </c>
      <c r="I589" s="65" t="s">
        <v>42</v>
      </c>
      <c r="J589" s="65" t="s">
        <v>101</v>
      </c>
      <c r="K589" s="10"/>
      <c r="L589" s="10"/>
      <c r="M589" s="65">
        <v>6</v>
      </c>
      <c r="N589" s="65"/>
      <c r="O589" s="65"/>
      <c r="P589" s="41" t="s">
        <v>111</v>
      </c>
      <c r="Q589" s="10"/>
      <c r="R589" s="10"/>
      <c r="S589" s="10"/>
      <c r="T589" s="32"/>
      <c r="U589" s="32"/>
      <c r="V589" s="32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5" hidden="1" x14ac:dyDescent="0.2">
      <c r="A590">
        <f t="shared" si="18"/>
        <v>98</v>
      </c>
      <c r="B590" t="str">
        <f t="shared" si="19"/>
        <v>Garnet</v>
      </c>
      <c r="C590" s="55" t="s">
        <v>115</v>
      </c>
      <c r="D590" s="15">
        <v>2010</v>
      </c>
      <c r="E590" s="56">
        <v>235</v>
      </c>
      <c r="F590" s="25">
        <v>40413</v>
      </c>
      <c r="G590" s="65">
        <v>1</v>
      </c>
      <c r="H590" s="37">
        <v>40315</v>
      </c>
      <c r="I590" s="65" t="s">
        <v>45</v>
      </c>
      <c r="J590" s="65" t="s">
        <v>101</v>
      </c>
      <c r="K590" s="10"/>
      <c r="L590" s="10"/>
      <c r="M590" s="65">
        <v>6</v>
      </c>
      <c r="N590" s="65"/>
      <c r="O590" s="65"/>
      <c r="P590" s="41" t="s">
        <v>111</v>
      </c>
      <c r="Q590" s="10"/>
      <c r="R590" s="10"/>
      <c r="S590" s="10"/>
      <c r="T590" s="32"/>
      <c r="U590" s="32"/>
      <c r="V590" s="32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idden="1" x14ac:dyDescent="0.2">
      <c r="A591">
        <f t="shared" si="18"/>
        <v>134</v>
      </c>
      <c r="B591" t="str">
        <f t="shared" si="19"/>
        <v>CBIW208</v>
      </c>
      <c r="C591" s="55" t="s">
        <v>116</v>
      </c>
      <c r="D591" s="15">
        <v>2010</v>
      </c>
      <c r="E591" s="10">
        <v>231</v>
      </c>
      <c r="F591" s="25">
        <v>40409</v>
      </c>
      <c r="G591" s="65">
        <v>1</v>
      </c>
      <c r="H591" s="37">
        <v>40275</v>
      </c>
      <c r="I591" s="65" t="s">
        <v>49</v>
      </c>
      <c r="J591" s="65" t="s">
        <v>101</v>
      </c>
      <c r="K591" s="10">
        <v>309</v>
      </c>
      <c r="L591" s="10"/>
      <c r="M591" s="29"/>
      <c r="N591" s="10"/>
      <c r="O591" s="10"/>
      <c r="P591" s="10"/>
      <c r="Q591" s="10"/>
      <c r="R591" s="10"/>
      <c r="S591" s="10"/>
      <c r="T591" s="32"/>
      <c r="U591" s="32"/>
      <c r="V591" s="32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idden="1" x14ac:dyDescent="0.2">
      <c r="A592">
        <f t="shared" si="18"/>
        <v>134</v>
      </c>
      <c r="B592" t="str">
        <f t="shared" si="19"/>
        <v>Taurus</v>
      </c>
      <c r="C592" s="55" t="s">
        <v>116</v>
      </c>
      <c r="D592" s="15">
        <v>2010</v>
      </c>
      <c r="E592" s="10">
        <v>231</v>
      </c>
      <c r="F592" s="25">
        <v>40409</v>
      </c>
      <c r="G592" s="65">
        <v>1</v>
      </c>
      <c r="H592" s="37">
        <v>40275</v>
      </c>
      <c r="I592" s="65" t="s">
        <v>48</v>
      </c>
      <c r="J592" s="65" t="s">
        <v>101</v>
      </c>
      <c r="K592" s="10">
        <v>333</v>
      </c>
      <c r="L592" s="10"/>
      <c r="M592" s="29"/>
      <c r="N592" s="10"/>
      <c r="O592" s="10"/>
      <c r="P592" s="10"/>
      <c r="Q592" s="10"/>
      <c r="R592" s="10"/>
      <c r="S592" s="10"/>
      <c r="T592" s="32"/>
      <c r="U592" s="32"/>
      <c r="V592" s="32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idden="1" x14ac:dyDescent="0.2">
      <c r="A593">
        <f t="shared" si="18"/>
        <v>134</v>
      </c>
      <c r="B593" t="str">
        <f t="shared" si="19"/>
        <v>CBI406</v>
      </c>
      <c r="C593" s="55" t="s">
        <v>116</v>
      </c>
      <c r="D593" s="15">
        <v>2010</v>
      </c>
      <c r="E593" s="10">
        <v>231</v>
      </c>
      <c r="F593" s="25">
        <v>40409</v>
      </c>
      <c r="G593" s="65">
        <v>1</v>
      </c>
      <c r="H593" s="37">
        <v>40275</v>
      </c>
      <c r="I593" s="65" t="s">
        <v>46</v>
      </c>
      <c r="J593" s="65" t="s">
        <v>101</v>
      </c>
      <c r="K593" s="10">
        <v>307</v>
      </c>
      <c r="L593" s="10"/>
      <c r="M593" s="29"/>
      <c r="N593" s="10"/>
      <c r="O593" s="10"/>
      <c r="P593" s="10"/>
      <c r="Q593" s="10"/>
      <c r="R593" s="10"/>
      <c r="S593" s="10"/>
      <c r="T593" s="32"/>
      <c r="U593" s="32"/>
      <c r="V593" s="32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idden="1" x14ac:dyDescent="0.2">
      <c r="A594">
        <f t="shared" si="18"/>
        <v>134</v>
      </c>
      <c r="B594" t="str">
        <f t="shared" si="19"/>
        <v>46Y78</v>
      </c>
      <c r="C594" s="55" t="s">
        <v>116</v>
      </c>
      <c r="D594" s="15">
        <v>2010</v>
      </c>
      <c r="E594" s="10">
        <v>231</v>
      </c>
      <c r="F594" s="25">
        <v>40409</v>
      </c>
      <c r="G594" s="65">
        <v>1</v>
      </c>
      <c r="H594" s="37">
        <v>40275</v>
      </c>
      <c r="I594" s="65" t="s">
        <v>42</v>
      </c>
      <c r="J594" s="65" t="s">
        <v>101</v>
      </c>
      <c r="K594" s="10">
        <v>349</v>
      </c>
      <c r="L594" s="10"/>
      <c r="M594" s="29"/>
      <c r="N594" s="10"/>
      <c r="O594" s="10"/>
      <c r="P594" s="10"/>
      <c r="Q594" s="10"/>
      <c r="R594" s="10"/>
      <c r="S594" s="10"/>
      <c r="T594" s="32"/>
      <c r="U594" s="32"/>
      <c r="V594" s="32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5" hidden="1" x14ac:dyDescent="0.2">
      <c r="A595">
        <f t="shared" si="18"/>
        <v>169</v>
      </c>
      <c r="B595" t="str">
        <f t="shared" si="19"/>
        <v>Taurus</v>
      </c>
      <c r="C595" s="55" t="s">
        <v>116</v>
      </c>
      <c r="D595" s="15">
        <v>2010</v>
      </c>
      <c r="E595" s="56">
        <v>266</v>
      </c>
      <c r="F595" s="25">
        <v>40444</v>
      </c>
      <c r="G595" s="65">
        <v>1</v>
      </c>
      <c r="H595" s="37">
        <v>40275</v>
      </c>
      <c r="I595" s="65" t="s">
        <v>48</v>
      </c>
      <c r="J595" s="65" t="s">
        <v>101</v>
      </c>
      <c r="K595" s="65"/>
      <c r="L595" s="65"/>
      <c r="M595" s="65">
        <v>6</v>
      </c>
      <c r="N595" s="65"/>
      <c r="O595" s="65"/>
      <c r="P595" s="41" t="s">
        <v>111</v>
      </c>
      <c r="Q595" s="10"/>
      <c r="R595" s="10"/>
      <c r="S595" s="10"/>
      <c r="T595" s="32"/>
      <c r="U595" s="32"/>
      <c r="V595" s="32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5" hidden="1" x14ac:dyDescent="0.2">
      <c r="A596">
        <f t="shared" si="18"/>
        <v>166</v>
      </c>
      <c r="B596" t="str">
        <f t="shared" si="19"/>
        <v>CBI306</v>
      </c>
      <c r="C596" s="55" t="s">
        <v>116</v>
      </c>
      <c r="D596" s="15">
        <v>2010</v>
      </c>
      <c r="E596" s="56">
        <v>263</v>
      </c>
      <c r="F596" s="25">
        <v>40441</v>
      </c>
      <c r="G596" s="65">
        <v>1</v>
      </c>
      <c r="H596" s="37">
        <v>40275</v>
      </c>
      <c r="I596" s="65" t="s">
        <v>47</v>
      </c>
      <c r="J596" s="65" t="s">
        <v>101</v>
      </c>
      <c r="K596" s="65"/>
      <c r="L596" s="65"/>
      <c r="M596" s="65">
        <v>6</v>
      </c>
      <c r="N596" s="65"/>
      <c r="O596" s="65"/>
      <c r="P596" s="41" t="s">
        <v>111</v>
      </c>
      <c r="Q596" s="10"/>
      <c r="R596" s="10"/>
      <c r="S596" s="10"/>
      <c r="T596" s="32"/>
      <c r="U596" s="32"/>
      <c r="V596" s="32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5" hidden="1" x14ac:dyDescent="0.2">
      <c r="A597">
        <f t="shared" si="18"/>
        <v>151</v>
      </c>
      <c r="B597" t="str">
        <f t="shared" si="19"/>
        <v>CBI406</v>
      </c>
      <c r="C597" s="55" t="s">
        <v>116</v>
      </c>
      <c r="D597" s="15">
        <v>2010</v>
      </c>
      <c r="E597" s="56">
        <v>248</v>
      </c>
      <c r="F597" s="25">
        <v>40426</v>
      </c>
      <c r="G597" s="65">
        <v>1</v>
      </c>
      <c r="H597" s="37">
        <v>40275</v>
      </c>
      <c r="I597" s="65" t="s">
        <v>46</v>
      </c>
      <c r="J597" s="65" t="s">
        <v>101</v>
      </c>
      <c r="K597" s="65"/>
      <c r="L597" s="65"/>
      <c r="M597" s="65">
        <v>6</v>
      </c>
      <c r="N597" s="65"/>
      <c r="O597" s="65"/>
      <c r="P597" s="41" t="s">
        <v>111</v>
      </c>
      <c r="Q597" s="10"/>
      <c r="R597" s="10"/>
      <c r="S597" s="10"/>
      <c r="T597" s="32"/>
      <c r="U597" s="32"/>
      <c r="V597" s="32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5" hidden="1" x14ac:dyDescent="0.2">
      <c r="A598">
        <f t="shared" si="18"/>
        <v>140</v>
      </c>
      <c r="B598" t="str">
        <f t="shared" si="19"/>
        <v>46Y78</v>
      </c>
      <c r="C598" s="55" t="s">
        <v>116</v>
      </c>
      <c r="D598" s="15">
        <v>2010</v>
      </c>
      <c r="E598" s="56">
        <v>237</v>
      </c>
      <c r="F598" s="25">
        <v>40415</v>
      </c>
      <c r="G598" s="65">
        <v>1</v>
      </c>
      <c r="H598" s="37">
        <v>40275</v>
      </c>
      <c r="I598" s="65" t="s">
        <v>42</v>
      </c>
      <c r="J598" s="65" t="s">
        <v>101</v>
      </c>
      <c r="K598" s="10"/>
      <c r="L598" s="10"/>
      <c r="M598" s="65">
        <v>6</v>
      </c>
      <c r="N598" s="65"/>
      <c r="O598" s="65"/>
      <c r="P598" s="41" t="s">
        <v>111</v>
      </c>
      <c r="Q598" s="10"/>
      <c r="R598" s="10"/>
      <c r="S598" s="10"/>
      <c r="T598" s="32"/>
      <c r="U598" s="32"/>
      <c r="V598" s="32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5" x14ac:dyDescent="0.2">
      <c r="B599" t="str">
        <f t="shared" si="19"/>
        <v>Taurus</v>
      </c>
      <c r="C599" s="55" t="s">
        <v>116</v>
      </c>
      <c r="D599" s="15">
        <v>2010</v>
      </c>
      <c r="E599" s="56"/>
      <c r="F599" s="25"/>
      <c r="G599" s="65">
        <v>1</v>
      </c>
      <c r="H599" s="37">
        <v>40275</v>
      </c>
      <c r="I599" s="65" t="s">
        <v>48</v>
      </c>
      <c r="J599" s="65" t="s">
        <v>101</v>
      </c>
      <c r="K599" s="67">
        <v>1523.0769230769231</v>
      </c>
      <c r="L599" s="65">
        <v>396</v>
      </c>
      <c r="M599" s="29">
        <v>10</v>
      </c>
      <c r="N599" s="65"/>
      <c r="O599" s="65">
        <v>0.26</v>
      </c>
      <c r="P599" s="41" t="s">
        <v>64</v>
      </c>
      <c r="Q599" s="10"/>
      <c r="R599" s="10"/>
      <c r="S599" s="10"/>
      <c r="T599" s="32"/>
      <c r="U599" s="32"/>
      <c r="V599" s="32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5" x14ac:dyDescent="0.2">
      <c r="B600" t="str">
        <f t="shared" si="19"/>
        <v>CBI306</v>
      </c>
      <c r="C600" s="55" t="s">
        <v>116</v>
      </c>
      <c r="D600" s="15">
        <v>2010</v>
      </c>
      <c r="E600" s="56"/>
      <c r="F600" s="25"/>
      <c r="G600" s="65">
        <v>1</v>
      </c>
      <c r="H600" s="37">
        <v>40275</v>
      </c>
      <c r="I600" s="65" t="s">
        <v>47</v>
      </c>
      <c r="J600" s="65" t="s">
        <v>101</v>
      </c>
      <c r="K600" s="67">
        <v>1453.3333333333335</v>
      </c>
      <c r="L600" s="65">
        <v>436</v>
      </c>
      <c r="M600" s="29">
        <v>10</v>
      </c>
      <c r="N600" s="65"/>
      <c r="O600" s="65">
        <v>0.3</v>
      </c>
      <c r="P600" s="41" t="s">
        <v>64</v>
      </c>
      <c r="Q600" s="10"/>
      <c r="R600" s="10"/>
      <c r="S600" s="10"/>
      <c r="T600" s="32"/>
      <c r="U600" s="32"/>
      <c r="V600" s="32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5" x14ac:dyDescent="0.2">
      <c r="B601" t="str">
        <f t="shared" si="19"/>
        <v>CBI406</v>
      </c>
      <c r="C601" s="55" t="s">
        <v>116</v>
      </c>
      <c r="D601" s="15">
        <v>2010</v>
      </c>
      <c r="E601" s="56"/>
      <c r="F601" s="25"/>
      <c r="G601" s="65">
        <v>1</v>
      </c>
      <c r="H601" s="37">
        <v>40275</v>
      </c>
      <c r="I601" s="65" t="s">
        <v>46</v>
      </c>
      <c r="J601" s="65" t="s">
        <v>101</v>
      </c>
      <c r="K601" s="67">
        <v>1875.8620689655174</v>
      </c>
      <c r="L601" s="65">
        <v>544</v>
      </c>
      <c r="M601" s="29">
        <v>10</v>
      </c>
      <c r="N601" s="65"/>
      <c r="O601" s="65">
        <v>0.28999999999999998</v>
      </c>
      <c r="P601" s="41" t="s">
        <v>64</v>
      </c>
      <c r="Q601" s="10"/>
      <c r="R601" s="10"/>
      <c r="S601" s="10"/>
      <c r="T601" s="32"/>
      <c r="U601" s="32"/>
      <c r="V601" s="32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5" x14ac:dyDescent="0.2">
      <c r="B602" t="str">
        <f t="shared" si="19"/>
        <v>46Y78</v>
      </c>
      <c r="C602" s="55" t="s">
        <v>116</v>
      </c>
      <c r="D602" s="15">
        <v>2010</v>
      </c>
      <c r="E602" s="56"/>
      <c r="F602" s="25"/>
      <c r="G602" s="65">
        <v>1</v>
      </c>
      <c r="H602" s="37">
        <v>40275</v>
      </c>
      <c r="I602" s="65" t="s">
        <v>42</v>
      </c>
      <c r="J602" s="65" t="s">
        <v>101</v>
      </c>
      <c r="K602" s="67">
        <v>1414.8148148148148</v>
      </c>
      <c r="L602" s="10">
        <v>382</v>
      </c>
      <c r="M602" s="29">
        <v>10</v>
      </c>
      <c r="N602" s="65"/>
      <c r="O602" s="65">
        <v>0.27</v>
      </c>
      <c r="P602" s="41" t="s">
        <v>64</v>
      </c>
      <c r="Q602" s="10"/>
      <c r="R602" s="10"/>
      <c r="S602" s="10"/>
      <c r="T602" s="32"/>
      <c r="U602" s="32"/>
      <c r="V602" s="32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5" hidden="1" x14ac:dyDescent="0.2">
      <c r="A603">
        <f t="shared" si="18"/>
        <v>62</v>
      </c>
      <c r="B603" t="str">
        <f t="shared" si="19"/>
        <v>CBIW208</v>
      </c>
      <c r="C603" s="55" t="s">
        <v>117</v>
      </c>
      <c r="D603" s="15">
        <v>2010</v>
      </c>
      <c r="E603" s="56">
        <v>167</v>
      </c>
      <c r="F603" s="25">
        <v>40345</v>
      </c>
      <c r="G603" s="65">
        <v>1</v>
      </c>
      <c r="H603" s="25">
        <v>40283</v>
      </c>
      <c r="I603" s="65" t="s">
        <v>49</v>
      </c>
      <c r="J603" s="65" t="s">
        <v>101</v>
      </c>
      <c r="K603" s="10">
        <v>89</v>
      </c>
      <c r="L603" s="10"/>
      <c r="M603" s="29"/>
      <c r="N603" s="10"/>
      <c r="O603" s="10"/>
      <c r="P603" s="10"/>
      <c r="Q603" s="10"/>
      <c r="R603" s="10"/>
      <c r="S603" s="10"/>
      <c r="T603" s="32"/>
      <c r="U603" s="32"/>
      <c r="V603" s="32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5" hidden="1" x14ac:dyDescent="0.2">
      <c r="A604">
        <f t="shared" si="18"/>
        <v>62</v>
      </c>
      <c r="B604" t="str">
        <f t="shared" si="19"/>
        <v>Taurus</v>
      </c>
      <c r="C604" s="55" t="s">
        <v>117</v>
      </c>
      <c r="D604" s="15">
        <v>2010</v>
      </c>
      <c r="E604" s="56">
        <v>167</v>
      </c>
      <c r="F604" s="25">
        <v>40345</v>
      </c>
      <c r="G604" s="65">
        <v>1</v>
      </c>
      <c r="H604" s="25">
        <v>40283</v>
      </c>
      <c r="I604" s="65" t="s">
        <v>48</v>
      </c>
      <c r="J604" s="65" t="s">
        <v>101</v>
      </c>
      <c r="K604" s="10">
        <v>120</v>
      </c>
      <c r="L604" s="10"/>
      <c r="M604" s="29"/>
      <c r="N604" s="10"/>
      <c r="O604" s="10"/>
      <c r="P604" s="10"/>
      <c r="Q604" s="10"/>
      <c r="R604" s="10"/>
      <c r="S604" s="10"/>
      <c r="T604" s="32"/>
      <c r="U604" s="32"/>
      <c r="V604" s="32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5" hidden="1" x14ac:dyDescent="0.2">
      <c r="A605">
        <f t="shared" si="18"/>
        <v>62</v>
      </c>
      <c r="B605" t="str">
        <f t="shared" si="19"/>
        <v>CBI306</v>
      </c>
      <c r="C605" s="55" t="s">
        <v>117</v>
      </c>
      <c r="D605" s="15">
        <v>2010</v>
      </c>
      <c r="E605" s="56">
        <v>167</v>
      </c>
      <c r="F605" s="25">
        <v>40345</v>
      </c>
      <c r="G605" s="65">
        <v>1</v>
      </c>
      <c r="H605" s="25">
        <v>40283</v>
      </c>
      <c r="I605" s="65" t="s">
        <v>47</v>
      </c>
      <c r="J605" s="65" t="s">
        <v>101</v>
      </c>
      <c r="K605" s="10">
        <v>104</v>
      </c>
      <c r="L605" s="10"/>
      <c r="M605" s="29"/>
      <c r="N605" s="10"/>
      <c r="O605" s="10"/>
      <c r="P605" s="10"/>
      <c r="Q605" s="10"/>
      <c r="R605" s="10"/>
      <c r="S605" s="10"/>
      <c r="T605" s="32"/>
      <c r="U605" s="32"/>
      <c r="V605" s="32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5" hidden="1" x14ac:dyDescent="0.2">
      <c r="A606">
        <f t="shared" si="18"/>
        <v>62</v>
      </c>
      <c r="B606" t="str">
        <f t="shared" si="19"/>
        <v>CBI406</v>
      </c>
      <c r="C606" s="55" t="s">
        <v>117</v>
      </c>
      <c r="D606" s="15">
        <v>2010</v>
      </c>
      <c r="E606" s="56">
        <v>167</v>
      </c>
      <c r="F606" s="25">
        <v>40345</v>
      </c>
      <c r="G606" s="65">
        <v>1</v>
      </c>
      <c r="H606" s="25">
        <v>40283</v>
      </c>
      <c r="I606" s="65" t="s">
        <v>46</v>
      </c>
      <c r="J606" s="65" t="s">
        <v>101</v>
      </c>
      <c r="K606" s="10">
        <v>107</v>
      </c>
      <c r="L606" s="10"/>
      <c r="M606" s="29"/>
      <c r="N606" s="10"/>
      <c r="O606" s="10"/>
      <c r="P606" s="10"/>
      <c r="Q606" s="10"/>
      <c r="R606" s="10"/>
      <c r="S606" s="10"/>
      <c r="T606" s="32"/>
      <c r="U606" s="32"/>
      <c r="V606" s="32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5" hidden="1" x14ac:dyDescent="0.2">
      <c r="A607">
        <f t="shared" si="18"/>
        <v>62</v>
      </c>
      <c r="B607" t="str">
        <f t="shared" si="19"/>
        <v>44Y84</v>
      </c>
      <c r="C607" s="55" t="s">
        <v>117</v>
      </c>
      <c r="D607" s="15">
        <v>2010</v>
      </c>
      <c r="E607" s="56">
        <v>167</v>
      </c>
      <c r="F607" s="25">
        <v>40345</v>
      </c>
      <c r="G607" s="65">
        <v>1</v>
      </c>
      <c r="H607" s="25">
        <v>40283</v>
      </c>
      <c r="I607" s="65" t="s">
        <v>118</v>
      </c>
      <c r="J607" s="65" t="s">
        <v>101</v>
      </c>
      <c r="K607" s="10">
        <v>108</v>
      </c>
      <c r="L607" s="10"/>
      <c r="M607" s="29"/>
      <c r="N607" s="10"/>
      <c r="O607" s="10"/>
      <c r="P607" s="10"/>
      <c r="Q607" s="10"/>
      <c r="R607" s="10"/>
      <c r="S607" s="10"/>
      <c r="T607" s="32"/>
      <c r="U607" s="32"/>
      <c r="V607" s="32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5" hidden="1" x14ac:dyDescent="0.2">
      <c r="A608">
        <f t="shared" si="18"/>
        <v>62</v>
      </c>
      <c r="B608" t="str">
        <f t="shared" si="19"/>
        <v>46Y83</v>
      </c>
      <c r="C608" s="55" t="s">
        <v>117</v>
      </c>
      <c r="D608" s="15">
        <v>2010</v>
      </c>
      <c r="E608" s="56">
        <v>167</v>
      </c>
      <c r="F608" s="25">
        <v>40345</v>
      </c>
      <c r="G608" s="65">
        <v>1</v>
      </c>
      <c r="H608" s="25">
        <v>40283</v>
      </c>
      <c r="I608" s="11" t="s">
        <v>119</v>
      </c>
      <c r="J608" s="65" t="s">
        <v>101</v>
      </c>
      <c r="K608" s="10">
        <v>105</v>
      </c>
      <c r="L608" s="10"/>
      <c r="M608" s="29"/>
      <c r="N608" s="10"/>
      <c r="O608" s="10"/>
      <c r="P608" s="10"/>
      <c r="Q608" s="10"/>
      <c r="R608" s="10"/>
      <c r="S608" s="10"/>
      <c r="T608" s="32"/>
      <c r="U608" s="32"/>
      <c r="V608" s="32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5" hidden="1" x14ac:dyDescent="0.2">
      <c r="A609">
        <f t="shared" si="18"/>
        <v>62</v>
      </c>
      <c r="B609" t="str">
        <f t="shared" si="19"/>
        <v>Garnet</v>
      </c>
      <c r="C609" s="55" t="s">
        <v>117</v>
      </c>
      <c r="D609" s="15">
        <v>2010</v>
      </c>
      <c r="E609" s="56">
        <v>167</v>
      </c>
      <c r="F609" s="25">
        <v>40345</v>
      </c>
      <c r="G609" s="65">
        <v>1</v>
      </c>
      <c r="H609" s="25">
        <v>40283</v>
      </c>
      <c r="I609" s="65" t="s">
        <v>45</v>
      </c>
      <c r="J609" s="65" t="s">
        <v>101</v>
      </c>
      <c r="K609" s="10">
        <v>86</v>
      </c>
      <c r="L609" s="10"/>
      <c r="M609" s="29"/>
      <c r="N609" s="10"/>
      <c r="O609" s="10"/>
      <c r="P609" s="10"/>
      <c r="Q609" s="10"/>
      <c r="R609" s="10"/>
      <c r="S609" s="10"/>
      <c r="T609" s="32"/>
      <c r="U609" s="32"/>
      <c r="V609" s="32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5" hidden="1" x14ac:dyDescent="0.2">
      <c r="A610">
        <f t="shared" si="18"/>
        <v>62</v>
      </c>
      <c r="B610" t="str">
        <f t="shared" si="19"/>
        <v>Agamax</v>
      </c>
      <c r="C610" s="55" t="s">
        <v>117</v>
      </c>
      <c r="D610" s="15">
        <v>2010</v>
      </c>
      <c r="E610" s="56">
        <v>167</v>
      </c>
      <c r="F610" s="25">
        <v>40345</v>
      </c>
      <c r="G610" s="65">
        <v>1</v>
      </c>
      <c r="H610" s="25">
        <v>40283</v>
      </c>
      <c r="I610" s="65" t="s">
        <v>120</v>
      </c>
      <c r="J610" s="65" t="s">
        <v>101</v>
      </c>
      <c r="K610" s="10">
        <v>85</v>
      </c>
      <c r="L610" s="10"/>
      <c r="M610" s="29"/>
      <c r="N610" s="10"/>
      <c r="O610" s="10"/>
      <c r="P610" s="10"/>
      <c r="Q610" s="10"/>
      <c r="R610" s="10"/>
      <c r="S610" s="10"/>
      <c r="T610" s="32"/>
      <c r="U610" s="32"/>
      <c r="V610" s="32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5" hidden="1" x14ac:dyDescent="0.2">
      <c r="B611" t="str">
        <f t="shared" si="19"/>
        <v>CBIW208</v>
      </c>
      <c r="C611" s="55" t="s">
        <v>117</v>
      </c>
      <c r="D611" s="15">
        <v>2010</v>
      </c>
      <c r="E611" s="56"/>
      <c r="F611" s="25"/>
      <c r="G611" s="65">
        <v>1</v>
      </c>
      <c r="H611" s="25">
        <v>40283</v>
      </c>
      <c r="I611" s="65" t="s">
        <v>49</v>
      </c>
      <c r="J611" s="65" t="s">
        <v>101</v>
      </c>
      <c r="K611" s="10"/>
      <c r="L611" s="10"/>
      <c r="M611" s="65">
        <v>6</v>
      </c>
      <c r="N611" s="10"/>
      <c r="O611" s="10"/>
      <c r="P611" s="41" t="s">
        <v>111</v>
      </c>
      <c r="Q611" s="10"/>
      <c r="R611" s="10"/>
      <c r="S611" s="10"/>
      <c r="T611" s="32"/>
      <c r="U611" s="32"/>
      <c r="V611" s="32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5" hidden="1" x14ac:dyDescent="0.2">
      <c r="A612">
        <f t="shared" si="18"/>
        <v>162</v>
      </c>
      <c r="B612" t="str">
        <f t="shared" si="19"/>
        <v>Taurus</v>
      </c>
      <c r="C612" s="55" t="s">
        <v>117</v>
      </c>
      <c r="D612" s="15">
        <v>2010</v>
      </c>
      <c r="E612" s="56">
        <v>267</v>
      </c>
      <c r="F612" s="25">
        <v>40445</v>
      </c>
      <c r="G612" s="65">
        <v>1</v>
      </c>
      <c r="H612" s="25">
        <v>40283</v>
      </c>
      <c r="I612" s="65" t="s">
        <v>48</v>
      </c>
      <c r="J612" s="65" t="s">
        <v>101</v>
      </c>
      <c r="K612" s="10"/>
      <c r="L612" s="10"/>
      <c r="M612" s="65">
        <v>6</v>
      </c>
      <c r="N612" s="10"/>
      <c r="O612" s="10"/>
      <c r="P612" s="41" t="s">
        <v>111</v>
      </c>
      <c r="Q612" s="10"/>
      <c r="R612" s="10"/>
      <c r="S612" s="10"/>
      <c r="T612" s="32"/>
      <c r="U612" s="32"/>
      <c r="V612" s="32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5" hidden="1" x14ac:dyDescent="0.2">
      <c r="A613">
        <f t="shared" si="18"/>
        <v>146</v>
      </c>
      <c r="B613" t="str">
        <f t="shared" si="19"/>
        <v>CBI306</v>
      </c>
      <c r="C613" s="55" t="s">
        <v>117</v>
      </c>
      <c r="D613" s="15">
        <v>2010</v>
      </c>
      <c r="E613" s="56">
        <v>251</v>
      </c>
      <c r="F613" s="25">
        <v>40429</v>
      </c>
      <c r="G613" s="65">
        <v>1</v>
      </c>
      <c r="H613" s="25">
        <v>40283</v>
      </c>
      <c r="I613" s="65" t="s">
        <v>47</v>
      </c>
      <c r="J613" s="65" t="s">
        <v>101</v>
      </c>
      <c r="K613" s="10"/>
      <c r="L613" s="10"/>
      <c r="M613" s="65">
        <v>6</v>
      </c>
      <c r="N613" s="10"/>
      <c r="O613" s="10"/>
      <c r="P613" s="41" t="s">
        <v>111</v>
      </c>
      <c r="Q613" s="10"/>
      <c r="R613" s="10"/>
      <c r="S613" s="10"/>
      <c r="T613" s="32"/>
      <c r="U613" s="32"/>
      <c r="V613" s="32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5" hidden="1" x14ac:dyDescent="0.2">
      <c r="A614">
        <f t="shared" si="18"/>
        <v>145</v>
      </c>
      <c r="B614" t="str">
        <f t="shared" si="19"/>
        <v>CBI406</v>
      </c>
      <c r="C614" s="55" t="s">
        <v>117</v>
      </c>
      <c r="D614" s="15">
        <v>2010</v>
      </c>
      <c r="E614" s="56">
        <v>250</v>
      </c>
      <c r="F614" s="25">
        <v>40428</v>
      </c>
      <c r="G614" s="65">
        <v>1</v>
      </c>
      <c r="H614" s="25">
        <v>40283</v>
      </c>
      <c r="I614" s="65" t="s">
        <v>46</v>
      </c>
      <c r="J614" s="65" t="s">
        <v>101</v>
      </c>
      <c r="K614" s="10"/>
      <c r="L614" s="10"/>
      <c r="M614" s="65">
        <v>6</v>
      </c>
      <c r="N614" s="10"/>
      <c r="O614" s="10"/>
      <c r="P614" s="41" t="s">
        <v>111</v>
      </c>
      <c r="Q614" s="10"/>
      <c r="R614" s="10"/>
      <c r="S614" s="10"/>
      <c r="T614" s="32"/>
      <c r="U614" s="32"/>
      <c r="V614" s="32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5" hidden="1" x14ac:dyDescent="0.2">
      <c r="A615">
        <f t="shared" si="18"/>
        <v>99</v>
      </c>
      <c r="B615" t="str">
        <f t="shared" si="19"/>
        <v>44Y84</v>
      </c>
      <c r="C615" s="55" t="s">
        <v>117</v>
      </c>
      <c r="D615" s="15">
        <v>2010</v>
      </c>
      <c r="E615" s="56">
        <v>204</v>
      </c>
      <c r="F615" s="25">
        <v>40382</v>
      </c>
      <c r="G615" s="65">
        <v>1</v>
      </c>
      <c r="H615" s="25">
        <v>40283</v>
      </c>
      <c r="I615" s="65" t="s">
        <v>118</v>
      </c>
      <c r="J615" s="65" t="s">
        <v>101</v>
      </c>
      <c r="K615" s="10"/>
      <c r="L615" s="10"/>
      <c r="M615" s="65">
        <v>6</v>
      </c>
      <c r="N615" s="10"/>
      <c r="O615" s="10"/>
      <c r="P615" s="41" t="s">
        <v>111</v>
      </c>
      <c r="Q615" s="10"/>
      <c r="R615" s="10"/>
      <c r="S615" s="10"/>
      <c r="T615" s="32"/>
      <c r="U615" s="32"/>
      <c r="V615" s="32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5" hidden="1" x14ac:dyDescent="0.2">
      <c r="A616">
        <f t="shared" si="18"/>
        <v>101</v>
      </c>
      <c r="B616" t="str">
        <f t="shared" si="19"/>
        <v>46Y83</v>
      </c>
      <c r="C616" s="55" t="s">
        <v>117</v>
      </c>
      <c r="D616" s="15">
        <v>2010</v>
      </c>
      <c r="E616" s="56">
        <v>206</v>
      </c>
      <c r="F616" s="25">
        <v>40384</v>
      </c>
      <c r="G616" s="65">
        <v>1</v>
      </c>
      <c r="H616" s="25">
        <v>40283</v>
      </c>
      <c r="I616" s="11" t="s">
        <v>119</v>
      </c>
      <c r="J616" s="65" t="s">
        <v>101</v>
      </c>
      <c r="K616" s="10"/>
      <c r="L616" s="10"/>
      <c r="M616" s="65">
        <v>6</v>
      </c>
      <c r="N616" s="10"/>
      <c r="O616" s="10"/>
      <c r="P616" s="41" t="s">
        <v>111</v>
      </c>
      <c r="Q616" s="10"/>
      <c r="R616" s="10"/>
      <c r="S616" s="10"/>
      <c r="T616" s="32"/>
      <c r="U616" s="32"/>
      <c r="V616" s="32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5" hidden="1" x14ac:dyDescent="0.2">
      <c r="A617">
        <f t="shared" si="18"/>
        <v>95</v>
      </c>
      <c r="B617" t="str">
        <f t="shared" si="19"/>
        <v>Garnet</v>
      </c>
      <c r="C617" s="55" t="s">
        <v>117</v>
      </c>
      <c r="D617" s="15">
        <v>2010</v>
      </c>
      <c r="E617" s="56">
        <v>200</v>
      </c>
      <c r="F617" s="25">
        <v>40378</v>
      </c>
      <c r="G617" s="65">
        <v>1</v>
      </c>
      <c r="H617" s="25">
        <v>40283</v>
      </c>
      <c r="I617" s="65" t="s">
        <v>45</v>
      </c>
      <c r="J617" s="65" t="s">
        <v>101</v>
      </c>
      <c r="K617" s="10"/>
      <c r="L617" s="10"/>
      <c r="M617" s="65">
        <v>6</v>
      </c>
      <c r="N617" s="10"/>
      <c r="O617" s="10"/>
      <c r="P617" s="41" t="s">
        <v>111</v>
      </c>
      <c r="Q617" s="10"/>
      <c r="R617" s="10"/>
      <c r="S617" s="10"/>
      <c r="T617" s="32"/>
      <c r="U617" s="32"/>
      <c r="V617" s="32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5" hidden="1" x14ac:dyDescent="0.2">
      <c r="A618">
        <f t="shared" si="18"/>
        <v>96</v>
      </c>
      <c r="B618" t="str">
        <f t="shared" si="19"/>
        <v>Agamax</v>
      </c>
      <c r="C618" s="55" t="s">
        <v>117</v>
      </c>
      <c r="D618" s="15">
        <v>2010</v>
      </c>
      <c r="E618" s="56">
        <v>201</v>
      </c>
      <c r="F618" s="25">
        <v>40379</v>
      </c>
      <c r="G618" s="65">
        <v>1</v>
      </c>
      <c r="H618" s="25">
        <v>40283</v>
      </c>
      <c r="I618" s="65" t="s">
        <v>120</v>
      </c>
      <c r="J618" s="65" t="s">
        <v>101</v>
      </c>
      <c r="K618" s="10"/>
      <c r="L618" s="10"/>
      <c r="M618" s="65">
        <v>6</v>
      </c>
      <c r="N618" s="10"/>
      <c r="O618" s="10"/>
      <c r="P618" s="41" t="s">
        <v>111</v>
      </c>
      <c r="Q618" s="10"/>
      <c r="R618" s="10"/>
      <c r="S618" s="10"/>
      <c r="T618" s="32"/>
      <c r="U618" s="32"/>
      <c r="V618" s="32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5" x14ac:dyDescent="0.2">
      <c r="B619" t="str">
        <f t="shared" si="19"/>
        <v>CBIW208</v>
      </c>
      <c r="C619" s="55" t="s">
        <v>117</v>
      </c>
      <c r="D619" s="15">
        <v>2010</v>
      </c>
      <c r="E619" s="56"/>
      <c r="F619" s="25"/>
      <c r="G619" s="65">
        <v>1</v>
      </c>
      <c r="H619" s="25">
        <v>40283</v>
      </c>
      <c r="I619" s="65" t="s">
        <v>49</v>
      </c>
      <c r="J619" s="65" t="s">
        <v>101</v>
      </c>
      <c r="K619" s="67">
        <v>506.25</v>
      </c>
      <c r="L619" s="65">
        <v>81</v>
      </c>
      <c r="M619" s="29">
        <v>10</v>
      </c>
      <c r="N619" s="65"/>
      <c r="O619" s="65">
        <v>0.16</v>
      </c>
      <c r="P619" s="41" t="s">
        <v>64</v>
      </c>
      <c r="Q619" s="10"/>
      <c r="R619" s="10"/>
      <c r="S619" s="10"/>
      <c r="T619" s="32"/>
      <c r="U619" s="32"/>
      <c r="V619" s="32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5" x14ac:dyDescent="0.2">
      <c r="B620" t="str">
        <f t="shared" si="19"/>
        <v>Taurus</v>
      </c>
      <c r="C620" s="55" t="s">
        <v>117</v>
      </c>
      <c r="D620" s="15">
        <v>2010</v>
      </c>
      <c r="E620" s="56"/>
      <c r="F620" s="25"/>
      <c r="G620" s="65">
        <v>1</v>
      </c>
      <c r="H620" s="25">
        <v>40283</v>
      </c>
      <c r="I620" s="65" t="s">
        <v>48</v>
      </c>
      <c r="J620" s="65" t="s">
        <v>101</v>
      </c>
      <c r="K620" s="67">
        <v>593.54838709677415</v>
      </c>
      <c r="L620" s="65">
        <v>184</v>
      </c>
      <c r="M620" s="29">
        <v>10</v>
      </c>
      <c r="N620" s="65"/>
      <c r="O620" s="65">
        <v>0.31</v>
      </c>
      <c r="P620" s="41" t="s">
        <v>64</v>
      </c>
      <c r="Q620" s="10"/>
      <c r="R620" s="10"/>
      <c r="S620" s="10"/>
      <c r="T620" s="32"/>
      <c r="U620" s="32"/>
      <c r="V620" s="32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5" x14ac:dyDescent="0.2">
      <c r="B621" t="str">
        <f t="shared" si="19"/>
        <v>CBI306</v>
      </c>
      <c r="C621" s="55" t="s">
        <v>117</v>
      </c>
      <c r="D621" s="15">
        <v>2010</v>
      </c>
      <c r="E621" s="56"/>
      <c r="F621" s="25"/>
      <c r="G621" s="65">
        <v>1</v>
      </c>
      <c r="H621" s="25">
        <v>40283</v>
      </c>
      <c r="I621" s="65" t="s">
        <v>47</v>
      </c>
      <c r="J621" s="65" t="s">
        <v>101</v>
      </c>
      <c r="K621" s="67">
        <v>980.76923076923072</v>
      </c>
      <c r="L621" s="65">
        <v>255</v>
      </c>
      <c r="M621" s="29">
        <v>10</v>
      </c>
      <c r="N621" s="65"/>
      <c r="O621" s="65">
        <v>0.26</v>
      </c>
      <c r="P621" s="41" t="s">
        <v>64</v>
      </c>
      <c r="Q621" s="10"/>
      <c r="R621" s="10"/>
      <c r="S621" s="10"/>
      <c r="T621" s="32"/>
      <c r="U621" s="32"/>
      <c r="V621" s="32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5" x14ac:dyDescent="0.2">
      <c r="B622" t="str">
        <f t="shared" si="19"/>
        <v>CBI406</v>
      </c>
      <c r="C622" s="55" t="s">
        <v>117</v>
      </c>
      <c r="D622" s="15">
        <v>2010</v>
      </c>
      <c r="E622" s="56"/>
      <c r="F622" s="25"/>
      <c r="G622" s="65">
        <v>1</v>
      </c>
      <c r="H622" s="25">
        <v>40283</v>
      </c>
      <c r="I622" s="65" t="s">
        <v>46</v>
      </c>
      <c r="J622" s="65" t="s">
        <v>101</v>
      </c>
      <c r="K622" s="67">
        <v>952</v>
      </c>
      <c r="L622" s="65">
        <v>238</v>
      </c>
      <c r="M622" s="29">
        <v>10</v>
      </c>
      <c r="N622" s="65"/>
      <c r="O622" s="65">
        <v>0.25</v>
      </c>
      <c r="P622" s="41" t="s">
        <v>64</v>
      </c>
      <c r="Q622" s="10"/>
      <c r="R622" s="10"/>
      <c r="S622" s="10"/>
      <c r="T622" s="32"/>
      <c r="U622" s="32"/>
      <c r="V622" s="32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5" x14ac:dyDescent="0.2">
      <c r="B623" t="str">
        <f t="shared" si="19"/>
        <v>44Y84</v>
      </c>
      <c r="C623" s="55" t="s">
        <v>117</v>
      </c>
      <c r="D623" s="15">
        <v>2010</v>
      </c>
      <c r="E623" s="56"/>
      <c r="F623" s="25"/>
      <c r="G623" s="65">
        <v>1</v>
      </c>
      <c r="H623" s="25">
        <v>40283</v>
      </c>
      <c r="I623" s="65" t="s">
        <v>118</v>
      </c>
      <c r="J623" s="65" t="s">
        <v>101</v>
      </c>
      <c r="K623" s="67">
        <v>1168.421052631579</v>
      </c>
      <c r="L623" s="65">
        <v>222</v>
      </c>
      <c r="M623" s="29">
        <v>10</v>
      </c>
      <c r="N623" s="65"/>
      <c r="O623" s="65">
        <v>0.19</v>
      </c>
      <c r="P623" s="41" t="s">
        <v>64</v>
      </c>
      <c r="Q623" s="10"/>
      <c r="R623" s="10"/>
      <c r="S623" s="10"/>
      <c r="T623" s="32"/>
      <c r="U623" s="32"/>
      <c r="V623" s="32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5" x14ac:dyDescent="0.2">
      <c r="B624" t="str">
        <f t="shared" si="19"/>
        <v>46Y83</v>
      </c>
      <c r="C624" s="55" t="s">
        <v>117</v>
      </c>
      <c r="D624" s="15">
        <v>2010</v>
      </c>
      <c r="E624" s="56"/>
      <c r="F624" s="25"/>
      <c r="G624" s="65">
        <v>1</v>
      </c>
      <c r="H624" s="25">
        <v>40283</v>
      </c>
      <c r="I624" s="11" t="s">
        <v>119</v>
      </c>
      <c r="J624" s="65" t="s">
        <v>101</v>
      </c>
      <c r="K624" s="67">
        <v>1016.6666666666667</v>
      </c>
      <c r="L624" s="65">
        <v>244</v>
      </c>
      <c r="M624" s="29">
        <v>10</v>
      </c>
      <c r="N624" s="65"/>
      <c r="O624" s="65">
        <v>0.24</v>
      </c>
      <c r="P624" s="41" t="s">
        <v>64</v>
      </c>
      <c r="Q624" s="10"/>
      <c r="R624" s="10"/>
      <c r="S624" s="10"/>
      <c r="T624" s="32"/>
      <c r="U624" s="32"/>
      <c r="V624" s="32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2:38" ht="15" x14ac:dyDescent="0.2">
      <c r="B625" t="str">
        <f t="shared" si="19"/>
        <v>Garnet</v>
      </c>
      <c r="C625" s="55" t="s">
        <v>117</v>
      </c>
      <c r="D625" s="15">
        <v>2010</v>
      </c>
      <c r="E625" s="56"/>
      <c r="F625" s="25"/>
      <c r="G625" s="65">
        <v>1</v>
      </c>
      <c r="H625" s="25">
        <v>40283</v>
      </c>
      <c r="I625" s="65" t="s">
        <v>45</v>
      </c>
      <c r="J625" s="65" t="s">
        <v>101</v>
      </c>
      <c r="K625" s="67">
        <v>744.82758620689663</v>
      </c>
      <c r="L625" s="65">
        <v>216</v>
      </c>
      <c r="M625" s="29">
        <v>10</v>
      </c>
      <c r="N625" s="65"/>
      <c r="O625" s="65">
        <v>0.28999999999999998</v>
      </c>
      <c r="P625" s="41" t="s">
        <v>64</v>
      </c>
      <c r="Q625" s="10"/>
      <c r="R625" s="10"/>
      <c r="S625" s="10"/>
      <c r="T625" s="32"/>
      <c r="U625" s="32"/>
      <c r="V625" s="32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2:38" ht="15" x14ac:dyDescent="0.2">
      <c r="B626" t="str">
        <f t="shared" si="19"/>
        <v>Agamax</v>
      </c>
      <c r="C626" s="55" t="s">
        <v>117</v>
      </c>
      <c r="D626" s="15">
        <v>2010</v>
      </c>
      <c r="E626" s="56"/>
      <c r="F626" s="25"/>
      <c r="G626" s="65">
        <v>1</v>
      </c>
      <c r="H626" s="25">
        <v>40283</v>
      </c>
      <c r="I626" s="65" t="s">
        <v>120</v>
      </c>
      <c r="J626" s="65" t="s">
        <v>101</v>
      </c>
      <c r="K626" s="67">
        <v>780</v>
      </c>
      <c r="L626" s="65">
        <v>234</v>
      </c>
      <c r="M626" s="29">
        <v>10</v>
      </c>
      <c r="N626" s="65"/>
      <c r="O626" s="65">
        <v>0.3</v>
      </c>
      <c r="P626" s="41" t="s">
        <v>64</v>
      </c>
      <c r="Q626" s="10"/>
      <c r="R626" s="10"/>
      <c r="S626" s="10"/>
      <c r="T626" s="32"/>
      <c r="U626" s="32"/>
      <c r="V626" s="32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2:38" ht="15" x14ac:dyDescent="0.2">
      <c r="B627" t="s">
        <v>121</v>
      </c>
      <c r="C627" s="55" t="s">
        <v>122</v>
      </c>
      <c r="D627" s="15">
        <v>2009</v>
      </c>
      <c r="E627" s="56"/>
      <c r="F627" s="25"/>
      <c r="G627" s="65">
        <v>1</v>
      </c>
      <c r="H627" s="25">
        <v>39924</v>
      </c>
      <c r="I627" s="10" t="s">
        <v>123</v>
      </c>
      <c r="J627" s="65" t="s">
        <v>101</v>
      </c>
      <c r="K627" s="67">
        <v>962.5</v>
      </c>
      <c r="L627" s="65">
        <v>77</v>
      </c>
      <c r="M627" s="29">
        <v>10</v>
      </c>
      <c r="N627" s="65"/>
      <c r="O627" s="10">
        <v>0.08</v>
      </c>
      <c r="P627" s="41" t="s">
        <v>64</v>
      </c>
      <c r="Q627" s="10"/>
      <c r="R627" s="10"/>
      <c r="S627" s="10"/>
      <c r="T627" s="32"/>
      <c r="U627" s="32"/>
      <c r="V627" s="32"/>
      <c r="W627" s="10"/>
      <c r="X627" s="10"/>
      <c r="Y627" s="10"/>
      <c r="Z627" s="10"/>
      <c r="AA627" s="10"/>
      <c r="AB627" s="10">
        <v>41.4</v>
      </c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2:38" ht="15" x14ac:dyDescent="0.2">
      <c r="B628" t="str">
        <f t="shared" ref="B628:B653" si="20">I628</f>
        <v>Hyola50</v>
      </c>
      <c r="C628" s="55" t="s">
        <v>122</v>
      </c>
      <c r="D628" s="15">
        <v>2009</v>
      </c>
      <c r="E628" s="56"/>
      <c r="F628" s="25"/>
      <c r="G628" s="65">
        <v>1</v>
      </c>
      <c r="H628" s="25">
        <v>39924</v>
      </c>
      <c r="I628" s="10" t="s">
        <v>61</v>
      </c>
      <c r="J628" s="65" t="s">
        <v>101</v>
      </c>
      <c r="K628" s="67">
        <v>809.09090909090912</v>
      </c>
      <c r="L628" s="65">
        <v>89</v>
      </c>
      <c r="M628" s="29">
        <v>10</v>
      </c>
      <c r="N628" s="65"/>
      <c r="O628" s="10">
        <v>0.11</v>
      </c>
      <c r="P628" s="41" t="s">
        <v>64</v>
      </c>
      <c r="Q628" s="10"/>
      <c r="R628" s="10"/>
      <c r="S628" s="10"/>
      <c r="T628" s="32"/>
      <c r="U628" s="32"/>
      <c r="V628" s="32"/>
      <c r="W628" s="10"/>
      <c r="X628" s="10"/>
      <c r="Y628" s="10"/>
      <c r="Z628" s="10"/>
      <c r="AA628" s="10"/>
      <c r="AB628" s="10">
        <v>36.5</v>
      </c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2:38" ht="15" x14ac:dyDescent="0.2">
      <c r="B629" t="s">
        <v>124</v>
      </c>
      <c r="C629" s="55" t="s">
        <v>122</v>
      </c>
      <c r="D629" s="15">
        <v>2009</v>
      </c>
      <c r="E629" s="56"/>
      <c r="F629" s="25"/>
      <c r="G629" s="65">
        <v>1</v>
      </c>
      <c r="H629" s="25">
        <v>39924</v>
      </c>
      <c r="I629" s="10" t="s">
        <v>97</v>
      </c>
      <c r="J629" s="65" t="s">
        <v>101</v>
      </c>
      <c r="K629" s="67">
        <v>742.10526315789468</v>
      </c>
      <c r="L629" s="65">
        <v>141</v>
      </c>
      <c r="M629" s="29">
        <v>10</v>
      </c>
      <c r="N629" s="65"/>
      <c r="O629" s="10">
        <v>0.19</v>
      </c>
      <c r="P629" s="41" t="s">
        <v>64</v>
      </c>
      <c r="Q629" s="10"/>
      <c r="R629" s="10"/>
      <c r="S629" s="10"/>
      <c r="T629" s="32"/>
      <c r="U629" s="32"/>
      <c r="V629" s="32"/>
      <c r="W629" s="10"/>
      <c r="X629" s="10"/>
      <c r="Y629" s="10"/>
      <c r="Z629" s="10"/>
      <c r="AA629" s="10"/>
      <c r="AB629" s="10">
        <v>41.9</v>
      </c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2:38" x14ac:dyDescent="0.2">
      <c r="B630" t="s">
        <v>121</v>
      </c>
      <c r="C630" s="55" t="s">
        <v>122</v>
      </c>
      <c r="D630" s="15">
        <v>2009</v>
      </c>
      <c r="E630" s="10"/>
      <c r="F630" s="25"/>
      <c r="G630" s="65">
        <v>2</v>
      </c>
      <c r="H630" s="25">
        <v>39951</v>
      </c>
      <c r="I630" s="10" t="s">
        <v>123</v>
      </c>
      <c r="J630" s="65" t="s">
        <v>101</v>
      </c>
      <c r="K630" s="67">
        <v>575</v>
      </c>
      <c r="L630" s="65">
        <v>69</v>
      </c>
      <c r="M630" s="29">
        <v>10</v>
      </c>
      <c r="N630" s="10"/>
      <c r="O630" s="10">
        <v>0.12</v>
      </c>
      <c r="P630" s="41" t="s">
        <v>64</v>
      </c>
      <c r="Q630" s="10"/>
      <c r="R630" s="10"/>
      <c r="S630" s="10"/>
      <c r="T630" s="32"/>
      <c r="U630" s="32"/>
      <c r="V630" s="32"/>
      <c r="W630" s="10"/>
      <c r="X630" s="10"/>
      <c r="Y630" s="10"/>
      <c r="Z630" s="10"/>
      <c r="AA630" s="10"/>
      <c r="AB630" s="10">
        <v>37.6</v>
      </c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2:38" x14ac:dyDescent="0.2">
      <c r="B631" t="str">
        <f t="shared" si="20"/>
        <v>Hyola50</v>
      </c>
      <c r="C631" s="55" t="s">
        <v>122</v>
      </c>
      <c r="D631" s="15">
        <v>2009</v>
      </c>
      <c r="E631" s="10"/>
      <c r="F631" s="25"/>
      <c r="G631" s="65">
        <v>2</v>
      </c>
      <c r="H631" s="25">
        <v>39951</v>
      </c>
      <c r="I631" s="10" t="s">
        <v>61</v>
      </c>
      <c r="J631" s="65" t="s">
        <v>101</v>
      </c>
      <c r="K631" s="67">
        <v>600</v>
      </c>
      <c r="L631" s="65">
        <v>48</v>
      </c>
      <c r="M631" s="29">
        <v>10</v>
      </c>
      <c r="N631" s="10"/>
      <c r="O631" s="10">
        <v>0.08</v>
      </c>
      <c r="P631" s="41" t="s">
        <v>64</v>
      </c>
      <c r="Q631" s="10"/>
      <c r="R631" s="10"/>
      <c r="S631" s="10"/>
      <c r="T631" s="32"/>
      <c r="U631" s="32"/>
      <c r="V631" s="32"/>
      <c r="W631" s="10"/>
      <c r="X631" s="10"/>
      <c r="Y631" s="10"/>
      <c r="Z631" s="10"/>
      <c r="AA631" s="10"/>
      <c r="AB631" s="10">
        <v>33.200000000000003</v>
      </c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2:38" x14ac:dyDescent="0.2">
      <c r="B632" t="s">
        <v>124</v>
      </c>
      <c r="C632" s="55" t="s">
        <v>122</v>
      </c>
      <c r="D632" s="15">
        <v>2009</v>
      </c>
      <c r="E632" s="10"/>
      <c r="F632" s="25"/>
      <c r="G632" s="65">
        <v>2</v>
      </c>
      <c r="H632" s="25">
        <v>39951</v>
      </c>
      <c r="I632" s="10" t="s">
        <v>97</v>
      </c>
      <c r="J632" s="65" t="s">
        <v>101</v>
      </c>
      <c r="K632" s="67">
        <v>476.47058823529409</v>
      </c>
      <c r="L632" s="65">
        <v>81</v>
      </c>
      <c r="M632" s="29">
        <v>10</v>
      </c>
      <c r="N632" s="10"/>
      <c r="O632" s="10">
        <v>0.17</v>
      </c>
      <c r="P632" s="41" t="s">
        <v>64</v>
      </c>
      <c r="Q632" s="10"/>
      <c r="R632" s="10"/>
      <c r="S632" s="10"/>
      <c r="T632" s="32"/>
      <c r="U632" s="32"/>
      <c r="V632" s="32"/>
      <c r="W632" s="10"/>
      <c r="X632" s="10"/>
      <c r="Y632" s="10"/>
      <c r="Z632" s="10"/>
      <c r="AA632" s="10"/>
      <c r="AB632" s="10">
        <v>38</v>
      </c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2:38" ht="15" x14ac:dyDescent="0.2">
      <c r="B633" t="str">
        <f t="shared" si="20"/>
        <v>43C80</v>
      </c>
      <c r="C633" s="55" t="s">
        <v>122</v>
      </c>
      <c r="D633" s="15">
        <v>2012</v>
      </c>
      <c r="E633" s="56"/>
      <c r="F633" s="25"/>
      <c r="G633" s="65">
        <v>1</v>
      </c>
      <c r="H633" s="25">
        <v>41012</v>
      </c>
      <c r="I633" s="10" t="s">
        <v>125</v>
      </c>
      <c r="J633" s="65" t="s">
        <v>101</v>
      </c>
      <c r="K633" s="67">
        <v>767.20351390922406</v>
      </c>
      <c r="L633" s="65">
        <v>104.80000000000001</v>
      </c>
      <c r="M633" s="29">
        <v>10</v>
      </c>
      <c r="N633" s="65"/>
      <c r="O633" s="28">
        <v>0.1366</v>
      </c>
      <c r="P633" s="41" t="s">
        <v>64</v>
      </c>
      <c r="Q633" s="10"/>
      <c r="R633" s="10"/>
      <c r="S633" s="10"/>
      <c r="T633" s="32"/>
      <c r="U633" s="32"/>
      <c r="V633" s="32"/>
      <c r="W633" s="10"/>
      <c r="X633" s="10"/>
      <c r="Y633" s="10"/>
      <c r="Z633" s="10"/>
      <c r="AA633" s="10"/>
      <c r="AB633" s="10">
        <v>41.8</v>
      </c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2:38" ht="15" x14ac:dyDescent="0.2">
      <c r="B634" t="s">
        <v>124</v>
      </c>
      <c r="C634" s="55" t="s">
        <v>122</v>
      </c>
      <c r="D634" s="15">
        <v>2012</v>
      </c>
      <c r="E634" s="56"/>
      <c r="F634" s="25"/>
      <c r="G634" s="65">
        <v>1</v>
      </c>
      <c r="H634" s="25">
        <v>41012</v>
      </c>
      <c r="I634" s="10" t="s">
        <v>126</v>
      </c>
      <c r="J634" s="65" t="s">
        <v>101</v>
      </c>
      <c r="K634" s="67">
        <v>834.47548761201881</v>
      </c>
      <c r="L634" s="65">
        <v>158.29999999999998</v>
      </c>
      <c r="M634" s="29">
        <v>10</v>
      </c>
      <c r="N634" s="65"/>
      <c r="O634" s="28">
        <v>0.18970000000000001</v>
      </c>
      <c r="P634" s="41" t="s">
        <v>64</v>
      </c>
      <c r="Q634" s="10"/>
      <c r="R634" s="10"/>
      <c r="S634" s="10"/>
      <c r="T634" s="32"/>
      <c r="U634" s="32"/>
      <c r="V634" s="32"/>
      <c r="W634" s="10"/>
      <c r="X634" s="10"/>
      <c r="Y634" s="10"/>
      <c r="Z634" s="10"/>
      <c r="AA634" s="10"/>
      <c r="AB634" s="10">
        <v>39.700000000000003</v>
      </c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2:38" ht="15" x14ac:dyDescent="0.2">
      <c r="B635" t="s">
        <v>121</v>
      </c>
      <c r="C635" s="55" t="s">
        <v>122</v>
      </c>
      <c r="D635" s="15">
        <v>2012</v>
      </c>
      <c r="E635" s="56"/>
      <c r="F635" s="25"/>
      <c r="G635" s="65">
        <v>1</v>
      </c>
      <c r="H635" s="25">
        <v>41012</v>
      </c>
      <c r="I635" s="10" t="s">
        <v>118</v>
      </c>
      <c r="J635" s="65" t="s">
        <v>101</v>
      </c>
      <c r="K635" s="67">
        <v>883.7092731829573</v>
      </c>
      <c r="L635" s="65">
        <v>176.29999999999998</v>
      </c>
      <c r="M635" s="29">
        <v>10</v>
      </c>
      <c r="N635" s="65"/>
      <c r="O635" s="28">
        <v>0.19950000000000001</v>
      </c>
      <c r="P635" s="41" t="s">
        <v>64</v>
      </c>
      <c r="Q635" s="10"/>
      <c r="R635" s="10"/>
      <c r="S635" s="10"/>
      <c r="T635" s="32"/>
      <c r="U635" s="32"/>
      <c r="V635" s="32"/>
      <c r="W635" s="10"/>
      <c r="X635" s="10"/>
      <c r="Y635" s="10"/>
      <c r="Z635" s="10"/>
      <c r="AA635" s="10"/>
      <c r="AB635" s="10">
        <v>42.3</v>
      </c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2:38" ht="15" x14ac:dyDescent="0.2">
      <c r="B636" t="str">
        <f t="shared" si="20"/>
        <v>Garnet</v>
      </c>
      <c r="C636" s="55" t="s">
        <v>122</v>
      </c>
      <c r="D636" s="15">
        <v>2012</v>
      </c>
      <c r="E636" s="56"/>
      <c r="F636" s="25"/>
      <c r="G636" s="65">
        <v>1</v>
      </c>
      <c r="H636" s="25">
        <v>41012</v>
      </c>
      <c r="I636" s="10" t="s">
        <v>45</v>
      </c>
      <c r="J636" s="65" t="s">
        <v>101</v>
      </c>
      <c r="K636" s="67">
        <v>687.44662681468833</v>
      </c>
      <c r="L636" s="65">
        <v>161</v>
      </c>
      <c r="M636" s="29">
        <v>10</v>
      </c>
      <c r="N636" s="65"/>
      <c r="O636" s="28">
        <v>0.23419999999999999</v>
      </c>
      <c r="P636" s="41" t="s">
        <v>64</v>
      </c>
      <c r="Q636" s="10"/>
      <c r="R636" s="10"/>
      <c r="S636" s="10"/>
      <c r="T636" s="32"/>
      <c r="U636" s="32"/>
      <c r="V636" s="32"/>
      <c r="W636" s="10"/>
      <c r="X636" s="10"/>
      <c r="Y636" s="10"/>
      <c r="Z636" s="10"/>
      <c r="AA636" s="10"/>
      <c r="AB636" s="10">
        <v>41.8</v>
      </c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2:38" ht="15" x14ac:dyDescent="0.2">
      <c r="B637" t="str">
        <f t="shared" si="20"/>
        <v>Hyola555TT</v>
      </c>
      <c r="C637" s="55" t="s">
        <v>122</v>
      </c>
      <c r="D637" s="15">
        <v>2012</v>
      </c>
      <c r="E637" s="56"/>
      <c r="F637" s="25"/>
      <c r="G637" s="65">
        <v>1</v>
      </c>
      <c r="H637" s="25">
        <v>41012</v>
      </c>
      <c r="I637" s="10" t="s">
        <v>127</v>
      </c>
      <c r="J637" s="65" t="s">
        <v>101</v>
      </c>
      <c r="K637" s="67">
        <v>751.92012288786475</v>
      </c>
      <c r="L637" s="65">
        <v>97.899999999999991</v>
      </c>
      <c r="M637" s="29">
        <v>10</v>
      </c>
      <c r="N637" s="65"/>
      <c r="O637" s="28">
        <v>0.13020000000000001</v>
      </c>
      <c r="P637" s="41" t="s">
        <v>64</v>
      </c>
      <c r="Q637" s="10"/>
      <c r="R637" s="10"/>
      <c r="S637" s="10"/>
      <c r="T637" s="32"/>
      <c r="U637" s="32"/>
      <c r="V637" s="32"/>
      <c r="W637" s="10"/>
      <c r="X637" s="10"/>
      <c r="Y637" s="10"/>
      <c r="Z637" s="10"/>
      <c r="AA637" s="10"/>
      <c r="AB637" s="10">
        <v>40.200000000000003</v>
      </c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2:38" ht="15" x14ac:dyDescent="0.2">
      <c r="B638" t="str">
        <f t="shared" si="20"/>
        <v>Jackpot</v>
      </c>
      <c r="C638" s="55" t="s">
        <v>122</v>
      </c>
      <c r="D638" s="15">
        <v>2012</v>
      </c>
      <c r="E638" s="56"/>
      <c r="F638" s="25"/>
      <c r="G638" s="65">
        <v>1</v>
      </c>
      <c r="H638" s="25">
        <v>41012</v>
      </c>
      <c r="I638" s="10" t="s">
        <v>128</v>
      </c>
      <c r="J638" s="65" t="s">
        <v>101</v>
      </c>
      <c r="K638" s="67">
        <v>845.16765285996053</v>
      </c>
      <c r="L638" s="65">
        <v>85.7</v>
      </c>
      <c r="M638" s="29">
        <v>10</v>
      </c>
      <c r="N638" s="65"/>
      <c r="O638" s="28">
        <v>0.1014</v>
      </c>
      <c r="P638" s="41" t="s">
        <v>64</v>
      </c>
      <c r="Q638" s="10"/>
      <c r="R638" s="10"/>
      <c r="S638" s="10"/>
      <c r="T638" s="32"/>
      <c r="U638" s="32"/>
      <c r="V638" s="32"/>
      <c r="W638" s="10"/>
      <c r="X638" s="10"/>
      <c r="Y638" s="10"/>
      <c r="Z638" s="10"/>
      <c r="AA638" s="10"/>
      <c r="AB638" s="10">
        <v>42.9</v>
      </c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2:38" ht="15" x14ac:dyDescent="0.2">
      <c r="B639" t="str">
        <f t="shared" si="20"/>
        <v>Stingray</v>
      </c>
      <c r="C639" s="55" t="s">
        <v>122</v>
      </c>
      <c r="D639" s="15">
        <v>2012</v>
      </c>
      <c r="E639" s="56"/>
      <c r="F639" s="25"/>
      <c r="G639" s="65">
        <v>1</v>
      </c>
      <c r="H639" s="25">
        <v>41012</v>
      </c>
      <c r="I639" s="10" t="s">
        <v>129</v>
      </c>
      <c r="J639" s="65" t="s">
        <v>101</v>
      </c>
      <c r="K639" s="67">
        <v>731.19015047879611</v>
      </c>
      <c r="L639" s="65">
        <v>106.89999999999999</v>
      </c>
      <c r="M639" s="29">
        <v>10</v>
      </c>
      <c r="N639" s="65"/>
      <c r="O639" s="28">
        <v>0.1462</v>
      </c>
      <c r="P639" s="41" t="s">
        <v>64</v>
      </c>
      <c r="Q639" s="10"/>
      <c r="R639" s="10"/>
      <c r="S639" s="10"/>
      <c r="T639" s="32"/>
      <c r="U639" s="32"/>
      <c r="V639" s="32"/>
      <c r="W639" s="10"/>
      <c r="X639" s="10"/>
      <c r="Y639" s="10"/>
      <c r="Z639" s="10"/>
      <c r="AA639" s="10"/>
      <c r="AB639" s="10">
        <v>41</v>
      </c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2:38" ht="15" x14ac:dyDescent="0.2">
      <c r="B640" t="str">
        <f t="shared" si="20"/>
        <v>43C80</v>
      </c>
      <c r="C640" s="55" t="s">
        <v>122</v>
      </c>
      <c r="D640" s="15">
        <v>2012</v>
      </c>
      <c r="E640" s="56"/>
      <c r="F640" s="25"/>
      <c r="G640" s="65">
        <v>2</v>
      </c>
      <c r="H640" s="25">
        <v>41025</v>
      </c>
      <c r="I640" s="10" t="s">
        <v>125</v>
      </c>
      <c r="J640" s="65" t="s">
        <v>101</v>
      </c>
      <c r="K640" s="67">
        <v>551.64034021871203</v>
      </c>
      <c r="L640" s="65">
        <v>136.20000000000002</v>
      </c>
      <c r="M640" s="29">
        <v>10</v>
      </c>
      <c r="N640" s="65"/>
      <c r="O640" s="28">
        <v>0.24690000000000001</v>
      </c>
      <c r="P640" s="41" t="s">
        <v>64</v>
      </c>
      <c r="Q640" s="10"/>
      <c r="R640" s="10"/>
      <c r="S640" s="10"/>
      <c r="T640" s="32"/>
      <c r="U640" s="32"/>
      <c r="V640" s="32"/>
      <c r="W640" s="10"/>
      <c r="X640" s="10"/>
      <c r="Y640" s="10"/>
      <c r="Z640" s="10"/>
      <c r="AA640" s="10"/>
      <c r="AB640" s="10">
        <v>41.7</v>
      </c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5" x14ac:dyDescent="0.2">
      <c r="B641" t="s">
        <v>124</v>
      </c>
      <c r="C641" s="55" t="s">
        <v>122</v>
      </c>
      <c r="D641" s="15">
        <v>2012</v>
      </c>
      <c r="E641" s="56"/>
      <c r="F641" s="25"/>
      <c r="G641" s="65">
        <v>2</v>
      </c>
      <c r="H641" s="25">
        <v>41025</v>
      </c>
      <c r="I641" s="10" t="s">
        <v>126</v>
      </c>
      <c r="J641" s="65" t="s">
        <v>101</v>
      </c>
      <c r="K641" s="67">
        <v>534.48275862068965</v>
      </c>
      <c r="L641" s="65">
        <v>99.2</v>
      </c>
      <c r="M641" s="29">
        <v>10</v>
      </c>
      <c r="N641" s="65"/>
      <c r="O641" s="28">
        <v>0.18559999999999999</v>
      </c>
      <c r="P641" s="41" t="s">
        <v>64</v>
      </c>
      <c r="Q641" s="10"/>
      <c r="R641" s="10"/>
      <c r="S641" s="10"/>
      <c r="T641" s="32"/>
      <c r="U641" s="32"/>
      <c r="V641" s="32"/>
      <c r="W641" s="10"/>
      <c r="X641" s="10"/>
      <c r="Y641" s="10"/>
      <c r="Z641" s="10"/>
      <c r="AA641" s="10"/>
      <c r="AB641" s="10">
        <v>41.1</v>
      </c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5" x14ac:dyDescent="0.2">
      <c r="B642" t="s">
        <v>121</v>
      </c>
      <c r="C642" s="55" t="s">
        <v>122</v>
      </c>
      <c r="D642" s="15">
        <v>2012</v>
      </c>
      <c r="E642" s="56"/>
      <c r="F642" s="25"/>
      <c r="G642" s="65">
        <v>2</v>
      </c>
      <c r="H642" s="25">
        <v>41025</v>
      </c>
      <c r="I642" s="10" t="s">
        <v>118</v>
      </c>
      <c r="J642" s="65" t="s">
        <v>101</v>
      </c>
      <c r="K642" s="67">
        <v>595.64777327935224</v>
      </c>
      <c r="L642" s="65">
        <v>117.7</v>
      </c>
      <c r="M642" s="29">
        <v>10</v>
      </c>
      <c r="N642" s="65"/>
      <c r="O642" s="28">
        <v>0.1976</v>
      </c>
      <c r="P642" s="41" t="s">
        <v>64</v>
      </c>
      <c r="Q642" s="10"/>
      <c r="R642" s="10"/>
      <c r="S642" s="10"/>
      <c r="T642" s="32"/>
      <c r="U642" s="32"/>
      <c r="V642" s="32"/>
      <c r="W642" s="10"/>
      <c r="X642" s="10"/>
      <c r="Y642" s="10"/>
      <c r="Z642" s="10"/>
      <c r="AA642" s="10"/>
      <c r="AB642" s="10">
        <v>42.1</v>
      </c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5" x14ac:dyDescent="0.2">
      <c r="B643" t="str">
        <f t="shared" si="20"/>
        <v>Garnet</v>
      </c>
      <c r="C643" s="55" t="s">
        <v>122</v>
      </c>
      <c r="D643" s="15">
        <v>2012</v>
      </c>
      <c r="E643" s="56"/>
      <c r="F643" s="25"/>
      <c r="G643" s="65">
        <v>2</v>
      </c>
      <c r="H643" s="25">
        <v>41025</v>
      </c>
      <c r="I643" s="10" t="s">
        <v>45</v>
      </c>
      <c r="J643" s="65" t="s">
        <v>101</v>
      </c>
      <c r="K643" s="67">
        <v>551.45797598627792</v>
      </c>
      <c r="L643" s="65">
        <v>128.6</v>
      </c>
      <c r="M643" s="29">
        <v>10</v>
      </c>
      <c r="N643" s="65"/>
      <c r="O643" s="28">
        <v>0.23319999999999999</v>
      </c>
      <c r="P643" s="41" t="s">
        <v>64</v>
      </c>
      <c r="Q643" s="10"/>
      <c r="R643" s="10"/>
      <c r="S643" s="10"/>
      <c r="T643" s="32"/>
      <c r="U643" s="32"/>
      <c r="V643" s="32"/>
      <c r="W643" s="10"/>
      <c r="X643" s="10"/>
      <c r="Y643" s="10"/>
      <c r="Z643" s="10"/>
      <c r="AA643" s="10"/>
      <c r="AB643" s="10">
        <v>42</v>
      </c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5" x14ac:dyDescent="0.2">
      <c r="B644" t="str">
        <f t="shared" si="20"/>
        <v>Hyola555TT</v>
      </c>
      <c r="C644" s="55" t="s">
        <v>122</v>
      </c>
      <c r="D644" s="15">
        <v>2012</v>
      </c>
      <c r="E644" s="56"/>
      <c r="F644" s="25"/>
      <c r="G644" s="65">
        <v>2</v>
      </c>
      <c r="H644" s="25">
        <v>41025</v>
      </c>
      <c r="I644" s="10" t="s">
        <v>127</v>
      </c>
      <c r="J644" s="65" t="s">
        <v>101</v>
      </c>
      <c r="K644" s="67">
        <v>497.66255843603909</v>
      </c>
      <c r="L644" s="65">
        <v>117.10000000000001</v>
      </c>
      <c r="M644" s="29">
        <v>10</v>
      </c>
      <c r="N644" s="65"/>
      <c r="O644" s="28">
        <v>0.23530000000000001</v>
      </c>
      <c r="P644" s="41" t="s">
        <v>64</v>
      </c>
      <c r="Q644" s="10"/>
      <c r="R644" s="10"/>
      <c r="S644" s="10"/>
      <c r="T644" s="32"/>
      <c r="U644" s="32"/>
      <c r="V644" s="32"/>
      <c r="W644" s="10"/>
      <c r="X644" s="10"/>
      <c r="Y644" s="10"/>
      <c r="Z644" s="10"/>
      <c r="AA644" s="10"/>
      <c r="AB644" s="10">
        <v>41.2</v>
      </c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5" x14ac:dyDescent="0.2">
      <c r="B645" t="str">
        <f t="shared" si="20"/>
        <v>Jackpot</v>
      </c>
      <c r="C645" s="55" t="s">
        <v>122</v>
      </c>
      <c r="D645" s="15">
        <v>2012</v>
      </c>
      <c r="E645" s="56"/>
      <c r="F645" s="25"/>
      <c r="G645" s="65">
        <v>2</v>
      </c>
      <c r="H645" s="25">
        <v>41025</v>
      </c>
      <c r="I645" s="10" t="s">
        <v>128</v>
      </c>
      <c r="J645" s="65" t="s">
        <v>101</v>
      </c>
      <c r="K645" s="67">
        <v>430.10340865568747</v>
      </c>
      <c r="L645" s="65">
        <v>112.3</v>
      </c>
      <c r="M645" s="29">
        <v>10</v>
      </c>
      <c r="N645" s="65"/>
      <c r="O645" s="28">
        <v>0.2611</v>
      </c>
      <c r="P645" s="41" t="s">
        <v>64</v>
      </c>
      <c r="Q645" s="10"/>
      <c r="R645" s="10"/>
      <c r="S645" s="10"/>
      <c r="T645" s="32"/>
      <c r="U645" s="32"/>
      <c r="V645" s="32"/>
      <c r="W645" s="10"/>
      <c r="X645" s="10"/>
      <c r="Y645" s="10"/>
      <c r="Z645" s="10"/>
      <c r="AA645" s="10"/>
      <c r="AB645" s="10">
        <v>43.5</v>
      </c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5" x14ac:dyDescent="0.2">
      <c r="B646" t="str">
        <f t="shared" si="20"/>
        <v>Stingray</v>
      </c>
      <c r="C646" s="55" t="s">
        <v>122</v>
      </c>
      <c r="D646" s="15">
        <v>2012</v>
      </c>
      <c r="E646" s="56"/>
      <c r="F646" s="25"/>
      <c r="G646" s="65">
        <v>2</v>
      </c>
      <c r="H646" s="25">
        <v>41025</v>
      </c>
      <c r="I646" s="10" t="s">
        <v>129</v>
      </c>
      <c r="J646" s="65" t="s">
        <v>101</v>
      </c>
      <c r="K646" s="67">
        <v>454.29666119321291</v>
      </c>
      <c r="L646" s="65">
        <v>83</v>
      </c>
      <c r="M646" s="29">
        <v>10</v>
      </c>
      <c r="N646" s="65"/>
      <c r="O646" s="28">
        <v>0.1827</v>
      </c>
      <c r="P646" s="41" t="s">
        <v>64</v>
      </c>
      <c r="Q646" s="10"/>
      <c r="R646" s="10"/>
      <c r="S646" s="10"/>
      <c r="T646" s="32"/>
      <c r="U646" s="32"/>
      <c r="V646" s="32"/>
      <c r="W646" s="10"/>
      <c r="X646" s="10"/>
      <c r="Y646" s="10"/>
      <c r="Z646" s="10"/>
      <c r="AA646" s="10"/>
      <c r="AB646" s="10">
        <v>41</v>
      </c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5" x14ac:dyDescent="0.2">
      <c r="B647" t="str">
        <f t="shared" si="20"/>
        <v>43C80</v>
      </c>
      <c r="C647" s="55" t="s">
        <v>122</v>
      </c>
      <c r="D647" s="15">
        <v>2012</v>
      </c>
      <c r="E647" s="56"/>
      <c r="F647" s="25"/>
      <c r="G647" s="65">
        <v>3</v>
      </c>
      <c r="H647" s="25">
        <v>41043</v>
      </c>
      <c r="I647" s="10" t="s">
        <v>125</v>
      </c>
      <c r="J647" s="65" t="s">
        <v>101</v>
      </c>
      <c r="K647" s="67">
        <v>533.30430996952555</v>
      </c>
      <c r="L647" s="65">
        <v>122.50000000000001</v>
      </c>
      <c r="M647" s="29">
        <v>10</v>
      </c>
      <c r="N647" s="65"/>
      <c r="O647" s="28">
        <v>0.22969999999999999</v>
      </c>
      <c r="P647" s="41" t="s">
        <v>64</v>
      </c>
      <c r="Q647" s="10"/>
      <c r="R647" s="10"/>
      <c r="S647" s="10"/>
      <c r="T647" s="32"/>
      <c r="U647" s="32"/>
      <c r="V647" s="32"/>
      <c r="W647" s="10"/>
      <c r="X647" s="10"/>
      <c r="Y647" s="10"/>
      <c r="Z647" s="10"/>
      <c r="AA647" s="10"/>
      <c r="AB647" s="10">
        <v>41.7</v>
      </c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5" x14ac:dyDescent="0.2">
      <c r="B648" t="s">
        <v>124</v>
      </c>
      <c r="C648" s="55" t="s">
        <v>122</v>
      </c>
      <c r="D648" s="15">
        <v>2012</v>
      </c>
      <c r="E648" s="56"/>
      <c r="F648" s="25"/>
      <c r="G648" s="65">
        <v>3</v>
      </c>
      <c r="H648" s="25">
        <v>41043</v>
      </c>
      <c r="I648" s="10" t="s">
        <v>126</v>
      </c>
      <c r="J648" s="65" t="s">
        <v>101</v>
      </c>
      <c r="K648" s="67">
        <v>594.98031496062993</v>
      </c>
      <c r="L648" s="65">
        <v>120.9</v>
      </c>
      <c r="M648" s="29">
        <v>10</v>
      </c>
      <c r="N648" s="65"/>
      <c r="O648" s="28">
        <v>0.20319999999999999</v>
      </c>
      <c r="P648" s="41" t="s">
        <v>64</v>
      </c>
      <c r="Q648" s="10"/>
      <c r="R648" s="10"/>
      <c r="S648" s="10"/>
      <c r="T648" s="32"/>
      <c r="U648" s="32"/>
      <c r="V648" s="32"/>
      <c r="W648" s="10"/>
      <c r="X648" s="10"/>
      <c r="Y648" s="10"/>
      <c r="Z648" s="10"/>
      <c r="AA648" s="10"/>
      <c r="AB648" s="10">
        <v>41.6</v>
      </c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5" x14ac:dyDescent="0.2">
      <c r="B649" t="s">
        <v>121</v>
      </c>
      <c r="C649" s="55" t="s">
        <v>122</v>
      </c>
      <c r="D649" s="15">
        <v>2012</v>
      </c>
      <c r="E649" s="56"/>
      <c r="F649" s="25"/>
      <c r="G649" s="65">
        <v>3</v>
      </c>
      <c r="H649" s="25">
        <v>41043</v>
      </c>
      <c r="I649" s="10" t="s">
        <v>118</v>
      </c>
      <c r="J649" s="65" t="s">
        <v>101</v>
      </c>
      <c r="K649" s="67">
        <v>538.01412546738675</v>
      </c>
      <c r="L649" s="65">
        <v>129.5</v>
      </c>
      <c r="M649" s="29">
        <v>10</v>
      </c>
      <c r="N649" s="65"/>
      <c r="O649" s="28">
        <v>0.2407</v>
      </c>
      <c r="P649" s="41" t="s">
        <v>64</v>
      </c>
      <c r="Q649" s="10"/>
      <c r="R649" s="10"/>
      <c r="S649" s="10"/>
      <c r="T649" s="32"/>
      <c r="U649" s="32"/>
      <c r="V649" s="32"/>
      <c r="W649" s="10"/>
      <c r="X649" s="10"/>
      <c r="Y649" s="10"/>
      <c r="Z649" s="10"/>
      <c r="AA649" s="10"/>
      <c r="AB649" s="10">
        <v>41.9</v>
      </c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5" x14ac:dyDescent="0.2">
      <c r="B650" t="str">
        <f t="shared" si="20"/>
        <v>Garnet</v>
      </c>
      <c r="C650" s="55" t="s">
        <v>122</v>
      </c>
      <c r="D650" s="15">
        <v>2012</v>
      </c>
      <c r="E650" s="56"/>
      <c r="F650" s="25"/>
      <c r="G650" s="65">
        <v>3</v>
      </c>
      <c r="H650" s="25">
        <v>41043</v>
      </c>
      <c r="I650" s="10" t="s">
        <v>45</v>
      </c>
      <c r="J650" s="65" t="s">
        <v>101</v>
      </c>
      <c r="K650" s="67">
        <v>456.32229756681295</v>
      </c>
      <c r="L650" s="65">
        <v>114.39999999999999</v>
      </c>
      <c r="M650" s="29">
        <v>10</v>
      </c>
      <c r="N650" s="65"/>
      <c r="O650" s="28">
        <v>0.25069999999999998</v>
      </c>
      <c r="P650" s="41" t="s">
        <v>64</v>
      </c>
      <c r="Q650" s="10"/>
      <c r="R650" s="10"/>
      <c r="S650" s="10"/>
      <c r="T650" s="32"/>
      <c r="U650" s="32"/>
      <c r="V650" s="32"/>
      <c r="W650" s="10"/>
      <c r="X650" s="10"/>
      <c r="Y650" s="10"/>
      <c r="Z650" s="10"/>
      <c r="AA650" s="10"/>
      <c r="AB650" s="10">
        <v>41.7</v>
      </c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5" x14ac:dyDescent="0.2">
      <c r="B651" t="str">
        <f t="shared" si="20"/>
        <v>Hyola555TT</v>
      </c>
      <c r="C651" s="55" t="s">
        <v>122</v>
      </c>
      <c r="D651" s="15">
        <v>2012</v>
      </c>
      <c r="E651" s="56"/>
      <c r="F651" s="25"/>
      <c r="G651" s="65">
        <v>3</v>
      </c>
      <c r="H651" s="25">
        <v>41043</v>
      </c>
      <c r="I651" s="10" t="s">
        <v>127</v>
      </c>
      <c r="J651" s="65" t="s">
        <v>101</v>
      </c>
      <c r="K651" s="67">
        <v>480.89983022071306</v>
      </c>
      <c r="L651" s="65">
        <v>113.3</v>
      </c>
      <c r="M651" s="29">
        <v>10</v>
      </c>
      <c r="N651" s="65"/>
      <c r="O651" s="28">
        <v>0.2356</v>
      </c>
      <c r="P651" s="41" t="s">
        <v>64</v>
      </c>
      <c r="Q651" s="10"/>
      <c r="R651" s="10"/>
      <c r="S651" s="10"/>
      <c r="T651" s="32"/>
      <c r="U651" s="32"/>
      <c r="V651" s="32"/>
      <c r="W651" s="10"/>
      <c r="X651" s="10"/>
      <c r="Y651" s="10"/>
      <c r="Z651" s="10"/>
      <c r="AA651" s="10"/>
      <c r="AB651" s="10">
        <v>40.4</v>
      </c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5" x14ac:dyDescent="0.2">
      <c r="B652" t="str">
        <f t="shared" si="20"/>
        <v>Jackpot</v>
      </c>
      <c r="C652" s="55" t="s">
        <v>122</v>
      </c>
      <c r="D652" s="15">
        <v>2012</v>
      </c>
      <c r="E652" s="56"/>
      <c r="F652" s="25"/>
      <c r="G652" s="65">
        <v>3</v>
      </c>
      <c r="H652" s="25">
        <v>41043</v>
      </c>
      <c r="I652" s="10" t="s">
        <v>128</v>
      </c>
      <c r="J652" s="65" t="s">
        <v>101</v>
      </c>
      <c r="K652" s="67">
        <v>311.54192966636606</v>
      </c>
      <c r="L652" s="65">
        <v>69.099999999999994</v>
      </c>
      <c r="M652" s="29">
        <v>10</v>
      </c>
      <c r="N652" s="65"/>
      <c r="O652" s="28">
        <v>0.2218</v>
      </c>
      <c r="P652" s="41" t="s">
        <v>64</v>
      </c>
      <c r="Q652" s="10"/>
      <c r="R652" s="10"/>
      <c r="S652" s="10"/>
      <c r="T652" s="32"/>
      <c r="U652" s="32"/>
      <c r="V652" s="32"/>
      <c r="W652" s="10"/>
      <c r="X652" s="10"/>
      <c r="Y652" s="10"/>
      <c r="Z652" s="10"/>
      <c r="AA652" s="10"/>
      <c r="AB652" s="10">
        <v>43.3</v>
      </c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x14ac:dyDescent="0.2">
      <c r="B653" t="str">
        <f t="shared" si="20"/>
        <v>Stingray</v>
      </c>
      <c r="C653" s="55" t="s">
        <v>122</v>
      </c>
      <c r="D653" s="15">
        <v>2012</v>
      </c>
      <c r="E653" s="10"/>
      <c r="F653" s="25"/>
      <c r="G653" s="65">
        <v>3</v>
      </c>
      <c r="H653" s="25">
        <v>41043</v>
      </c>
      <c r="I653" s="10" t="s">
        <v>129</v>
      </c>
      <c r="J653" s="65" t="s">
        <v>101</v>
      </c>
      <c r="K653" s="67">
        <v>442.37012987012992</v>
      </c>
      <c r="L653" s="65">
        <v>109.00000000000001</v>
      </c>
      <c r="M653" s="29">
        <v>10</v>
      </c>
      <c r="N653" s="10"/>
      <c r="O653" s="28">
        <v>0.24640000000000001</v>
      </c>
      <c r="P653" s="41" t="s">
        <v>64</v>
      </c>
      <c r="Q653" s="10"/>
      <c r="R653" s="10"/>
      <c r="S653" s="10"/>
      <c r="T653" s="32"/>
      <c r="U653" s="32"/>
      <c r="V653" s="32"/>
      <c r="W653" s="10"/>
      <c r="X653" s="10"/>
      <c r="Y653" s="10"/>
      <c r="Z653" s="10"/>
      <c r="AA653" s="10"/>
      <c r="AB653" s="10">
        <v>41.7</v>
      </c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x14ac:dyDescent="0.2">
      <c r="A654">
        <f t="shared" ref="A642:A705" si="21">F654-H654</f>
        <v>191</v>
      </c>
      <c r="B654" t="s">
        <v>124</v>
      </c>
      <c r="C654" s="55" t="s">
        <v>130</v>
      </c>
      <c r="D654" s="15">
        <v>2002</v>
      </c>
      <c r="E654" s="10"/>
      <c r="F654" s="25">
        <v>37559</v>
      </c>
      <c r="G654" s="10">
        <v>1</v>
      </c>
      <c r="H654" s="37">
        <v>37368</v>
      </c>
      <c r="I654" s="10" t="s">
        <v>131</v>
      </c>
      <c r="J654" s="65" t="s">
        <v>101</v>
      </c>
      <c r="K654" s="10">
        <f>L654/0.237</f>
        <v>412.23628691983123</v>
      </c>
      <c r="L654" s="10">
        <v>97.7</v>
      </c>
      <c r="M654" s="29">
        <v>10</v>
      </c>
      <c r="N654" s="10"/>
      <c r="O654" s="10"/>
      <c r="P654" s="41" t="s">
        <v>64</v>
      </c>
      <c r="Q654" s="10"/>
      <c r="R654" s="10"/>
      <c r="S654" s="10"/>
      <c r="T654" s="32"/>
      <c r="U654" s="32"/>
      <c r="V654" s="32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x14ac:dyDescent="0.2">
      <c r="A655">
        <f t="shared" si="21"/>
        <v>191</v>
      </c>
      <c r="B655" t="str">
        <f t="shared" ref="B655:B673" si="22">I655</f>
        <v>Rivette</v>
      </c>
      <c r="C655" s="55" t="s">
        <v>130</v>
      </c>
      <c r="D655" s="15">
        <v>2002</v>
      </c>
      <c r="E655" s="10"/>
      <c r="F655" s="25">
        <v>37559</v>
      </c>
      <c r="G655" s="10">
        <v>1</v>
      </c>
      <c r="H655" s="37">
        <v>37368</v>
      </c>
      <c r="I655" s="10" t="s">
        <v>132</v>
      </c>
      <c r="J655" s="65" t="s">
        <v>101</v>
      </c>
      <c r="K655" s="10">
        <f t="shared" ref="K655:K661" si="23">L655/0.237</f>
        <v>481.43459915611817</v>
      </c>
      <c r="L655" s="10">
        <v>114.1</v>
      </c>
      <c r="M655" s="29">
        <v>10</v>
      </c>
      <c r="N655" s="10"/>
      <c r="O655" s="10"/>
      <c r="P655" s="41" t="s">
        <v>64</v>
      </c>
      <c r="Q655" s="10"/>
      <c r="R655" s="10"/>
      <c r="S655" s="10"/>
      <c r="T655" s="32"/>
      <c r="U655" s="32"/>
      <c r="V655" s="32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x14ac:dyDescent="0.2">
      <c r="A656">
        <f t="shared" si="21"/>
        <v>191</v>
      </c>
      <c r="B656" t="str">
        <f t="shared" si="22"/>
        <v>Ag-Emblem</v>
      </c>
      <c r="C656" s="55" t="s">
        <v>130</v>
      </c>
      <c r="D656" s="15">
        <v>2002</v>
      </c>
      <c r="E656" s="10"/>
      <c r="F656" s="25">
        <v>37559</v>
      </c>
      <c r="G656" s="10">
        <v>1</v>
      </c>
      <c r="H656" s="37">
        <v>37368</v>
      </c>
      <c r="I656" s="10" t="s">
        <v>133</v>
      </c>
      <c r="J656" s="65" t="s">
        <v>101</v>
      </c>
      <c r="K656" s="10">
        <f t="shared" si="23"/>
        <v>404.21940928270044</v>
      </c>
      <c r="L656" s="10">
        <v>95.8</v>
      </c>
      <c r="M656" s="29">
        <v>10</v>
      </c>
      <c r="N656" s="10"/>
      <c r="O656" s="10"/>
      <c r="P656" s="41" t="s">
        <v>64</v>
      </c>
      <c r="Q656" s="10"/>
      <c r="R656" s="10"/>
      <c r="S656" s="10"/>
      <c r="T656" s="32"/>
      <c r="U656" s="32"/>
      <c r="V656" s="32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x14ac:dyDescent="0.2">
      <c r="A657">
        <f t="shared" si="21"/>
        <v>191</v>
      </c>
      <c r="B657" t="str">
        <f t="shared" si="22"/>
        <v>Rainbow</v>
      </c>
      <c r="C657" s="55" t="s">
        <v>130</v>
      </c>
      <c r="D657" s="15">
        <v>2002</v>
      </c>
      <c r="E657" s="10"/>
      <c r="F657" s="25">
        <v>37559</v>
      </c>
      <c r="G657" s="10">
        <v>1</v>
      </c>
      <c r="H657" s="37">
        <v>37368</v>
      </c>
      <c r="I657" s="10" t="s">
        <v>134</v>
      </c>
      <c r="J657" s="65" t="s">
        <v>101</v>
      </c>
      <c r="K657" s="10">
        <f t="shared" si="23"/>
        <v>398.7341772151899</v>
      </c>
      <c r="L657" s="10">
        <v>94.5</v>
      </c>
      <c r="M657" s="29">
        <v>10</v>
      </c>
      <c r="N657" s="10"/>
      <c r="O657" s="10"/>
      <c r="P657" s="41" t="s">
        <v>64</v>
      </c>
      <c r="Q657" s="10"/>
      <c r="R657" s="10"/>
      <c r="S657" s="10"/>
      <c r="T657" s="32"/>
      <c r="U657" s="32"/>
      <c r="V657" s="32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x14ac:dyDescent="0.2">
      <c r="A658">
        <f t="shared" si="21"/>
        <v>191</v>
      </c>
      <c r="B658" t="s">
        <v>135</v>
      </c>
      <c r="C658" s="55" t="s">
        <v>130</v>
      </c>
      <c r="D658" s="15">
        <v>2002</v>
      </c>
      <c r="E658" s="10"/>
      <c r="F658" s="25">
        <v>37559</v>
      </c>
      <c r="G658" s="10">
        <v>1</v>
      </c>
      <c r="H658" s="37">
        <v>37368</v>
      </c>
      <c r="I658" s="10" t="s">
        <v>136</v>
      </c>
      <c r="J658" s="65" t="s">
        <v>101</v>
      </c>
      <c r="K658" s="10">
        <f t="shared" si="23"/>
        <v>371.72995780590719</v>
      </c>
      <c r="L658" s="10">
        <v>88.1</v>
      </c>
      <c r="M658" s="29">
        <v>10</v>
      </c>
      <c r="N658" s="10"/>
      <c r="O658" s="10"/>
      <c r="P658" s="41" t="s">
        <v>64</v>
      </c>
      <c r="Q658" s="10"/>
      <c r="R658" s="10"/>
      <c r="S658" s="10"/>
      <c r="T658" s="32"/>
      <c r="U658" s="32"/>
      <c r="V658" s="32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x14ac:dyDescent="0.2">
      <c r="A659">
        <f t="shared" si="21"/>
        <v>191</v>
      </c>
      <c r="B659" t="str">
        <f t="shared" si="22"/>
        <v>Oscar</v>
      </c>
      <c r="C659" s="55" t="s">
        <v>130</v>
      </c>
      <c r="D659" s="15">
        <v>2002</v>
      </c>
      <c r="E659" s="10"/>
      <c r="F659" s="25">
        <v>37559</v>
      </c>
      <c r="G659" s="10">
        <v>1</v>
      </c>
      <c r="H659" s="37">
        <v>37368</v>
      </c>
      <c r="I659" s="10" t="s">
        <v>137</v>
      </c>
      <c r="J659" s="65" t="s">
        <v>101</v>
      </c>
      <c r="K659" s="10">
        <f t="shared" si="23"/>
        <v>397.46835443037969</v>
      </c>
      <c r="L659" s="10">
        <v>94.199999999999989</v>
      </c>
      <c r="M659" s="29">
        <v>10</v>
      </c>
      <c r="N659" s="10"/>
      <c r="O659" s="10"/>
      <c r="P659" s="41" t="s">
        <v>64</v>
      </c>
      <c r="Q659" s="10"/>
      <c r="R659" s="10"/>
      <c r="S659" s="10"/>
      <c r="T659" s="32"/>
      <c r="U659" s="32"/>
      <c r="V659" s="32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x14ac:dyDescent="0.2">
      <c r="A660">
        <f t="shared" si="21"/>
        <v>191</v>
      </c>
      <c r="B660" t="s">
        <v>138</v>
      </c>
      <c r="C660" s="55" t="s">
        <v>130</v>
      </c>
      <c r="D660" s="15">
        <v>2002</v>
      </c>
      <c r="E660" s="10"/>
      <c r="F660" s="25">
        <v>37559</v>
      </c>
      <c r="G660" s="10">
        <v>1</v>
      </c>
      <c r="H660" s="37">
        <v>37368</v>
      </c>
      <c r="I660" s="10" t="s">
        <v>139</v>
      </c>
      <c r="J660" s="65" t="s">
        <v>101</v>
      </c>
      <c r="K660" s="10">
        <f t="shared" si="23"/>
        <v>454.00843881856548</v>
      </c>
      <c r="L660" s="10">
        <v>107.60000000000001</v>
      </c>
      <c r="M660" s="29">
        <v>10</v>
      </c>
      <c r="N660" s="10"/>
      <c r="O660" s="10"/>
      <c r="P660" s="41" t="s">
        <v>64</v>
      </c>
      <c r="Q660" s="10"/>
      <c r="R660" s="10"/>
      <c r="S660" s="10"/>
      <c r="T660" s="32"/>
      <c r="U660" s="32"/>
      <c r="V660" s="32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x14ac:dyDescent="0.2">
      <c r="A661">
        <f t="shared" si="21"/>
        <v>191</v>
      </c>
      <c r="B661" t="str">
        <f t="shared" si="22"/>
        <v>Dunkeld</v>
      </c>
      <c r="C661" s="55" t="s">
        <v>130</v>
      </c>
      <c r="D661" s="15">
        <v>2002</v>
      </c>
      <c r="E661" s="10"/>
      <c r="F661" s="25">
        <v>37559</v>
      </c>
      <c r="G661" s="10">
        <v>1</v>
      </c>
      <c r="H661" s="37">
        <v>37368</v>
      </c>
      <c r="I661" s="10" t="s">
        <v>140</v>
      </c>
      <c r="J661" s="65" t="s">
        <v>101</v>
      </c>
      <c r="K661" s="10">
        <f t="shared" si="23"/>
        <v>413.08016877637129</v>
      </c>
      <c r="L661" s="10">
        <v>97.899999999999991</v>
      </c>
      <c r="M661" s="29">
        <v>10</v>
      </c>
      <c r="N661" s="10"/>
      <c r="O661" s="10"/>
      <c r="P661" s="41" t="s">
        <v>64</v>
      </c>
      <c r="Q661" s="10"/>
      <c r="R661" s="10"/>
      <c r="S661" s="10"/>
      <c r="T661" s="32"/>
      <c r="U661" s="32"/>
      <c r="V661" s="32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x14ac:dyDescent="0.2">
      <c r="A662">
        <f t="shared" si="21"/>
        <v>166</v>
      </c>
      <c r="B662" t="s">
        <v>124</v>
      </c>
      <c r="C662" s="55" t="s">
        <v>130</v>
      </c>
      <c r="D662" s="15">
        <v>2002</v>
      </c>
      <c r="E662" s="10"/>
      <c r="F662" s="25">
        <v>37559</v>
      </c>
      <c r="G662" s="10">
        <v>2</v>
      </c>
      <c r="H662" s="37">
        <v>37393</v>
      </c>
      <c r="I662" s="10" t="s">
        <v>131</v>
      </c>
      <c r="J662" s="65" t="s">
        <v>101</v>
      </c>
      <c r="K662" s="10">
        <f>L662/0.248</f>
        <v>291.93548387096769</v>
      </c>
      <c r="L662" s="10">
        <v>72.399999999999991</v>
      </c>
      <c r="M662" s="29">
        <v>10</v>
      </c>
      <c r="N662" s="10"/>
      <c r="O662" s="10"/>
      <c r="P662" s="41" t="s">
        <v>64</v>
      </c>
      <c r="Q662" s="10"/>
      <c r="R662" s="10"/>
      <c r="S662" s="10"/>
      <c r="T662" s="32"/>
      <c r="U662" s="32"/>
      <c r="V662" s="32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x14ac:dyDescent="0.2">
      <c r="A663">
        <f t="shared" si="21"/>
        <v>166</v>
      </c>
      <c r="B663" t="str">
        <f t="shared" si="22"/>
        <v>Rivette</v>
      </c>
      <c r="C663" s="55" t="s">
        <v>130</v>
      </c>
      <c r="D663" s="15">
        <v>2002</v>
      </c>
      <c r="E663" s="10"/>
      <c r="F663" s="25">
        <v>37559</v>
      </c>
      <c r="G663" s="10">
        <v>2</v>
      </c>
      <c r="H663" s="37">
        <v>37393</v>
      </c>
      <c r="I663" s="10" t="s">
        <v>132</v>
      </c>
      <c r="J663" s="65" t="s">
        <v>101</v>
      </c>
      <c r="K663" s="10">
        <f t="shared" ref="K663:K669" si="24">L663/0.248</f>
        <v>320.56451612903226</v>
      </c>
      <c r="L663" s="10">
        <v>79.5</v>
      </c>
      <c r="M663" s="29">
        <v>10</v>
      </c>
      <c r="N663" s="10"/>
      <c r="O663" s="10"/>
      <c r="P663" s="41" t="s">
        <v>64</v>
      </c>
      <c r="Q663" s="10"/>
      <c r="R663" s="10"/>
      <c r="S663" s="10"/>
      <c r="T663" s="32"/>
      <c r="U663" s="32"/>
      <c r="V663" s="32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x14ac:dyDescent="0.2">
      <c r="A664">
        <f t="shared" si="21"/>
        <v>166</v>
      </c>
      <c r="B664" t="str">
        <f t="shared" si="22"/>
        <v>Ag-Emblem</v>
      </c>
      <c r="C664" s="55" t="s">
        <v>130</v>
      </c>
      <c r="D664" s="15">
        <v>2002</v>
      </c>
      <c r="E664" s="10"/>
      <c r="F664" s="25">
        <v>37559</v>
      </c>
      <c r="G664" s="10">
        <v>2</v>
      </c>
      <c r="H664" s="37">
        <v>37393</v>
      </c>
      <c r="I664" s="10" t="s">
        <v>133</v>
      </c>
      <c r="J664" s="65" t="s">
        <v>101</v>
      </c>
      <c r="K664" s="10">
        <f t="shared" si="24"/>
        <v>262.50000000000006</v>
      </c>
      <c r="L664" s="10">
        <v>65.100000000000009</v>
      </c>
      <c r="M664" s="29">
        <v>10</v>
      </c>
      <c r="N664" s="10"/>
      <c r="O664" s="10"/>
      <c r="P664" s="41" t="s">
        <v>64</v>
      </c>
      <c r="Q664" s="10"/>
      <c r="R664" s="10"/>
      <c r="S664" s="10"/>
      <c r="T664" s="32"/>
      <c r="U664" s="32"/>
      <c r="V664" s="32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x14ac:dyDescent="0.2">
      <c r="A665">
        <f t="shared" si="21"/>
        <v>166</v>
      </c>
      <c r="B665" t="str">
        <f t="shared" si="22"/>
        <v>Rainbow</v>
      </c>
      <c r="C665" s="55" t="s">
        <v>130</v>
      </c>
      <c r="D665" s="15">
        <v>2002</v>
      </c>
      <c r="E665" s="10"/>
      <c r="F665" s="25">
        <v>37559</v>
      </c>
      <c r="G665" s="10">
        <v>2</v>
      </c>
      <c r="H665" s="37">
        <v>37393</v>
      </c>
      <c r="I665" s="10" t="s">
        <v>134</v>
      </c>
      <c r="J665" s="65" t="s">
        <v>101</v>
      </c>
      <c r="K665" s="10">
        <f t="shared" si="24"/>
        <v>300</v>
      </c>
      <c r="L665" s="10">
        <v>74.400000000000006</v>
      </c>
      <c r="M665" s="29">
        <v>10</v>
      </c>
      <c r="N665" s="10"/>
      <c r="O665" s="10"/>
      <c r="P665" s="41" t="s">
        <v>64</v>
      </c>
      <c r="Q665" s="10"/>
      <c r="R665" s="10"/>
      <c r="S665" s="10"/>
      <c r="T665" s="32"/>
      <c r="U665" s="32"/>
      <c r="V665" s="32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x14ac:dyDescent="0.2">
      <c r="A666">
        <f t="shared" si="21"/>
        <v>166</v>
      </c>
      <c r="B666" t="s">
        <v>135</v>
      </c>
      <c r="C666" s="55" t="s">
        <v>130</v>
      </c>
      <c r="D666" s="15">
        <v>2002</v>
      </c>
      <c r="E666" s="10"/>
      <c r="F666" s="25">
        <v>37559</v>
      </c>
      <c r="G666" s="10">
        <v>2</v>
      </c>
      <c r="H666" s="37">
        <v>37393</v>
      </c>
      <c r="I666" s="10" t="s">
        <v>136</v>
      </c>
      <c r="J666" s="65" t="s">
        <v>101</v>
      </c>
      <c r="K666" s="10">
        <f t="shared" si="24"/>
        <v>281.04838709677415</v>
      </c>
      <c r="L666" s="10">
        <v>69.699999999999989</v>
      </c>
      <c r="M666" s="29">
        <v>10</v>
      </c>
      <c r="N666" s="10"/>
      <c r="O666" s="10"/>
      <c r="P666" s="41" t="s">
        <v>64</v>
      </c>
      <c r="Q666" s="10"/>
      <c r="R666" s="10"/>
      <c r="S666" s="10"/>
      <c r="T666" s="32"/>
      <c r="U666" s="32"/>
      <c r="V666" s="32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x14ac:dyDescent="0.2">
      <c r="A667">
        <f t="shared" si="21"/>
        <v>166</v>
      </c>
      <c r="B667" t="str">
        <f t="shared" si="22"/>
        <v>Oscar</v>
      </c>
      <c r="C667" s="55" t="s">
        <v>130</v>
      </c>
      <c r="D667" s="15">
        <v>2002</v>
      </c>
      <c r="E667" s="10"/>
      <c r="F667" s="25">
        <v>37559</v>
      </c>
      <c r="G667" s="10">
        <v>2</v>
      </c>
      <c r="H667" s="37">
        <v>37393</v>
      </c>
      <c r="I667" s="10" t="s">
        <v>137</v>
      </c>
      <c r="J667" s="65" t="s">
        <v>101</v>
      </c>
      <c r="K667" s="10">
        <f t="shared" si="24"/>
        <v>279.83870967741933</v>
      </c>
      <c r="L667" s="10">
        <v>69.399999999999991</v>
      </c>
      <c r="M667" s="29">
        <v>10</v>
      </c>
      <c r="N667" s="10"/>
      <c r="O667" s="10"/>
      <c r="P667" s="41" t="s">
        <v>64</v>
      </c>
      <c r="Q667" s="10"/>
      <c r="R667" s="10"/>
      <c r="S667" s="10"/>
      <c r="T667" s="32"/>
      <c r="U667" s="32"/>
      <c r="V667" s="32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x14ac:dyDescent="0.2">
      <c r="A668">
        <f t="shared" si="21"/>
        <v>166</v>
      </c>
      <c r="B668" t="s">
        <v>138</v>
      </c>
      <c r="C668" s="55" t="s">
        <v>130</v>
      </c>
      <c r="D668" s="15">
        <v>2002</v>
      </c>
      <c r="E668" s="10"/>
      <c r="F668" s="25">
        <v>37559</v>
      </c>
      <c r="G668" s="10">
        <v>2</v>
      </c>
      <c r="H668" s="37">
        <v>37393</v>
      </c>
      <c r="I668" s="10" t="s">
        <v>139</v>
      </c>
      <c r="J668" s="65" t="s">
        <v>101</v>
      </c>
      <c r="K668" s="10">
        <f t="shared" si="24"/>
        <v>338.70967741935482</v>
      </c>
      <c r="L668" s="10">
        <v>84</v>
      </c>
      <c r="M668" s="29">
        <v>10</v>
      </c>
      <c r="N668" s="10"/>
      <c r="O668" s="10"/>
      <c r="P668" s="41" t="s">
        <v>64</v>
      </c>
      <c r="Q668" s="10"/>
      <c r="R668" s="10"/>
      <c r="S668" s="10"/>
      <c r="T668" s="32"/>
      <c r="U668" s="32"/>
      <c r="V668" s="32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x14ac:dyDescent="0.2">
      <c r="A669">
        <f t="shared" si="21"/>
        <v>166</v>
      </c>
      <c r="B669" t="str">
        <f t="shared" si="22"/>
        <v>Dunkeld</v>
      </c>
      <c r="C669" s="55" t="s">
        <v>130</v>
      </c>
      <c r="D669" s="15">
        <v>2002</v>
      </c>
      <c r="E669" s="10"/>
      <c r="F669" s="25">
        <v>37559</v>
      </c>
      <c r="G669" s="10">
        <v>2</v>
      </c>
      <c r="H669" s="37">
        <v>37393</v>
      </c>
      <c r="I669" s="10" t="s">
        <v>140</v>
      </c>
      <c r="J669" s="65" t="s">
        <v>101</v>
      </c>
      <c r="K669" s="10">
        <f t="shared" si="24"/>
        <v>258.46774193548384</v>
      </c>
      <c r="L669" s="10">
        <v>64.099999999999994</v>
      </c>
      <c r="M669" s="29">
        <v>10</v>
      </c>
      <c r="N669" s="10"/>
      <c r="O669" s="10"/>
      <c r="P669" s="41" t="s">
        <v>64</v>
      </c>
      <c r="Q669" s="10"/>
      <c r="R669" s="10"/>
      <c r="S669" s="10"/>
      <c r="T669" s="32"/>
      <c r="U669" s="32"/>
      <c r="V669" s="32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x14ac:dyDescent="0.2">
      <c r="A670">
        <f t="shared" si="21"/>
        <v>138</v>
      </c>
      <c r="B670" t="s">
        <v>124</v>
      </c>
      <c r="C670" s="55" t="s">
        <v>130</v>
      </c>
      <c r="D670" s="15">
        <v>2002</v>
      </c>
      <c r="E670" s="10"/>
      <c r="F670" s="25">
        <v>37559</v>
      </c>
      <c r="G670" s="10">
        <v>3</v>
      </c>
      <c r="H670" s="37">
        <v>37421</v>
      </c>
      <c r="I670" s="10" t="s">
        <v>131</v>
      </c>
      <c r="J670" s="65" t="s">
        <v>101</v>
      </c>
      <c r="K670" s="10">
        <f>L670/0.11</f>
        <v>347.27272727272731</v>
      </c>
      <c r="L670" s="10">
        <v>38.200000000000003</v>
      </c>
      <c r="M670" s="29">
        <v>10</v>
      </c>
      <c r="N670" s="10"/>
      <c r="O670" s="10"/>
      <c r="P670" s="41" t="s">
        <v>64</v>
      </c>
      <c r="Q670" s="10"/>
      <c r="R670" s="10"/>
      <c r="S670" s="10"/>
      <c r="T670" s="32"/>
      <c r="U670" s="32"/>
      <c r="V670" s="32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x14ac:dyDescent="0.2">
      <c r="A671">
        <f t="shared" si="21"/>
        <v>138</v>
      </c>
      <c r="B671" t="str">
        <f t="shared" si="22"/>
        <v>Rivette</v>
      </c>
      <c r="C671" s="55" t="s">
        <v>130</v>
      </c>
      <c r="D671" s="15">
        <v>2002</v>
      </c>
      <c r="E671" s="10"/>
      <c r="F671" s="25">
        <v>37559</v>
      </c>
      <c r="G671" s="10">
        <v>3</v>
      </c>
      <c r="H671" s="37">
        <v>37421</v>
      </c>
      <c r="I671" s="10" t="s">
        <v>132</v>
      </c>
      <c r="J671" s="65" t="s">
        <v>101</v>
      </c>
      <c r="K671" s="10">
        <f t="shared" ref="K671:K677" si="25">L671/0.11</f>
        <v>147.27272727272725</v>
      </c>
      <c r="L671" s="10">
        <v>16.2</v>
      </c>
      <c r="M671" s="29">
        <v>10</v>
      </c>
      <c r="N671" s="10"/>
      <c r="O671" s="10"/>
      <c r="P671" s="41" t="s">
        <v>64</v>
      </c>
      <c r="Q671" s="10"/>
      <c r="R671" s="10"/>
      <c r="S671" s="10"/>
      <c r="T671" s="32"/>
      <c r="U671" s="32"/>
      <c r="V671" s="32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x14ac:dyDescent="0.2">
      <c r="A672">
        <f t="shared" si="21"/>
        <v>138</v>
      </c>
      <c r="B672" t="str">
        <f t="shared" si="22"/>
        <v>Ag-Emblem</v>
      </c>
      <c r="C672" s="55" t="s">
        <v>130</v>
      </c>
      <c r="D672" s="15">
        <v>2002</v>
      </c>
      <c r="E672" s="10"/>
      <c r="F672" s="25">
        <v>37559</v>
      </c>
      <c r="G672" s="10">
        <v>3</v>
      </c>
      <c r="H672" s="37">
        <v>37421</v>
      </c>
      <c r="I672" s="10" t="s">
        <v>133</v>
      </c>
      <c r="J672" s="65" t="s">
        <v>101</v>
      </c>
      <c r="K672" s="10">
        <f t="shared" si="25"/>
        <v>164.54545454545453</v>
      </c>
      <c r="L672" s="10">
        <v>18.099999999999998</v>
      </c>
      <c r="M672" s="29">
        <v>10</v>
      </c>
      <c r="N672" s="10"/>
      <c r="O672" s="10"/>
      <c r="P672" s="41" t="s">
        <v>64</v>
      </c>
      <c r="Q672" s="10"/>
      <c r="R672" s="10"/>
      <c r="S672" s="10"/>
      <c r="T672" s="32"/>
      <c r="U672" s="32"/>
      <c r="V672" s="32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x14ac:dyDescent="0.2">
      <c r="A673">
        <f t="shared" si="21"/>
        <v>138</v>
      </c>
      <c r="B673" t="str">
        <f t="shared" si="22"/>
        <v>Rainbow</v>
      </c>
      <c r="C673" s="55" t="s">
        <v>130</v>
      </c>
      <c r="D673" s="15">
        <v>2002</v>
      </c>
      <c r="E673" s="10"/>
      <c r="F673" s="25">
        <v>37559</v>
      </c>
      <c r="G673" s="10">
        <v>3</v>
      </c>
      <c r="H673" s="37">
        <v>37421</v>
      </c>
      <c r="I673" s="10" t="s">
        <v>134</v>
      </c>
      <c r="J673" s="65" t="s">
        <v>101</v>
      </c>
      <c r="K673" s="10">
        <f t="shared" si="25"/>
        <v>173.63636363636365</v>
      </c>
      <c r="L673" s="10">
        <v>19.100000000000001</v>
      </c>
      <c r="M673" s="29">
        <v>10</v>
      </c>
      <c r="N673" s="10"/>
      <c r="O673" s="10"/>
      <c r="P673" s="41" t="s">
        <v>64</v>
      </c>
      <c r="Q673" s="10"/>
      <c r="R673" s="10"/>
      <c r="S673" s="10"/>
      <c r="T673" s="32"/>
      <c r="U673" s="32"/>
      <c r="V673" s="32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x14ac:dyDescent="0.2">
      <c r="A674">
        <f t="shared" si="21"/>
        <v>138</v>
      </c>
      <c r="B674" t="s">
        <v>135</v>
      </c>
      <c r="C674" s="55" t="s">
        <v>130</v>
      </c>
      <c r="D674" s="15">
        <v>2002</v>
      </c>
      <c r="E674" s="10"/>
      <c r="F674" s="25">
        <v>37559</v>
      </c>
      <c r="G674" s="10">
        <v>3</v>
      </c>
      <c r="H674" s="37">
        <v>37421</v>
      </c>
      <c r="I674" s="10" t="s">
        <v>136</v>
      </c>
      <c r="J674" s="65" t="s">
        <v>101</v>
      </c>
      <c r="K674" s="10">
        <f t="shared" si="25"/>
        <v>84.545454545454547</v>
      </c>
      <c r="L674" s="10">
        <v>9.3000000000000007</v>
      </c>
      <c r="M674" s="29">
        <v>10</v>
      </c>
      <c r="N674" s="10"/>
      <c r="O674" s="10"/>
      <c r="P674" s="41" t="s">
        <v>64</v>
      </c>
      <c r="Q674" s="10"/>
      <c r="R674" s="10"/>
      <c r="S674" s="10"/>
      <c r="T674" s="32"/>
      <c r="U674" s="32"/>
      <c r="V674" s="32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x14ac:dyDescent="0.2">
      <c r="A675">
        <f t="shared" si="21"/>
        <v>138</v>
      </c>
      <c r="B675" t="str">
        <f>I675</f>
        <v>Oscar</v>
      </c>
      <c r="C675" s="55" t="s">
        <v>130</v>
      </c>
      <c r="D675" s="15">
        <v>2002</v>
      </c>
      <c r="E675" s="10"/>
      <c r="F675" s="25">
        <v>37559</v>
      </c>
      <c r="G675" s="10">
        <v>3</v>
      </c>
      <c r="H675" s="37">
        <v>37421</v>
      </c>
      <c r="I675" s="10" t="s">
        <v>137</v>
      </c>
      <c r="J675" s="65" t="s">
        <v>101</v>
      </c>
      <c r="K675" s="10">
        <f t="shared" si="25"/>
        <v>109.09090909090909</v>
      </c>
      <c r="L675" s="10">
        <v>12</v>
      </c>
      <c r="M675" s="29">
        <v>10</v>
      </c>
      <c r="N675" s="10"/>
      <c r="O675" s="10"/>
      <c r="P675" s="41" t="s">
        <v>64</v>
      </c>
      <c r="Q675" s="10"/>
      <c r="R675" s="10"/>
      <c r="S675" s="10"/>
      <c r="T675" s="32"/>
      <c r="U675" s="32"/>
      <c r="V675" s="32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x14ac:dyDescent="0.2">
      <c r="A676">
        <f t="shared" si="21"/>
        <v>138</v>
      </c>
      <c r="B676" t="s">
        <v>138</v>
      </c>
      <c r="C676" s="55" t="s">
        <v>130</v>
      </c>
      <c r="D676" s="15">
        <v>2002</v>
      </c>
      <c r="E676" s="10"/>
      <c r="F676" s="25">
        <v>37559</v>
      </c>
      <c r="G676" s="10">
        <v>3</v>
      </c>
      <c r="H676" s="37">
        <v>37421</v>
      </c>
      <c r="I676" s="10" t="s">
        <v>139</v>
      </c>
      <c r="J676" s="65" t="s">
        <v>101</v>
      </c>
      <c r="K676" s="10">
        <f t="shared" si="25"/>
        <v>355.45454545454544</v>
      </c>
      <c r="L676" s="10">
        <v>39.1</v>
      </c>
      <c r="M676" s="29">
        <v>10</v>
      </c>
      <c r="N676" s="10"/>
      <c r="O676" s="10"/>
      <c r="P676" s="41" t="s">
        <v>64</v>
      </c>
      <c r="Q676" s="10"/>
      <c r="R676" s="10"/>
      <c r="S676" s="10"/>
      <c r="T676" s="32"/>
      <c r="U676" s="32"/>
      <c r="V676" s="32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x14ac:dyDescent="0.2">
      <c r="A677">
        <f t="shared" si="21"/>
        <v>138</v>
      </c>
      <c r="B677" t="str">
        <f>I677</f>
        <v>Dunkeld</v>
      </c>
      <c r="C677" s="55" t="s">
        <v>130</v>
      </c>
      <c r="D677" s="15">
        <v>2002</v>
      </c>
      <c r="E677" s="10"/>
      <c r="F677" s="25">
        <v>37559</v>
      </c>
      <c r="G677" s="10">
        <v>3</v>
      </c>
      <c r="H677" s="37">
        <v>37421</v>
      </c>
      <c r="I677" s="10" t="s">
        <v>140</v>
      </c>
      <c r="J677" s="65" t="s">
        <v>101</v>
      </c>
      <c r="K677" s="10">
        <f t="shared" si="25"/>
        <v>94.545454545454547</v>
      </c>
      <c r="L677" s="10">
        <v>10.4</v>
      </c>
      <c r="M677" s="29">
        <v>10</v>
      </c>
      <c r="N677" s="10"/>
      <c r="O677" s="10"/>
      <c r="P677" s="41" t="s">
        <v>64</v>
      </c>
      <c r="Q677" s="10"/>
      <c r="R677" s="10"/>
      <c r="S677" s="10"/>
      <c r="T677" s="32"/>
      <c r="U677" s="32"/>
      <c r="V677" s="32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x14ac:dyDescent="0.2">
      <c r="A678">
        <f t="shared" si="21"/>
        <v>210</v>
      </c>
      <c r="B678" t="s">
        <v>124</v>
      </c>
      <c r="C678" s="55" t="s">
        <v>130</v>
      </c>
      <c r="D678" s="15">
        <v>2003</v>
      </c>
      <c r="E678" s="10"/>
      <c r="F678" s="25">
        <v>37923</v>
      </c>
      <c r="G678" s="10">
        <v>1</v>
      </c>
      <c r="H678" s="37">
        <v>37713</v>
      </c>
      <c r="I678" s="10" t="s">
        <v>131</v>
      </c>
      <c r="J678" s="65" t="s">
        <v>141</v>
      </c>
      <c r="K678" s="10">
        <f t="shared" ref="K678:K689" si="26">L678/0.228</f>
        <v>643.85964912280701</v>
      </c>
      <c r="L678" s="10">
        <v>146.80000000000001</v>
      </c>
      <c r="M678" s="29">
        <v>10</v>
      </c>
      <c r="N678" s="10"/>
      <c r="O678" s="10"/>
      <c r="P678" s="41" t="s">
        <v>64</v>
      </c>
      <c r="Q678" s="10"/>
      <c r="R678" s="10"/>
      <c r="S678" s="10"/>
      <c r="T678" s="32"/>
      <c r="U678" s="32"/>
      <c r="V678" s="32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x14ac:dyDescent="0.2">
      <c r="A679">
        <f t="shared" si="21"/>
        <v>210</v>
      </c>
      <c r="B679" t="str">
        <f>I679</f>
        <v>Rainbow</v>
      </c>
      <c r="C679" s="55" t="s">
        <v>130</v>
      </c>
      <c r="D679" s="15">
        <v>2003</v>
      </c>
      <c r="E679" s="10"/>
      <c r="F679" s="25">
        <v>37923</v>
      </c>
      <c r="G679" s="10">
        <v>1</v>
      </c>
      <c r="H679" s="37">
        <v>37713</v>
      </c>
      <c r="I679" s="10" t="s">
        <v>134</v>
      </c>
      <c r="J679" s="65" t="s">
        <v>141</v>
      </c>
      <c r="K679" s="10">
        <f t="shared" si="26"/>
        <v>756.14035087719299</v>
      </c>
      <c r="L679" s="10">
        <v>172.4</v>
      </c>
      <c r="M679" s="29">
        <v>10</v>
      </c>
      <c r="N679" s="10"/>
      <c r="O679" s="10"/>
      <c r="P679" s="41" t="s">
        <v>64</v>
      </c>
      <c r="Q679" s="10"/>
      <c r="R679" s="10"/>
      <c r="S679" s="10"/>
      <c r="T679" s="32"/>
      <c r="U679" s="32"/>
      <c r="V679" s="32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x14ac:dyDescent="0.2">
      <c r="A680">
        <f t="shared" si="21"/>
        <v>210</v>
      </c>
      <c r="B680" t="s">
        <v>135</v>
      </c>
      <c r="C680" s="55" t="s">
        <v>130</v>
      </c>
      <c r="D680" s="15">
        <v>2003</v>
      </c>
      <c r="E680" s="10"/>
      <c r="F680" s="25">
        <v>37923</v>
      </c>
      <c r="G680" s="10">
        <v>1</v>
      </c>
      <c r="H680" s="37">
        <v>37713</v>
      </c>
      <c r="I680" s="10" t="s">
        <v>136</v>
      </c>
      <c r="J680" s="65" t="s">
        <v>141</v>
      </c>
      <c r="K680" s="10">
        <f t="shared" si="26"/>
        <v>588.15789473684208</v>
      </c>
      <c r="L680" s="10">
        <v>134.1</v>
      </c>
      <c r="M680" s="29">
        <v>10</v>
      </c>
      <c r="N680" s="10"/>
      <c r="O680" s="10"/>
      <c r="P680" s="41" t="s">
        <v>64</v>
      </c>
      <c r="Q680" s="10"/>
      <c r="R680" s="10"/>
      <c r="S680" s="10"/>
      <c r="T680" s="32"/>
      <c r="U680" s="32"/>
      <c r="V680" s="32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x14ac:dyDescent="0.2">
      <c r="A681">
        <f t="shared" si="21"/>
        <v>210</v>
      </c>
      <c r="B681" t="str">
        <f>I681</f>
        <v>Oscar</v>
      </c>
      <c r="C681" s="55" t="s">
        <v>130</v>
      </c>
      <c r="D681" s="15">
        <v>2003</v>
      </c>
      <c r="E681" s="10"/>
      <c r="F681" s="25">
        <v>37923</v>
      </c>
      <c r="G681" s="10">
        <v>1</v>
      </c>
      <c r="H681" s="37">
        <v>37713</v>
      </c>
      <c r="I681" s="10" t="s">
        <v>137</v>
      </c>
      <c r="J681" s="65" t="s">
        <v>141</v>
      </c>
      <c r="K681" s="10">
        <f t="shared" si="26"/>
        <v>789.03508771929819</v>
      </c>
      <c r="L681" s="10">
        <v>179.9</v>
      </c>
      <c r="M681" s="29">
        <v>10</v>
      </c>
      <c r="N681" s="10"/>
      <c r="O681" s="10"/>
      <c r="P681" s="41" t="s">
        <v>64</v>
      </c>
      <c r="Q681" s="10"/>
      <c r="R681" s="10"/>
      <c r="S681" s="10"/>
      <c r="T681" s="32"/>
      <c r="U681" s="32"/>
      <c r="V681" s="32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x14ac:dyDescent="0.2">
      <c r="A682">
        <f t="shared" si="21"/>
        <v>210</v>
      </c>
      <c r="B682" t="s">
        <v>138</v>
      </c>
      <c r="C682" s="55" t="s">
        <v>130</v>
      </c>
      <c r="D682" s="15">
        <v>2003</v>
      </c>
      <c r="E682" s="10"/>
      <c r="F682" s="25">
        <v>37923</v>
      </c>
      <c r="G682" s="10">
        <v>1</v>
      </c>
      <c r="H682" s="37">
        <v>37713</v>
      </c>
      <c r="I682" s="10" t="s">
        <v>139</v>
      </c>
      <c r="J682" s="65" t="s">
        <v>141</v>
      </c>
      <c r="K682" s="10">
        <f t="shared" si="26"/>
        <v>580.70175438596493</v>
      </c>
      <c r="L682" s="10">
        <v>132.4</v>
      </c>
      <c r="M682" s="29">
        <v>10</v>
      </c>
      <c r="N682" s="10"/>
      <c r="O682" s="10"/>
      <c r="P682" s="41" t="s">
        <v>64</v>
      </c>
      <c r="Q682" s="10"/>
      <c r="R682" s="10"/>
      <c r="S682" s="10"/>
      <c r="T682" s="32"/>
      <c r="U682" s="32"/>
      <c r="V682" s="32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x14ac:dyDescent="0.2">
      <c r="A683">
        <f t="shared" si="21"/>
        <v>210</v>
      </c>
      <c r="B683" t="str">
        <f>I683</f>
        <v>Dunkeld</v>
      </c>
      <c r="C683" s="55" t="s">
        <v>130</v>
      </c>
      <c r="D683" s="15">
        <v>2003</v>
      </c>
      <c r="E683" s="10"/>
      <c r="F683" s="25">
        <v>37923</v>
      </c>
      <c r="G683" s="10">
        <v>1</v>
      </c>
      <c r="H683" s="37">
        <v>37713</v>
      </c>
      <c r="I683" s="10" t="s">
        <v>140</v>
      </c>
      <c r="J683" s="65" t="s">
        <v>141</v>
      </c>
      <c r="K683" s="10">
        <f t="shared" si="26"/>
        <v>630.70175438596482</v>
      </c>
      <c r="L683" s="10">
        <v>143.79999999999998</v>
      </c>
      <c r="M683" s="29">
        <v>10</v>
      </c>
      <c r="N683" s="10"/>
      <c r="O683" s="10"/>
      <c r="P683" s="41" t="s">
        <v>64</v>
      </c>
      <c r="Q683" s="10"/>
      <c r="R683" s="10"/>
      <c r="S683" s="10"/>
      <c r="T683" s="32"/>
      <c r="U683" s="32"/>
      <c r="V683" s="32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x14ac:dyDescent="0.2">
      <c r="A684">
        <f t="shared" si="21"/>
        <v>190</v>
      </c>
      <c r="B684" t="s">
        <v>124</v>
      </c>
      <c r="C684" s="55" t="s">
        <v>130</v>
      </c>
      <c r="D684" s="15">
        <v>2003</v>
      </c>
      <c r="E684" s="10"/>
      <c r="F684" s="25">
        <v>37923</v>
      </c>
      <c r="G684" s="10">
        <v>2</v>
      </c>
      <c r="H684" s="37">
        <v>37733</v>
      </c>
      <c r="I684" s="10" t="s">
        <v>131</v>
      </c>
      <c r="J684" s="65" t="s">
        <v>141</v>
      </c>
      <c r="K684" s="10">
        <f t="shared" si="26"/>
        <v>456.57894736842098</v>
      </c>
      <c r="L684" s="10">
        <v>104.1</v>
      </c>
      <c r="M684" s="29">
        <v>10</v>
      </c>
      <c r="N684" s="10"/>
      <c r="O684" s="10"/>
      <c r="P684" s="41" t="s">
        <v>64</v>
      </c>
      <c r="Q684" s="10"/>
      <c r="R684" s="10"/>
      <c r="S684" s="10"/>
      <c r="T684" s="32"/>
      <c r="U684" s="32"/>
      <c r="V684" s="32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x14ac:dyDescent="0.2">
      <c r="A685">
        <f t="shared" si="21"/>
        <v>190</v>
      </c>
      <c r="B685" t="str">
        <f>I685</f>
        <v>Rainbow</v>
      </c>
      <c r="C685" s="55" t="s">
        <v>130</v>
      </c>
      <c r="D685" s="15">
        <v>2003</v>
      </c>
      <c r="E685" s="10"/>
      <c r="F685" s="25">
        <v>37923</v>
      </c>
      <c r="G685" s="10">
        <v>2</v>
      </c>
      <c r="H685" s="37">
        <v>37733</v>
      </c>
      <c r="I685" s="10" t="s">
        <v>134</v>
      </c>
      <c r="J685" s="65" t="s">
        <v>141</v>
      </c>
      <c r="K685" s="10">
        <f t="shared" si="26"/>
        <v>525.87719298245611</v>
      </c>
      <c r="L685" s="10">
        <v>119.9</v>
      </c>
      <c r="M685" s="29">
        <v>10</v>
      </c>
      <c r="N685" s="10"/>
      <c r="O685" s="10"/>
      <c r="P685" s="41" t="s">
        <v>64</v>
      </c>
      <c r="Q685" s="10"/>
      <c r="R685" s="10"/>
      <c r="S685" s="10"/>
      <c r="T685" s="32"/>
      <c r="U685" s="32"/>
      <c r="V685" s="32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x14ac:dyDescent="0.2">
      <c r="A686">
        <f t="shared" si="21"/>
        <v>190</v>
      </c>
      <c r="B686" t="s">
        <v>135</v>
      </c>
      <c r="C686" s="55" t="s">
        <v>130</v>
      </c>
      <c r="D686" s="15">
        <v>2003</v>
      </c>
      <c r="E686" s="10"/>
      <c r="F686" s="25">
        <v>37923</v>
      </c>
      <c r="G686" s="10">
        <v>2</v>
      </c>
      <c r="H686" s="37">
        <v>37733</v>
      </c>
      <c r="I686" s="10" t="s">
        <v>136</v>
      </c>
      <c r="J686" s="65" t="s">
        <v>141</v>
      </c>
      <c r="K686" s="10">
        <f t="shared" si="26"/>
        <v>414.4736842105263</v>
      </c>
      <c r="L686" s="10">
        <v>94.5</v>
      </c>
      <c r="M686" s="29">
        <v>10</v>
      </c>
      <c r="N686" s="10"/>
      <c r="O686" s="10"/>
      <c r="P686" s="41" t="s">
        <v>64</v>
      </c>
      <c r="Q686" s="10"/>
      <c r="R686" s="10"/>
      <c r="S686" s="10"/>
      <c r="T686" s="32"/>
      <c r="U686" s="32"/>
      <c r="V686" s="32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x14ac:dyDescent="0.2">
      <c r="A687">
        <f t="shared" si="21"/>
        <v>190</v>
      </c>
      <c r="B687" t="str">
        <f>I687</f>
        <v>Oscar</v>
      </c>
      <c r="C687" s="55" t="s">
        <v>130</v>
      </c>
      <c r="D687" s="15">
        <v>2003</v>
      </c>
      <c r="E687" s="10"/>
      <c r="F687" s="25">
        <v>37923</v>
      </c>
      <c r="G687" s="10">
        <v>2</v>
      </c>
      <c r="H687" s="37">
        <v>37733</v>
      </c>
      <c r="I687" s="10" t="s">
        <v>137</v>
      </c>
      <c r="J687" s="65" t="s">
        <v>141</v>
      </c>
      <c r="K687" s="10">
        <f t="shared" si="26"/>
        <v>539.47368421052624</v>
      </c>
      <c r="L687" s="10">
        <v>123</v>
      </c>
      <c r="M687" s="29">
        <v>10</v>
      </c>
      <c r="N687" s="10"/>
      <c r="O687" s="10"/>
      <c r="P687" s="41" t="s">
        <v>64</v>
      </c>
      <c r="Q687" s="10"/>
      <c r="R687" s="10"/>
      <c r="S687" s="10"/>
      <c r="T687" s="32"/>
      <c r="U687" s="32"/>
      <c r="V687" s="32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x14ac:dyDescent="0.2">
      <c r="A688">
        <f t="shared" si="21"/>
        <v>190</v>
      </c>
      <c r="B688" t="s">
        <v>138</v>
      </c>
      <c r="C688" s="55" t="s">
        <v>130</v>
      </c>
      <c r="D688" s="15">
        <v>2003</v>
      </c>
      <c r="E688" s="10"/>
      <c r="F688" s="25">
        <v>37923</v>
      </c>
      <c r="G688" s="10">
        <v>2</v>
      </c>
      <c r="H688" s="37">
        <v>37733</v>
      </c>
      <c r="I688" s="10" t="s">
        <v>139</v>
      </c>
      <c r="J688" s="65" t="s">
        <v>141</v>
      </c>
      <c r="K688" s="10">
        <f t="shared" si="26"/>
        <v>488.59649122807019</v>
      </c>
      <c r="L688" s="10">
        <v>111.4</v>
      </c>
      <c r="M688" s="29">
        <v>10</v>
      </c>
      <c r="N688" s="10"/>
      <c r="O688" s="10"/>
      <c r="P688" s="41" t="s">
        <v>64</v>
      </c>
      <c r="Q688" s="10"/>
      <c r="R688" s="10"/>
      <c r="S688" s="10"/>
      <c r="T688" s="32"/>
      <c r="U688" s="32"/>
      <c r="V688" s="32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x14ac:dyDescent="0.2">
      <c r="A689">
        <f t="shared" si="21"/>
        <v>190</v>
      </c>
      <c r="B689" t="str">
        <f>I689</f>
        <v>Dunkeld</v>
      </c>
      <c r="C689" s="55" t="s">
        <v>130</v>
      </c>
      <c r="D689" s="15">
        <v>2003</v>
      </c>
      <c r="E689" s="10"/>
      <c r="F689" s="25">
        <v>37923</v>
      </c>
      <c r="G689" s="10">
        <v>2</v>
      </c>
      <c r="H689" s="37">
        <v>37733</v>
      </c>
      <c r="I689" s="10" t="s">
        <v>140</v>
      </c>
      <c r="J689" s="65" t="s">
        <v>141</v>
      </c>
      <c r="K689" s="10">
        <f t="shared" si="26"/>
        <v>455.26315789473682</v>
      </c>
      <c r="L689" s="10">
        <v>103.8</v>
      </c>
      <c r="M689" s="29">
        <v>10</v>
      </c>
      <c r="N689" s="10"/>
      <c r="O689" s="10"/>
      <c r="P689" s="41" t="s">
        <v>64</v>
      </c>
      <c r="Q689" s="10"/>
      <c r="R689" s="10"/>
      <c r="S689" s="10"/>
      <c r="T689" s="32"/>
      <c r="U689" s="32"/>
      <c r="V689" s="32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x14ac:dyDescent="0.2">
      <c r="A690">
        <f t="shared" si="21"/>
        <v>169</v>
      </c>
      <c r="B690" t="s">
        <v>124</v>
      </c>
      <c r="C690" s="55" t="s">
        <v>130</v>
      </c>
      <c r="D690" s="15">
        <v>2003</v>
      </c>
      <c r="E690" s="10"/>
      <c r="F690" s="25">
        <v>37923</v>
      </c>
      <c r="G690" s="10">
        <v>3</v>
      </c>
      <c r="H690" s="37">
        <v>37754</v>
      </c>
      <c r="I690" s="10" t="s">
        <v>131</v>
      </c>
      <c r="J690" s="65" t="s">
        <v>141</v>
      </c>
      <c r="K690" s="10">
        <f t="shared" ref="K690:K695" si="27">L690/0.195</f>
        <v>480.5128205128205</v>
      </c>
      <c r="L690" s="10">
        <v>93.7</v>
      </c>
      <c r="M690" s="29">
        <v>10</v>
      </c>
      <c r="N690" s="10"/>
      <c r="O690" s="10"/>
      <c r="P690" s="41" t="s">
        <v>64</v>
      </c>
      <c r="Q690" s="10"/>
      <c r="R690" s="10"/>
      <c r="S690" s="10"/>
      <c r="T690" s="32"/>
      <c r="U690" s="32"/>
      <c r="V690" s="32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x14ac:dyDescent="0.2">
      <c r="A691">
        <f t="shared" si="21"/>
        <v>169</v>
      </c>
      <c r="B691" t="str">
        <f>I691</f>
        <v>Rainbow</v>
      </c>
      <c r="C691" s="55" t="s">
        <v>130</v>
      </c>
      <c r="D691" s="15">
        <v>2003</v>
      </c>
      <c r="E691" s="10"/>
      <c r="F691" s="25">
        <v>37923</v>
      </c>
      <c r="G691" s="10">
        <v>3</v>
      </c>
      <c r="H691" s="37">
        <v>37754</v>
      </c>
      <c r="I691" s="10" t="s">
        <v>134</v>
      </c>
      <c r="J691" s="65" t="s">
        <v>141</v>
      </c>
      <c r="K691" s="10">
        <f t="shared" si="27"/>
        <v>504.10256410256409</v>
      </c>
      <c r="L691" s="10">
        <v>98.3</v>
      </c>
      <c r="M691" s="29">
        <v>10</v>
      </c>
      <c r="N691" s="10"/>
      <c r="O691" s="10"/>
      <c r="P691" s="41" t="s">
        <v>64</v>
      </c>
      <c r="Q691" s="10"/>
      <c r="R691" s="10"/>
      <c r="S691" s="10"/>
      <c r="T691" s="32"/>
      <c r="U691" s="32"/>
      <c r="V691" s="32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x14ac:dyDescent="0.2">
      <c r="A692">
        <f t="shared" si="21"/>
        <v>169</v>
      </c>
      <c r="B692" t="s">
        <v>135</v>
      </c>
      <c r="C692" s="55" t="s">
        <v>130</v>
      </c>
      <c r="D692" s="15">
        <v>2003</v>
      </c>
      <c r="E692" s="10"/>
      <c r="F692" s="25">
        <v>37923</v>
      </c>
      <c r="G692" s="10">
        <v>3</v>
      </c>
      <c r="H692" s="37">
        <v>37754</v>
      </c>
      <c r="I692" s="10" t="s">
        <v>136</v>
      </c>
      <c r="J692" s="65" t="s">
        <v>141</v>
      </c>
      <c r="K692" s="10">
        <f t="shared" si="27"/>
        <v>436.41025641025635</v>
      </c>
      <c r="L692" s="10">
        <v>85.1</v>
      </c>
      <c r="M692" s="29">
        <v>10</v>
      </c>
      <c r="N692" s="10"/>
      <c r="O692" s="10"/>
      <c r="P692" s="41" t="s">
        <v>64</v>
      </c>
      <c r="Q692" s="10"/>
      <c r="R692" s="10"/>
      <c r="S692" s="10"/>
      <c r="T692" s="32"/>
      <c r="U692" s="32"/>
      <c r="V692" s="32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x14ac:dyDescent="0.2">
      <c r="A693">
        <f t="shared" si="21"/>
        <v>169</v>
      </c>
      <c r="B693" t="str">
        <f>I693</f>
        <v>Oscar</v>
      </c>
      <c r="C693" s="55" t="s">
        <v>130</v>
      </c>
      <c r="D693" s="15">
        <v>2003</v>
      </c>
      <c r="E693" s="10"/>
      <c r="F693" s="25">
        <v>37923</v>
      </c>
      <c r="G693" s="10">
        <v>3</v>
      </c>
      <c r="H693" s="37">
        <v>37754</v>
      </c>
      <c r="I693" s="10" t="s">
        <v>137</v>
      </c>
      <c r="J693" s="65" t="s">
        <v>141</v>
      </c>
      <c r="K693" s="10">
        <f t="shared" si="27"/>
        <v>495.89743589743591</v>
      </c>
      <c r="L693" s="10">
        <v>96.7</v>
      </c>
      <c r="M693" s="29">
        <v>10</v>
      </c>
      <c r="N693" s="10"/>
      <c r="O693" s="10"/>
      <c r="P693" s="41" t="s">
        <v>64</v>
      </c>
      <c r="Q693" s="10"/>
      <c r="R693" s="10"/>
      <c r="S693" s="10"/>
      <c r="T693" s="32"/>
      <c r="U693" s="32"/>
      <c r="V693" s="32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x14ac:dyDescent="0.2">
      <c r="A694">
        <f t="shared" si="21"/>
        <v>169</v>
      </c>
      <c r="B694" t="s">
        <v>138</v>
      </c>
      <c r="C694" s="55" t="s">
        <v>130</v>
      </c>
      <c r="D694" s="15">
        <v>2003</v>
      </c>
      <c r="E694" s="10"/>
      <c r="F694" s="25">
        <v>37923</v>
      </c>
      <c r="G694" s="10">
        <v>3</v>
      </c>
      <c r="H694" s="37">
        <v>37754</v>
      </c>
      <c r="I694" s="10" t="s">
        <v>139</v>
      </c>
      <c r="J694" s="65" t="s">
        <v>141</v>
      </c>
      <c r="K694" s="10">
        <f t="shared" si="27"/>
        <v>427.69230769230762</v>
      </c>
      <c r="L694" s="10">
        <v>83.399999999999991</v>
      </c>
      <c r="M694" s="29">
        <v>10</v>
      </c>
      <c r="N694" s="10"/>
      <c r="O694" s="10"/>
      <c r="P694" s="41" t="s">
        <v>64</v>
      </c>
      <c r="Q694" s="10"/>
      <c r="R694" s="10"/>
      <c r="S694" s="10"/>
      <c r="T694" s="32"/>
      <c r="U694" s="32"/>
      <c r="V694" s="32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x14ac:dyDescent="0.2">
      <c r="A695">
        <f t="shared" si="21"/>
        <v>169</v>
      </c>
      <c r="B695" t="str">
        <f>I695</f>
        <v>Dunkeld</v>
      </c>
      <c r="C695" s="55" t="s">
        <v>130</v>
      </c>
      <c r="D695" s="15">
        <v>2003</v>
      </c>
      <c r="E695" s="10"/>
      <c r="F695" s="25">
        <v>37923</v>
      </c>
      <c r="G695" s="10">
        <v>3</v>
      </c>
      <c r="H695" s="37">
        <v>37754</v>
      </c>
      <c r="I695" s="10" t="s">
        <v>140</v>
      </c>
      <c r="J695" s="65" t="s">
        <v>141</v>
      </c>
      <c r="K695" s="10">
        <f t="shared" si="27"/>
        <v>508.71794871794873</v>
      </c>
      <c r="L695" s="10">
        <v>99.2</v>
      </c>
      <c r="M695" s="29">
        <v>10</v>
      </c>
      <c r="N695" s="10"/>
      <c r="O695" s="10"/>
      <c r="P695" s="41" t="s">
        <v>64</v>
      </c>
      <c r="Q695" s="10"/>
      <c r="R695" s="10"/>
      <c r="S695" s="10"/>
      <c r="T695" s="32"/>
      <c r="U695" s="32"/>
      <c r="V695" s="32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x14ac:dyDescent="0.2">
      <c r="A696">
        <f t="shared" si="21"/>
        <v>145</v>
      </c>
      <c r="B696" t="s">
        <v>124</v>
      </c>
      <c r="C696" s="55" t="s">
        <v>130</v>
      </c>
      <c r="D696" s="15">
        <v>2003</v>
      </c>
      <c r="E696" s="10"/>
      <c r="F696" s="25">
        <v>37923</v>
      </c>
      <c r="G696" s="10">
        <v>4</v>
      </c>
      <c r="H696" s="37">
        <v>37778</v>
      </c>
      <c r="I696" s="10" t="s">
        <v>131</v>
      </c>
      <c r="J696" s="65" t="s">
        <v>141</v>
      </c>
      <c r="K696" s="10">
        <f t="shared" ref="K696:K701" si="28">L696/0.182</f>
        <v>375.82417582417588</v>
      </c>
      <c r="L696" s="10">
        <v>68.400000000000006</v>
      </c>
      <c r="M696" s="29">
        <v>10</v>
      </c>
      <c r="N696" s="10"/>
      <c r="O696" s="10"/>
      <c r="P696" s="41" t="s">
        <v>64</v>
      </c>
      <c r="Q696" s="10"/>
      <c r="R696" s="10"/>
      <c r="S696" s="10"/>
      <c r="T696" s="32"/>
      <c r="U696" s="32"/>
      <c r="V696" s="32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x14ac:dyDescent="0.2">
      <c r="A697">
        <f t="shared" si="21"/>
        <v>145</v>
      </c>
      <c r="B697" t="str">
        <f>I697</f>
        <v>Rainbow</v>
      </c>
      <c r="C697" s="55" t="s">
        <v>130</v>
      </c>
      <c r="D697" s="15">
        <v>2003</v>
      </c>
      <c r="E697" s="10"/>
      <c r="F697" s="25">
        <v>37923</v>
      </c>
      <c r="G697" s="10">
        <v>4</v>
      </c>
      <c r="H697" s="37">
        <v>37778</v>
      </c>
      <c r="I697" s="10" t="s">
        <v>134</v>
      </c>
      <c r="J697" s="65" t="s">
        <v>141</v>
      </c>
      <c r="K697" s="10">
        <f t="shared" si="28"/>
        <v>386.26373626373623</v>
      </c>
      <c r="L697" s="10">
        <v>70.3</v>
      </c>
      <c r="M697" s="29">
        <v>10</v>
      </c>
      <c r="N697" s="10"/>
      <c r="O697" s="10"/>
      <c r="P697" s="41" t="s">
        <v>64</v>
      </c>
      <c r="Q697" s="10"/>
      <c r="R697" s="10"/>
      <c r="S697" s="10"/>
      <c r="T697" s="32"/>
      <c r="U697" s="32"/>
      <c r="V697" s="32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x14ac:dyDescent="0.2">
      <c r="A698">
        <f t="shared" si="21"/>
        <v>145</v>
      </c>
      <c r="B698" t="s">
        <v>135</v>
      </c>
      <c r="C698" s="55" t="s">
        <v>130</v>
      </c>
      <c r="D698" s="15">
        <v>2003</v>
      </c>
      <c r="E698" s="10"/>
      <c r="F698" s="25">
        <v>37923</v>
      </c>
      <c r="G698" s="10">
        <v>4</v>
      </c>
      <c r="H698" s="37">
        <v>37778</v>
      </c>
      <c r="I698" s="10" t="s">
        <v>136</v>
      </c>
      <c r="J698" s="65" t="s">
        <v>141</v>
      </c>
      <c r="K698" s="10">
        <f t="shared" si="28"/>
        <v>338.46153846153845</v>
      </c>
      <c r="L698" s="10">
        <v>61.6</v>
      </c>
      <c r="M698" s="29">
        <v>10</v>
      </c>
      <c r="N698" s="10"/>
      <c r="O698" s="10"/>
      <c r="P698" s="41" t="s">
        <v>64</v>
      </c>
      <c r="Q698" s="10"/>
      <c r="R698" s="10"/>
      <c r="S698" s="10"/>
      <c r="T698" s="32"/>
      <c r="U698" s="32"/>
      <c r="V698" s="32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x14ac:dyDescent="0.2">
      <c r="A699">
        <f t="shared" si="21"/>
        <v>145</v>
      </c>
      <c r="B699" t="str">
        <f>I699</f>
        <v>Oscar</v>
      </c>
      <c r="C699" s="55" t="s">
        <v>130</v>
      </c>
      <c r="D699" s="15">
        <v>2003</v>
      </c>
      <c r="E699" s="10"/>
      <c r="F699" s="25">
        <v>37923</v>
      </c>
      <c r="G699" s="10">
        <v>4</v>
      </c>
      <c r="H699" s="37">
        <v>37778</v>
      </c>
      <c r="I699" s="10" t="s">
        <v>137</v>
      </c>
      <c r="J699" s="65" t="s">
        <v>141</v>
      </c>
      <c r="K699" s="10">
        <f t="shared" si="28"/>
        <v>320.32967032967031</v>
      </c>
      <c r="L699" s="10">
        <v>58.3</v>
      </c>
      <c r="M699" s="29">
        <v>10</v>
      </c>
      <c r="N699" s="10"/>
      <c r="O699" s="10"/>
      <c r="P699" s="41" t="s">
        <v>64</v>
      </c>
      <c r="Q699" s="10"/>
      <c r="R699" s="10"/>
      <c r="S699" s="10"/>
      <c r="T699" s="32"/>
      <c r="U699" s="32"/>
      <c r="V699" s="32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x14ac:dyDescent="0.2">
      <c r="A700">
        <f t="shared" si="21"/>
        <v>145</v>
      </c>
      <c r="B700" t="s">
        <v>138</v>
      </c>
      <c r="C700" s="55" t="s">
        <v>130</v>
      </c>
      <c r="D700" s="15">
        <v>2003</v>
      </c>
      <c r="E700" s="10"/>
      <c r="F700" s="25">
        <v>37923</v>
      </c>
      <c r="G700" s="10">
        <v>4</v>
      </c>
      <c r="H700" s="37">
        <v>37778</v>
      </c>
      <c r="I700" s="11" t="s">
        <v>139</v>
      </c>
      <c r="J700" s="65" t="s">
        <v>141</v>
      </c>
      <c r="K700" s="10">
        <f t="shared" si="28"/>
        <v>329.67032967032969</v>
      </c>
      <c r="L700" s="10">
        <v>60</v>
      </c>
      <c r="M700" s="29">
        <v>10</v>
      </c>
      <c r="N700" s="10"/>
      <c r="O700" s="10"/>
      <c r="P700" s="41" t="s">
        <v>64</v>
      </c>
      <c r="Q700" s="10"/>
      <c r="R700" s="10"/>
      <c r="S700" s="10"/>
      <c r="T700" s="32"/>
      <c r="U700" s="32"/>
      <c r="V700" s="32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x14ac:dyDescent="0.2">
      <c r="A701">
        <f t="shared" si="21"/>
        <v>145</v>
      </c>
      <c r="B701" t="str">
        <f t="shared" ref="B701:B716" si="29">I701</f>
        <v>Dunkeld</v>
      </c>
      <c r="C701" s="55" t="s">
        <v>130</v>
      </c>
      <c r="D701" s="15">
        <v>2003</v>
      </c>
      <c r="E701" s="10"/>
      <c r="F701" s="25">
        <v>37923</v>
      </c>
      <c r="G701" s="10">
        <v>4</v>
      </c>
      <c r="H701" s="37">
        <v>37778</v>
      </c>
      <c r="I701" s="11" t="s">
        <v>140</v>
      </c>
      <c r="J701" s="65" t="s">
        <v>141</v>
      </c>
      <c r="K701" s="10">
        <f t="shared" si="28"/>
        <v>371.97802197802201</v>
      </c>
      <c r="L701" s="10">
        <v>67.7</v>
      </c>
      <c r="M701" s="29">
        <v>10</v>
      </c>
      <c r="N701" s="10"/>
      <c r="O701" s="10"/>
      <c r="P701" s="41" t="s">
        <v>64</v>
      </c>
      <c r="Q701" s="10"/>
      <c r="R701" s="10"/>
      <c r="S701" s="10"/>
      <c r="T701" s="32"/>
      <c r="U701" s="32"/>
      <c r="V701" s="32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5" x14ac:dyDescent="0.25">
      <c r="A702">
        <f t="shared" si="21"/>
        <v>234</v>
      </c>
      <c r="B702" t="str">
        <f t="shared" si="29"/>
        <v>Beacon</v>
      </c>
      <c r="C702" s="55" t="s">
        <v>142</v>
      </c>
      <c r="D702" s="15">
        <v>2003</v>
      </c>
      <c r="E702" s="24">
        <v>107</v>
      </c>
      <c r="F702" s="25">
        <v>37962</v>
      </c>
      <c r="G702" s="10">
        <v>1</v>
      </c>
      <c r="H702" s="37">
        <v>37728</v>
      </c>
      <c r="I702" s="69" t="s">
        <v>99</v>
      </c>
      <c r="J702" s="65" t="s">
        <v>101</v>
      </c>
      <c r="K702" s="10"/>
      <c r="L702" s="10">
        <v>307.2</v>
      </c>
      <c r="M702" s="29">
        <v>10</v>
      </c>
      <c r="N702" s="10"/>
      <c r="O702" s="10"/>
      <c r="P702" s="41" t="s">
        <v>64</v>
      </c>
      <c r="Q702" s="10">
        <v>30</v>
      </c>
      <c r="R702" s="10"/>
      <c r="S702" s="10"/>
      <c r="T702" s="32"/>
      <c r="U702" s="32"/>
      <c r="V702" s="32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5" x14ac:dyDescent="0.25">
      <c r="A703">
        <f t="shared" si="21"/>
        <v>234</v>
      </c>
      <c r="B703" t="str">
        <f t="shared" si="29"/>
        <v>Surpass501</v>
      </c>
      <c r="C703" s="55" t="s">
        <v>142</v>
      </c>
      <c r="D703" s="15">
        <v>2003</v>
      </c>
      <c r="E703" s="24">
        <v>107</v>
      </c>
      <c r="F703" s="25">
        <v>37962</v>
      </c>
      <c r="G703" s="10">
        <v>1</v>
      </c>
      <c r="H703" s="37">
        <v>37728</v>
      </c>
      <c r="I703" s="69" t="s">
        <v>143</v>
      </c>
      <c r="J703" s="65" t="s">
        <v>101</v>
      </c>
      <c r="K703" s="10"/>
      <c r="L703" s="10">
        <v>303.3</v>
      </c>
      <c r="M703" s="29">
        <v>10</v>
      </c>
      <c r="N703" s="10"/>
      <c r="O703" s="10"/>
      <c r="P703" s="41" t="s">
        <v>64</v>
      </c>
      <c r="Q703" s="10">
        <v>30</v>
      </c>
      <c r="R703" s="10"/>
      <c r="S703" s="10"/>
      <c r="T703" s="32"/>
      <c r="U703" s="32"/>
      <c r="V703" s="32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5" x14ac:dyDescent="0.25">
      <c r="A704">
        <f t="shared" si="21"/>
        <v>209</v>
      </c>
      <c r="B704" t="str">
        <f t="shared" si="29"/>
        <v>Beacon</v>
      </c>
      <c r="C704" s="55" t="s">
        <v>142</v>
      </c>
      <c r="D704" s="15">
        <v>2003</v>
      </c>
      <c r="E704" s="24">
        <v>132</v>
      </c>
      <c r="F704" s="25">
        <v>37962</v>
      </c>
      <c r="G704" s="10">
        <v>2</v>
      </c>
      <c r="H704" s="37">
        <v>37753</v>
      </c>
      <c r="I704" s="69" t="s">
        <v>99</v>
      </c>
      <c r="J704" s="65" t="s">
        <v>101</v>
      </c>
      <c r="K704" s="10"/>
      <c r="L704" s="10">
        <v>179.6</v>
      </c>
      <c r="M704" s="29">
        <v>10</v>
      </c>
      <c r="N704" s="10"/>
      <c r="O704" s="10"/>
      <c r="P704" s="41" t="s">
        <v>64</v>
      </c>
      <c r="Q704" s="10">
        <v>30</v>
      </c>
      <c r="R704" s="10"/>
      <c r="S704" s="10"/>
      <c r="T704" s="32"/>
      <c r="U704" s="32"/>
      <c r="V704" s="32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5" x14ac:dyDescent="0.25">
      <c r="A705">
        <f t="shared" si="21"/>
        <v>209</v>
      </c>
      <c r="B705" t="str">
        <f t="shared" si="29"/>
        <v>Surpass501</v>
      </c>
      <c r="C705" s="55" t="s">
        <v>142</v>
      </c>
      <c r="D705" s="15">
        <v>2003</v>
      </c>
      <c r="E705" s="24">
        <v>132</v>
      </c>
      <c r="F705" s="25">
        <v>37962</v>
      </c>
      <c r="G705" s="10">
        <v>2</v>
      </c>
      <c r="H705" s="37">
        <v>37753</v>
      </c>
      <c r="I705" s="69" t="s">
        <v>143</v>
      </c>
      <c r="J705" s="65" t="s">
        <v>101</v>
      </c>
      <c r="K705" s="10"/>
      <c r="L705" s="10">
        <v>208.3</v>
      </c>
      <c r="M705" s="29">
        <v>10</v>
      </c>
      <c r="N705" s="10"/>
      <c r="O705" s="10"/>
      <c r="P705" s="41" t="s">
        <v>64</v>
      </c>
      <c r="Q705" s="10">
        <v>30</v>
      </c>
      <c r="R705" s="10"/>
      <c r="S705" s="10"/>
      <c r="T705" s="32"/>
      <c r="U705" s="32"/>
      <c r="V705" s="32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5" x14ac:dyDescent="0.25">
      <c r="A706">
        <f t="shared" ref="A706:A769" si="30">F706-H706</f>
        <v>179</v>
      </c>
      <c r="B706" t="str">
        <f t="shared" si="29"/>
        <v>Beacon</v>
      </c>
      <c r="C706" s="55" t="s">
        <v>142</v>
      </c>
      <c r="D706" s="15">
        <v>2003</v>
      </c>
      <c r="E706" s="24">
        <v>162</v>
      </c>
      <c r="F706" s="25">
        <v>37962</v>
      </c>
      <c r="G706" s="10">
        <v>3</v>
      </c>
      <c r="H706" s="37">
        <v>37783</v>
      </c>
      <c r="I706" s="69" t="s">
        <v>99</v>
      </c>
      <c r="J706" s="65" t="s">
        <v>101</v>
      </c>
      <c r="K706" s="10"/>
      <c r="L706" s="10">
        <v>121.6</v>
      </c>
      <c r="M706" s="29">
        <v>10</v>
      </c>
      <c r="N706" s="10"/>
      <c r="O706" s="10"/>
      <c r="P706" s="41" t="s">
        <v>64</v>
      </c>
      <c r="Q706" s="10">
        <v>30</v>
      </c>
      <c r="R706" s="10"/>
      <c r="S706" s="10"/>
      <c r="T706" s="32"/>
      <c r="U706" s="32"/>
      <c r="V706" s="32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5" x14ac:dyDescent="0.25">
      <c r="A707">
        <f t="shared" si="30"/>
        <v>179</v>
      </c>
      <c r="B707" t="str">
        <f t="shared" si="29"/>
        <v>Surpass501</v>
      </c>
      <c r="C707" s="55" t="s">
        <v>142</v>
      </c>
      <c r="D707" s="15">
        <v>2003</v>
      </c>
      <c r="E707" s="24">
        <v>162</v>
      </c>
      <c r="F707" s="25">
        <v>37962</v>
      </c>
      <c r="G707" s="10">
        <v>3</v>
      </c>
      <c r="H707" s="37">
        <v>37783</v>
      </c>
      <c r="I707" s="69" t="s">
        <v>143</v>
      </c>
      <c r="J707" s="65" t="s">
        <v>101</v>
      </c>
      <c r="K707" s="10"/>
      <c r="L707" s="10">
        <v>146.1</v>
      </c>
      <c r="M707" s="29">
        <v>10</v>
      </c>
      <c r="N707" s="10"/>
      <c r="O707" s="10"/>
      <c r="P707" s="41" t="s">
        <v>64</v>
      </c>
      <c r="Q707" s="10">
        <v>30</v>
      </c>
      <c r="R707" s="10"/>
      <c r="S707" s="10"/>
      <c r="T707" s="32"/>
      <c r="U707" s="32"/>
      <c r="V707" s="32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x14ac:dyDescent="0.2">
      <c r="B708" t="str">
        <f t="shared" si="29"/>
        <v>Hyola75</v>
      </c>
      <c r="C708" s="55" t="s">
        <v>144</v>
      </c>
      <c r="D708" s="15">
        <v>2007</v>
      </c>
      <c r="E708" s="10"/>
      <c r="F708" s="25"/>
      <c r="G708" s="10">
        <v>1</v>
      </c>
      <c r="H708" s="37">
        <v>39162</v>
      </c>
      <c r="I708" s="10" t="s">
        <v>73</v>
      </c>
      <c r="J708" s="65" t="s">
        <v>101</v>
      </c>
      <c r="K708" s="29">
        <v>1167.420814479638</v>
      </c>
      <c r="L708" s="10">
        <v>258</v>
      </c>
      <c r="M708" s="29">
        <v>10</v>
      </c>
      <c r="N708" s="10"/>
      <c r="O708" s="28">
        <v>0.221</v>
      </c>
      <c r="P708" s="41" t="s">
        <v>64</v>
      </c>
      <c r="Q708" s="10"/>
      <c r="R708" s="10"/>
      <c r="S708" s="10"/>
      <c r="T708" s="32"/>
      <c r="U708" s="32"/>
      <c r="V708" s="32"/>
      <c r="W708" s="10"/>
      <c r="X708" s="10"/>
      <c r="Y708" s="10"/>
      <c r="Z708" s="10"/>
      <c r="AA708" s="10"/>
      <c r="AB708" s="10"/>
      <c r="AC708" s="10">
        <v>39.97</v>
      </c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x14ac:dyDescent="0.2">
      <c r="B709" t="str">
        <f t="shared" si="29"/>
        <v>Garnet</v>
      </c>
      <c r="C709" s="55" t="s">
        <v>144</v>
      </c>
      <c r="D709" s="15">
        <v>2007</v>
      </c>
      <c r="E709" s="10"/>
      <c r="F709" s="25"/>
      <c r="G709" s="10">
        <v>1</v>
      </c>
      <c r="H709" s="37">
        <v>39162</v>
      </c>
      <c r="I709" s="10" t="s">
        <v>45</v>
      </c>
      <c r="J709" s="65" t="s">
        <v>101</v>
      </c>
      <c r="K709" s="29">
        <v>1546.7625899280574</v>
      </c>
      <c r="L709" s="10">
        <v>215</v>
      </c>
      <c r="M709" s="29">
        <v>10</v>
      </c>
      <c r="N709" s="10"/>
      <c r="O709" s="28">
        <v>0.13900000000000001</v>
      </c>
      <c r="P709" s="41" t="s">
        <v>64</v>
      </c>
      <c r="Q709" s="10"/>
      <c r="R709" s="10"/>
      <c r="S709" s="10"/>
      <c r="T709" s="32"/>
      <c r="U709" s="32"/>
      <c r="V709" s="32"/>
      <c r="W709" s="10"/>
      <c r="X709" s="10"/>
      <c r="Y709" s="10"/>
      <c r="Z709" s="10"/>
      <c r="AA709" s="10"/>
      <c r="AB709" s="10"/>
      <c r="AC709" s="10">
        <v>37.74</v>
      </c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x14ac:dyDescent="0.2">
      <c r="B710" t="str">
        <f t="shared" si="29"/>
        <v>Skipton</v>
      </c>
      <c r="C710" s="55" t="s">
        <v>144</v>
      </c>
      <c r="D710" s="15">
        <v>2007</v>
      </c>
      <c r="E710" s="10"/>
      <c r="F710" s="25"/>
      <c r="G710" s="10">
        <v>1</v>
      </c>
      <c r="H710" s="37">
        <v>39162</v>
      </c>
      <c r="I710" s="10" t="s">
        <v>79</v>
      </c>
      <c r="J710" s="65" t="s">
        <v>101</v>
      </c>
      <c r="K710" s="29">
        <v>1497.041420118343</v>
      </c>
      <c r="L710" s="10">
        <v>252.99999999999997</v>
      </c>
      <c r="M710" s="29">
        <v>10</v>
      </c>
      <c r="N710" s="10"/>
      <c r="O710" s="28">
        <v>0.16900000000000001</v>
      </c>
      <c r="P710" s="41" t="s">
        <v>64</v>
      </c>
      <c r="Q710" s="10"/>
      <c r="R710" s="10"/>
      <c r="S710" s="10"/>
      <c r="T710" s="32"/>
      <c r="U710" s="32"/>
      <c r="V710" s="32"/>
      <c r="W710" s="10"/>
      <c r="X710" s="10"/>
      <c r="Y710" s="10"/>
      <c r="Z710" s="10"/>
      <c r="AA710" s="10"/>
      <c r="AB710" s="10"/>
      <c r="AC710" s="10">
        <v>40.119999999999997</v>
      </c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x14ac:dyDescent="0.2">
      <c r="B711" t="str">
        <f t="shared" si="29"/>
        <v>Hyola75</v>
      </c>
      <c r="C711" s="55" t="s">
        <v>144</v>
      </c>
      <c r="D711" s="15">
        <v>2007</v>
      </c>
      <c r="E711" s="10"/>
      <c r="F711" s="25"/>
      <c r="G711" s="10">
        <v>2</v>
      </c>
      <c r="H711" s="37">
        <v>39177</v>
      </c>
      <c r="I711" s="10" t="s">
        <v>73</v>
      </c>
      <c r="J711" s="65" t="s">
        <v>101</v>
      </c>
      <c r="K711" s="29">
        <v>1166.6666666666667</v>
      </c>
      <c r="L711" s="10">
        <v>329</v>
      </c>
      <c r="M711" s="29">
        <v>10</v>
      </c>
      <c r="N711" s="10"/>
      <c r="O711" s="28">
        <v>0.28199999999999997</v>
      </c>
      <c r="P711" s="41" t="s">
        <v>64</v>
      </c>
      <c r="Q711" s="10"/>
      <c r="R711" s="10"/>
      <c r="S711" s="10"/>
      <c r="T711" s="32"/>
      <c r="U711" s="32"/>
      <c r="V711" s="32"/>
      <c r="W711" s="10"/>
      <c r="X711" s="10"/>
      <c r="Y711" s="10"/>
      <c r="Z711" s="10"/>
      <c r="AA711" s="10"/>
      <c r="AB711" s="10"/>
      <c r="AC711" s="10">
        <v>41.44</v>
      </c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x14ac:dyDescent="0.2">
      <c r="B712" t="str">
        <f t="shared" si="29"/>
        <v>Garnet</v>
      </c>
      <c r="C712" s="55" t="s">
        <v>144</v>
      </c>
      <c r="D712" s="15">
        <v>2007</v>
      </c>
      <c r="E712" s="10"/>
      <c r="F712" s="25"/>
      <c r="G712" s="10">
        <v>2</v>
      </c>
      <c r="H712" s="37">
        <v>39177</v>
      </c>
      <c r="I712" s="10" t="s">
        <v>45</v>
      </c>
      <c r="J712" s="65" t="s">
        <v>101</v>
      </c>
      <c r="K712" s="29">
        <v>1239.5833333333335</v>
      </c>
      <c r="L712" s="10">
        <v>357</v>
      </c>
      <c r="M712" s="29">
        <v>10</v>
      </c>
      <c r="N712" s="10"/>
      <c r="O712" s="28">
        <v>0.28799999999999998</v>
      </c>
      <c r="P712" s="41" t="s">
        <v>64</v>
      </c>
      <c r="Q712" s="10"/>
      <c r="R712" s="10"/>
      <c r="S712" s="10"/>
      <c r="T712" s="32"/>
      <c r="U712" s="32"/>
      <c r="V712" s="32"/>
      <c r="W712" s="10"/>
      <c r="X712" s="10"/>
      <c r="Y712" s="10"/>
      <c r="Z712" s="10"/>
      <c r="AA712" s="10"/>
      <c r="AB712" s="10"/>
      <c r="AC712" s="10">
        <v>42.85</v>
      </c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x14ac:dyDescent="0.2">
      <c r="B713" t="str">
        <f t="shared" si="29"/>
        <v>Skipton</v>
      </c>
      <c r="C713" s="55" t="s">
        <v>144</v>
      </c>
      <c r="D713" s="15">
        <v>2007</v>
      </c>
      <c r="E713" s="10"/>
      <c r="F713" s="25"/>
      <c r="G713" s="10">
        <v>2</v>
      </c>
      <c r="H713" s="37">
        <v>39177</v>
      </c>
      <c r="I713" s="10" t="s">
        <v>79</v>
      </c>
      <c r="J713" s="65" t="s">
        <v>101</v>
      </c>
      <c r="K713" s="29">
        <v>1541.1764705882354</v>
      </c>
      <c r="L713" s="10">
        <v>393</v>
      </c>
      <c r="M713" s="29">
        <v>10</v>
      </c>
      <c r="N713" s="10"/>
      <c r="O713" s="28">
        <v>0.255</v>
      </c>
      <c r="P713" s="41" t="s">
        <v>64</v>
      </c>
      <c r="Q713" s="10"/>
      <c r="R713" s="10"/>
      <c r="S713" s="10"/>
      <c r="T713" s="32"/>
      <c r="U713" s="32"/>
      <c r="V713" s="32"/>
      <c r="W713" s="10"/>
      <c r="X713" s="10"/>
      <c r="Y713" s="10"/>
      <c r="Z713" s="10"/>
      <c r="AA713" s="10"/>
      <c r="AB713" s="10"/>
      <c r="AC713" s="10">
        <v>45.19</v>
      </c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x14ac:dyDescent="0.2">
      <c r="B714" t="str">
        <f t="shared" si="29"/>
        <v>Hyola75</v>
      </c>
      <c r="C714" s="55" t="s">
        <v>144</v>
      </c>
      <c r="D714" s="15">
        <v>2007</v>
      </c>
      <c r="E714" s="10"/>
      <c r="F714" s="25"/>
      <c r="G714" s="10">
        <v>3</v>
      </c>
      <c r="H714" s="70">
        <v>39207</v>
      </c>
      <c r="I714" s="10" t="s">
        <v>73</v>
      </c>
      <c r="J714" s="65" t="s">
        <v>101</v>
      </c>
      <c r="K714" s="29">
        <v>545.4545454545455</v>
      </c>
      <c r="L714" s="10">
        <v>174</v>
      </c>
      <c r="M714" s="29">
        <v>10</v>
      </c>
      <c r="N714" s="10"/>
      <c r="O714" s="28">
        <v>0.31900000000000001</v>
      </c>
      <c r="P714" s="41" t="s">
        <v>64</v>
      </c>
      <c r="Q714" s="10"/>
      <c r="R714" s="10"/>
      <c r="S714" s="10"/>
      <c r="T714" s="32"/>
      <c r="U714" s="32"/>
      <c r="V714" s="32"/>
      <c r="W714" s="10"/>
      <c r="X714" s="10"/>
      <c r="Y714" s="10"/>
      <c r="Z714" s="10"/>
      <c r="AA714" s="10"/>
      <c r="AB714" s="10"/>
      <c r="AC714" s="10">
        <v>42.33</v>
      </c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x14ac:dyDescent="0.2">
      <c r="B715" t="str">
        <f t="shared" si="29"/>
        <v>Garnet</v>
      </c>
      <c r="C715" s="55" t="s">
        <v>144</v>
      </c>
      <c r="D715" s="15">
        <v>2007</v>
      </c>
      <c r="E715" s="10"/>
      <c r="F715" s="25"/>
      <c r="G715" s="10">
        <v>3</v>
      </c>
      <c r="H715" s="70">
        <v>39207</v>
      </c>
      <c r="I715" s="10" t="s">
        <v>45</v>
      </c>
      <c r="J715" s="65" t="s">
        <v>101</v>
      </c>
      <c r="K715" s="29">
        <v>832.14285714285711</v>
      </c>
      <c r="L715" s="10">
        <v>233</v>
      </c>
      <c r="M715" s="29">
        <v>10</v>
      </c>
      <c r="N715" s="10"/>
      <c r="O715" s="28">
        <v>0.28000000000000003</v>
      </c>
      <c r="P715" s="41" t="s">
        <v>64</v>
      </c>
      <c r="Q715" s="10"/>
      <c r="R715" s="10"/>
      <c r="S715" s="10"/>
      <c r="T715" s="32"/>
      <c r="U715" s="32"/>
      <c r="V715" s="32"/>
      <c r="W715" s="10"/>
      <c r="X715" s="10"/>
      <c r="Y715" s="10"/>
      <c r="Z715" s="10"/>
      <c r="AA715" s="10"/>
      <c r="AB715" s="10"/>
      <c r="AC715" s="10">
        <v>41.59</v>
      </c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x14ac:dyDescent="0.2">
      <c r="B716" t="str">
        <f t="shared" si="29"/>
        <v>Skipton</v>
      </c>
      <c r="C716" s="55" t="s">
        <v>144</v>
      </c>
      <c r="D716" s="15">
        <v>2007</v>
      </c>
      <c r="E716" s="50"/>
      <c r="F716" s="25"/>
      <c r="G716" s="10">
        <v>3</v>
      </c>
      <c r="H716" s="70">
        <v>39207</v>
      </c>
      <c r="I716" s="10" t="s">
        <v>79</v>
      </c>
      <c r="J716" s="65" t="s">
        <v>101</v>
      </c>
      <c r="K716" s="29">
        <v>723.32015810276675</v>
      </c>
      <c r="L716" s="10">
        <v>183</v>
      </c>
      <c r="M716" s="29">
        <v>10</v>
      </c>
      <c r="N716" s="10"/>
      <c r="O716" s="28">
        <v>0.253</v>
      </c>
      <c r="P716" s="41" t="s">
        <v>64</v>
      </c>
      <c r="Q716" s="10"/>
      <c r="R716" s="10"/>
      <c r="S716" s="10"/>
      <c r="T716" s="32"/>
      <c r="U716" s="32"/>
      <c r="V716" s="32"/>
      <c r="W716" s="10"/>
      <c r="X716" s="10"/>
      <c r="Y716" s="10"/>
      <c r="Z716" s="10"/>
      <c r="AA716" s="10"/>
      <c r="AB716" s="10"/>
      <c r="AC716" s="10">
        <v>43.04</v>
      </c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x14ac:dyDescent="0.2">
      <c r="B717" t="s">
        <v>124</v>
      </c>
      <c r="C717" s="55" t="s">
        <v>145</v>
      </c>
      <c r="D717" s="15">
        <v>2012</v>
      </c>
      <c r="E717" s="10"/>
      <c r="F717" s="25"/>
      <c r="G717" s="10">
        <v>1</v>
      </c>
      <c r="H717" s="37">
        <v>41019</v>
      </c>
      <c r="I717" s="10" t="s">
        <v>125</v>
      </c>
      <c r="J717" s="65" t="s">
        <v>101</v>
      </c>
      <c r="K717" s="29">
        <v>972.41379310344837</v>
      </c>
      <c r="L717" s="10">
        <v>282</v>
      </c>
      <c r="M717" s="29">
        <v>10</v>
      </c>
      <c r="N717" s="10"/>
      <c r="O717" s="10">
        <v>0.28999999999999998</v>
      </c>
      <c r="P717" s="41" t="s">
        <v>64</v>
      </c>
      <c r="Q717" s="10"/>
      <c r="R717" s="10"/>
      <c r="S717" s="10"/>
      <c r="T717" s="32"/>
      <c r="U717" s="32"/>
      <c r="V717" s="32"/>
      <c r="W717" s="10"/>
      <c r="X717" s="10"/>
      <c r="Y717" s="10"/>
      <c r="Z717" s="10"/>
      <c r="AA717" s="10"/>
      <c r="AB717" s="10"/>
      <c r="AC717" s="10">
        <v>41.5</v>
      </c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x14ac:dyDescent="0.2">
      <c r="B718" t="s">
        <v>124</v>
      </c>
      <c r="C718" s="55" t="s">
        <v>145</v>
      </c>
      <c r="D718" s="15">
        <v>2012</v>
      </c>
      <c r="E718" s="10"/>
      <c r="F718" s="25"/>
      <c r="G718" s="10">
        <v>1</v>
      </c>
      <c r="H718" s="37">
        <v>41019</v>
      </c>
      <c r="I718" s="10" t="s">
        <v>126</v>
      </c>
      <c r="J718" s="65" t="s">
        <v>101</v>
      </c>
      <c r="K718" s="29">
        <v>1237.037037037037</v>
      </c>
      <c r="L718" s="10">
        <v>334</v>
      </c>
      <c r="M718" s="29">
        <v>10</v>
      </c>
      <c r="N718" s="10"/>
      <c r="O718" s="10">
        <v>0.27</v>
      </c>
      <c r="P718" s="41" t="s">
        <v>64</v>
      </c>
      <c r="Q718" s="10"/>
      <c r="R718" s="10"/>
      <c r="S718" s="10"/>
      <c r="T718" s="32"/>
      <c r="U718" s="32"/>
      <c r="V718" s="32"/>
      <c r="W718" s="10"/>
      <c r="X718" s="10"/>
      <c r="Y718" s="10"/>
      <c r="Z718" s="10"/>
      <c r="AA718" s="10"/>
      <c r="AB718" s="10"/>
      <c r="AC718" s="10">
        <v>42.03</v>
      </c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x14ac:dyDescent="0.2">
      <c r="B719" t="s">
        <v>121</v>
      </c>
      <c r="C719" s="55" t="s">
        <v>145</v>
      </c>
      <c r="D719" s="15">
        <v>2012</v>
      </c>
      <c r="E719" s="10"/>
      <c r="F719" s="25"/>
      <c r="G719" s="10">
        <v>1</v>
      </c>
      <c r="H719" s="37">
        <v>41019</v>
      </c>
      <c r="I719" s="10" t="s">
        <v>118</v>
      </c>
      <c r="J719" s="65" t="s">
        <v>101</v>
      </c>
      <c r="K719" s="29">
        <v>1257.1428571428571</v>
      </c>
      <c r="L719" s="10">
        <v>352</v>
      </c>
      <c r="M719" s="29">
        <v>10</v>
      </c>
      <c r="N719" s="10"/>
      <c r="O719" s="10">
        <v>0.28000000000000003</v>
      </c>
      <c r="P719" s="41" t="s">
        <v>64</v>
      </c>
      <c r="Q719" s="10"/>
      <c r="R719" s="10"/>
      <c r="S719" s="10"/>
      <c r="T719" s="32"/>
      <c r="U719" s="32"/>
      <c r="V719" s="32"/>
      <c r="W719" s="10"/>
      <c r="X719" s="10"/>
      <c r="Y719" s="10"/>
      <c r="Z719" s="10"/>
      <c r="AA719" s="10"/>
      <c r="AB719" s="10"/>
      <c r="AC719" s="10">
        <v>42.53</v>
      </c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x14ac:dyDescent="0.2">
      <c r="B720" t="s">
        <v>121</v>
      </c>
      <c r="C720" s="55" t="s">
        <v>145</v>
      </c>
      <c r="D720" s="15">
        <v>2012</v>
      </c>
      <c r="E720" s="10"/>
      <c r="F720" s="25"/>
      <c r="G720" s="10">
        <v>1</v>
      </c>
      <c r="H720" s="37">
        <v>41019</v>
      </c>
      <c r="I720" s="10" t="s">
        <v>146</v>
      </c>
      <c r="J720" s="65" t="s">
        <v>101</v>
      </c>
      <c r="K720" s="29">
        <v>1237.037037037037</v>
      </c>
      <c r="L720" s="10">
        <v>334</v>
      </c>
      <c r="M720" s="29">
        <v>10</v>
      </c>
      <c r="N720" s="10"/>
      <c r="O720" s="10">
        <v>0.27</v>
      </c>
      <c r="P720" s="41" t="s">
        <v>64</v>
      </c>
      <c r="Q720" s="10"/>
      <c r="R720" s="10"/>
      <c r="S720" s="10"/>
      <c r="T720" s="32"/>
      <c r="U720" s="32"/>
      <c r="V720" s="32"/>
      <c r="W720" s="10"/>
      <c r="X720" s="10"/>
      <c r="Y720" s="10"/>
      <c r="Z720" s="10"/>
      <c r="AA720" s="10"/>
      <c r="AB720" s="10"/>
      <c r="AC720" s="10">
        <v>42.03</v>
      </c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2:38" x14ac:dyDescent="0.2">
      <c r="B721" t="str">
        <f t="shared" ref="B721:B753" si="31">I721</f>
        <v>ATR-GEM</v>
      </c>
      <c r="C721" s="55" t="s">
        <v>145</v>
      </c>
      <c r="D721" s="15">
        <v>2012</v>
      </c>
      <c r="E721" s="10"/>
      <c r="F721" s="25"/>
      <c r="G721" s="10">
        <v>1</v>
      </c>
      <c r="H721" s="37">
        <v>41019</v>
      </c>
      <c r="I721" s="10" t="s">
        <v>147</v>
      </c>
      <c r="J721" s="65" t="s">
        <v>101</v>
      </c>
      <c r="K721" s="29">
        <v>1003.3333333333334</v>
      </c>
      <c r="L721" s="10">
        <v>301</v>
      </c>
      <c r="M721" s="29">
        <v>10</v>
      </c>
      <c r="N721" s="10"/>
      <c r="O721" s="10">
        <v>0.3</v>
      </c>
      <c r="P721" s="41" t="s">
        <v>64</v>
      </c>
      <c r="Q721" s="10"/>
      <c r="R721" s="10"/>
      <c r="S721" s="10"/>
      <c r="T721" s="32"/>
      <c r="U721" s="32"/>
      <c r="V721" s="32"/>
      <c r="W721" s="10"/>
      <c r="X721" s="10"/>
      <c r="Y721" s="10"/>
      <c r="Z721" s="10"/>
      <c r="AA721" s="10"/>
      <c r="AB721" s="10"/>
      <c r="AC721" s="10">
        <v>42.33</v>
      </c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2:38" x14ac:dyDescent="0.2">
      <c r="B722" t="s">
        <v>124</v>
      </c>
      <c r="C722" s="55" t="s">
        <v>145</v>
      </c>
      <c r="D722" s="15">
        <v>2012</v>
      </c>
      <c r="E722" s="10"/>
      <c r="F722" s="25"/>
      <c r="G722" s="10">
        <v>1</v>
      </c>
      <c r="H722" s="37">
        <v>41019</v>
      </c>
      <c r="I722" s="10" t="s">
        <v>148</v>
      </c>
      <c r="J722" s="65" t="s">
        <v>101</v>
      </c>
      <c r="K722" s="29">
        <v>1121.2121212121212</v>
      </c>
      <c r="L722" s="10">
        <v>370</v>
      </c>
      <c r="M722" s="29">
        <v>10</v>
      </c>
      <c r="N722" s="10"/>
      <c r="O722" s="10">
        <v>0.33</v>
      </c>
      <c r="P722" s="41" t="s">
        <v>64</v>
      </c>
      <c r="Q722" s="10"/>
      <c r="R722" s="10"/>
      <c r="S722" s="10"/>
      <c r="T722" s="32"/>
      <c r="U722" s="32"/>
      <c r="V722" s="32"/>
      <c r="W722" s="10"/>
      <c r="X722" s="10"/>
      <c r="Y722" s="10"/>
      <c r="Z722" s="10"/>
      <c r="AA722" s="10"/>
      <c r="AB722" s="10"/>
      <c r="AC722" s="10">
        <v>44.33</v>
      </c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2:38" x14ac:dyDescent="0.2">
      <c r="B723" t="str">
        <f t="shared" si="31"/>
        <v>Garnet</v>
      </c>
      <c r="C723" s="55" t="s">
        <v>145</v>
      </c>
      <c r="D723" s="15">
        <v>2012</v>
      </c>
      <c r="E723" s="10"/>
      <c r="F723" s="25"/>
      <c r="G723" s="10">
        <v>1</v>
      </c>
      <c r="H723" s="37">
        <v>41019</v>
      </c>
      <c r="I723" s="10" t="s">
        <v>45</v>
      </c>
      <c r="J723" s="65" t="s">
        <v>101</v>
      </c>
      <c r="K723" s="29">
        <v>1145.1612903225807</v>
      </c>
      <c r="L723" s="10">
        <v>355</v>
      </c>
      <c r="M723" s="29">
        <v>10</v>
      </c>
      <c r="N723" s="10"/>
      <c r="O723" s="10">
        <v>0.31</v>
      </c>
      <c r="P723" s="41" t="s">
        <v>64</v>
      </c>
      <c r="Q723" s="10"/>
      <c r="R723" s="10"/>
      <c r="S723" s="10"/>
      <c r="T723" s="32"/>
      <c r="U723" s="32"/>
      <c r="V723" s="32"/>
      <c r="W723" s="10"/>
      <c r="X723" s="10"/>
      <c r="Y723" s="10"/>
      <c r="Z723" s="10"/>
      <c r="AA723" s="10"/>
      <c r="AB723" s="10"/>
      <c r="AC723" s="10">
        <v>41.4</v>
      </c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2:38" x14ac:dyDescent="0.2">
      <c r="B724" t="s">
        <v>121</v>
      </c>
      <c r="C724" s="55" t="s">
        <v>145</v>
      </c>
      <c r="D724" s="15">
        <v>2012</v>
      </c>
      <c r="E724" s="10"/>
      <c r="F724" s="25"/>
      <c r="G724" s="10">
        <v>1</v>
      </c>
      <c r="H724" s="37">
        <v>41019</v>
      </c>
      <c r="I724" s="10" t="s">
        <v>149</v>
      </c>
      <c r="J724" s="65" t="s">
        <v>101</v>
      </c>
      <c r="K724" s="29">
        <v>1100</v>
      </c>
      <c r="L724" s="10">
        <v>319</v>
      </c>
      <c r="M724" s="29">
        <v>10</v>
      </c>
      <c r="N724" s="10"/>
      <c r="O724" s="10">
        <v>0.28999999999999998</v>
      </c>
      <c r="P724" s="41" t="s">
        <v>64</v>
      </c>
      <c r="Q724" s="10"/>
      <c r="R724" s="10"/>
      <c r="S724" s="10"/>
      <c r="T724" s="32"/>
      <c r="U724" s="32"/>
      <c r="V724" s="32"/>
      <c r="W724" s="10"/>
      <c r="X724" s="10"/>
      <c r="Y724" s="10"/>
      <c r="Z724" s="10"/>
      <c r="AA724" s="10"/>
      <c r="AB724" s="10"/>
      <c r="AC724" s="10">
        <v>41.4</v>
      </c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2:38" x14ac:dyDescent="0.2">
      <c r="B725" t="str">
        <f t="shared" si="31"/>
        <v>CB-Junee-TT</v>
      </c>
      <c r="C725" s="55" t="s">
        <v>145</v>
      </c>
      <c r="D725" s="15">
        <v>2012</v>
      </c>
      <c r="E725" s="10"/>
      <c r="F725" s="25"/>
      <c r="G725" s="10">
        <v>1</v>
      </c>
      <c r="H725" s="37">
        <v>41019</v>
      </c>
      <c r="I725" s="10" t="s">
        <v>150</v>
      </c>
      <c r="J725" s="65" t="s">
        <v>101</v>
      </c>
      <c r="K725" s="29">
        <v>1110.344827586207</v>
      </c>
      <c r="L725" s="10">
        <v>322</v>
      </c>
      <c r="M725" s="29">
        <v>10</v>
      </c>
      <c r="N725" s="10"/>
      <c r="O725" s="10">
        <v>0.28999999999999998</v>
      </c>
      <c r="P725" s="41" t="s">
        <v>64</v>
      </c>
      <c r="Q725" s="10"/>
      <c r="R725" s="10"/>
      <c r="S725" s="10"/>
      <c r="T725" s="32"/>
      <c r="U725" s="32"/>
      <c r="V725" s="32"/>
      <c r="W725" s="10"/>
      <c r="X725" s="10"/>
      <c r="Y725" s="10"/>
      <c r="Z725" s="10"/>
      <c r="AA725" s="10"/>
      <c r="AB725" s="10"/>
      <c r="AC725" s="10">
        <v>41.13</v>
      </c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2:38" x14ac:dyDescent="0.2">
      <c r="B726" t="str">
        <f t="shared" si="31"/>
        <v>Exceed-OasisCL</v>
      </c>
      <c r="C726" s="55" t="s">
        <v>145</v>
      </c>
      <c r="D726" s="15">
        <v>2012</v>
      </c>
      <c r="E726" s="10"/>
      <c r="F726" s="25"/>
      <c r="G726" s="10">
        <v>1</v>
      </c>
      <c r="H726" s="37">
        <v>41019</v>
      </c>
      <c r="I726" s="10" t="s">
        <v>151</v>
      </c>
      <c r="J726" s="65" t="s">
        <v>101</v>
      </c>
      <c r="K726" s="29">
        <v>1637.5</v>
      </c>
      <c r="L726" s="10">
        <v>393</v>
      </c>
      <c r="M726" s="29">
        <v>10</v>
      </c>
      <c r="N726" s="10"/>
      <c r="O726" s="10">
        <v>0.24</v>
      </c>
      <c r="P726" s="41" t="s">
        <v>64</v>
      </c>
      <c r="Q726" s="10"/>
      <c r="R726" s="10"/>
      <c r="S726" s="10"/>
      <c r="T726" s="32"/>
      <c r="U726" s="32"/>
      <c r="V726" s="32"/>
      <c r="W726" s="10"/>
      <c r="X726" s="10"/>
      <c r="Y726" s="10"/>
      <c r="Z726" s="10"/>
      <c r="AA726" s="10"/>
      <c r="AB726" s="10"/>
      <c r="AC726" s="10">
        <v>41.73</v>
      </c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2:38" x14ac:dyDescent="0.2">
      <c r="B727" t="str">
        <f t="shared" si="31"/>
        <v>Hyola50</v>
      </c>
      <c r="C727" s="55" t="s">
        <v>145</v>
      </c>
      <c r="D727" s="15">
        <v>2012</v>
      </c>
      <c r="E727" s="10"/>
      <c r="F727" s="25"/>
      <c r="G727" s="10">
        <v>1</v>
      </c>
      <c r="H727" s="37">
        <v>41019</v>
      </c>
      <c r="I727" s="10" t="s">
        <v>61</v>
      </c>
      <c r="J727" s="65" t="s">
        <v>101</v>
      </c>
      <c r="K727" s="29">
        <v>1189.6551724137933</v>
      </c>
      <c r="L727" s="10">
        <v>345</v>
      </c>
      <c r="M727" s="29">
        <v>10</v>
      </c>
      <c r="N727" s="10"/>
      <c r="O727" s="10">
        <v>0.28999999999999998</v>
      </c>
      <c r="P727" s="41" t="s">
        <v>64</v>
      </c>
      <c r="Q727" s="10"/>
      <c r="R727" s="10"/>
      <c r="S727" s="10"/>
      <c r="T727" s="32"/>
      <c r="U727" s="32"/>
      <c r="V727" s="32"/>
      <c r="W727" s="10"/>
      <c r="X727" s="10"/>
      <c r="Y727" s="10"/>
      <c r="Z727" s="10"/>
      <c r="AA727" s="10"/>
      <c r="AB727" s="10"/>
      <c r="AC727" s="10">
        <v>42</v>
      </c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2:38" x14ac:dyDescent="0.2">
      <c r="B728" t="str">
        <f t="shared" si="31"/>
        <v>Hyola555TT</v>
      </c>
      <c r="C728" s="55" t="s">
        <v>145</v>
      </c>
      <c r="D728" s="15">
        <v>2012</v>
      </c>
      <c r="E728" s="10"/>
      <c r="F728" s="25"/>
      <c r="G728" s="10">
        <v>1</v>
      </c>
      <c r="H728" s="37">
        <v>41019</v>
      </c>
      <c r="I728" s="10" t="s">
        <v>127</v>
      </c>
      <c r="J728" s="65" t="s">
        <v>101</v>
      </c>
      <c r="K728" s="29">
        <v>1143.75</v>
      </c>
      <c r="L728" s="10">
        <v>366</v>
      </c>
      <c r="M728" s="29">
        <v>10</v>
      </c>
      <c r="N728" s="10"/>
      <c r="O728" s="10">
        <v>0.32</v>
      </c>
      <c r="P728" s="41" t="s">
        <v>64</v>
      </c>
      <c r="Q728" s="10"/>
      <c r="R728" s="10"/>
      <c r="S728" s="10"/>
      <c r="T728" s="32"/>
      <c r="U728" s="32"/>
      <c r="V728" s="32"/>
      <c r="W728" s="10"/>
      <c r="X728" s="10"/>
      <c r="Y728" s="10"/>
      <c r="Z728" s="10"/>
      <c r="AA728" s="10"/>
      <c r="AB728" s="10"/>
      <c r="AC728" s="10">
        <v>42.53</v>
      </c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2:38" x14ac:dyDescent="0.2">
      <c r="B729" t="str">
        <f t="shared" si="31"/>
        <v>Hyola559TT</v>
      </c>
      <c r="C729" s="55" t="s">
        <v>145</v>
      </c>
      <c r="D729" s="15">
        <v>2012</v>
      </c>
      <c r="E729" s="10"/>
      <c r="F729" s="25"/>
      <c r="G729" s="10">
        <v>1</v>
      </c>
      <c r="H729" s="37">
        <v>41019</v>
      </c>
      <c r="I729" s="10" t="s">
        <v>152</v>
      </c>
      <c r="J729" s="65" t="s">
        <v>101</v>
      </c>
      <c r="K729" s="29">
        <v>1090.9090909090908</v>
      </c>
      <c r="L729" s="10">
        <v>360</v>
      </c>
      <c r="M729" s="29">
        <v>10</v>
      </c>
      <c r="N729" s="10"/>
      <c r="O729" s="10">
        <v>0.33</v>
      </c>
      <c r="P729" s="41" t="s">
        <v>64</v>
      </c>
      <c r="Q729" s="10"/>
      <c r="R729" s="10"/>
      <c r="S729" s="10"/>
      <c r="T729" s="32"/>
      <c r="U729" s="32"/>
      <c r="V729" s="32"/>
      <c r="W729" s="10"/>
      <c r="X729" s="10"/>
      <c r="Y729" s="10"/>
      <c r="Z729" s="10"/>
      <c r="AA729" s="10"/>
      <c r="AB729" s="10"/>
      <c r="AC729" s="10">
        <v>44.1</v>
      </c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2:38" x14ac:dyDescent="0.2">
      <c r="B730" t="str">
        <f t="shared" si="31"/>
        <v>Hyola575CL</v>
      </c>
      <c r="C730" s="55" t="s">
        <v>145</v>
      </c>
      <c r="D730" s="15">
        <v>2012</v>
      </c>
      <c r="E730" s="10"/>
      <c r="F730" s="25"/>
      <c r="G730" s="10">
        <v>1</v>
      </c>
      <c r="H730" s="37">
        <v>41019</v>
      </c>
      <c r="I730" s="10" t="s">
        <v>153</v>
      </c>
      <c r="J730" s="65" t="s">
        <v>101</v>
      </c>
      <c r="K730" s="29">
        <v>1346.4285714285713</v>
      </c>
      <c r="L730" s="10">
        <v>377</v>
      </c>
      <c r="M730" s="29">
        <v>10</v>
      </c>
      <c r="N730" s="10"/>
      <c r="O730" s="10">
        <v>0.28000000000000003</v>
      </c>
      <c r="P730" s="41" t="s">
        <v>64</v>
      </c>
      <c r="Q730" s="10"/>
      <c r="R730" s="10"/>
      <c r="S730" s="10"/>
      <c r="T730" s="32"/>
      <c r="U730" s="32"/>
      <c r="V730" s="32"/>
      <c r="W730" s="10"/>
      <c r="X730" s="10"/>
      <c r="Y730" s="10"/>
      <c r="Z730" s="10"/>
      <c r="AA730" s="10"/>
      <c r="AB730" s="10"/>
      <c r="AC730" s="10">
        <v>43.267000000000003</v>
      </c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2:38" x14ac:dyDescent="0.2">
      <c r="B731" t="str">
        <f t="shared" si="31"/>
        <v>VictoryV3002</v>
      </c>
      <c r="C731" s="55" t="s">
        <v>145</v>
      </c>
      <c r="D731" s="15">
        <v>2012</v>
      </c>
      <c r="E731" s="10"/>
      <c r="F731" s="25"/>
      <c r="G731" s="10">
        <v>1</v>
      </c>
      <c r="H731" s="37">
        <v>41019</v>
      </c>
      <c r="I731" s="10" t="s">
        <v>154</v>
      </c>
      <c r="J731" s="65" t="s">
        <v>101</v>
      </c>
      <c r="K731" s="29">
        <v>1285.7142857142856</v>
      </c>
      <c r="L731" s="10">
        <v>360</v>
      </c>
      <c r="M731" s="29">
        <v>10</v>
      </c>
      <c r="N731" s="10"/>
      <c r="O731" s="10">
        <v>0.28000000000000003</v>
      </c>
      <c r="P731" s="41" t="s">
        <v>64</v>
      </c>
      <c r="Q731" s="10"/>
      <c r="R731" s="10"/>
      <c r="S731" s="10"/>
      <c r="T731" s="32"/>
      <c r="U731" s="32"/>
      <c r="V731" s="32"/>
      <c r="W731" s="10"/>
      <c r="X731" s="10"/>
      <c r="Y731" s="10"/>
      <c r="Z731" s="10"/>
      <c r="AA731" s="10"/>
      <c r="AB731" s="10"/>
      <c r="AC731" s="10">
        <v>43.23</v>
      </c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2:38" x14ac:dyDescent="0.2">
      <c r="B732" t="s">
        <v>124</v>
      </c>
      <c r="C732" s="55" t="s">
        <v>145</v>
      </c>
      <c r="D732" s="15">
        <v>2012</v>
      </c>
      <c r="E732" s="10"/>
      <c r="F732" s="25"/>
      <c r="G732" s="10">
        <v>2</v>
      </c>
      <c r="H732" s="37">
        <v>41045</v>
      </c>
      <c r="I732" s="10" t="s">
        <v>125</v>
      </c>
      <c r="J732" s="65" t="s">
        <v>101</v>
      </c>
      <c r="K732" s="29">
        <v>1035.2941176470588</v>
      </c>
      <c r="L732" s="10">
        <v>352</v>
      </c>
      <c r="M732" s="29">
        <v>10</v>
      </c>
      <c r="N732" s="10"/>
      <c r="O732" s="10">
        <v>0.34</v>
      </c>
      <c r="P732" s="41" t="s">
        <v>64</v>
      </c>
      <c r="Q732" s="10"/>
      <c r="R732" s="10"/>
      <c r="S732" s="10"/>
      <c r="T732" s="32"/>
      <c r="U732" s="32"/>
      <c r="V732" s="32"/>
      <c r="W732" s="10"/>
      <c r="X732" s="10"/>
      <c r="Y732" s="10"/>
      <c r="Z732" s="10"/>
      <c r="AA732" s="10"/>
      <c r="AB732" s="10"/>
      <c r="AC732" s="10">
        <v>42.03</v>
      </c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2:38" x14ac:dyDescent="0.2">
      <c r="B733" t="s">
        <v>124</v>
      </c>
      <c r="C733" s="55" t="s">
        <v>145</v>
      </c>
      <c r="D733" s="15">
        <v>2012</v>
      </c>
      <c r="E733" s="10"/>
      <c r="F733" s="25"/>
      <c r="G733" s="10">
        <v>2</v>
      </c>
      <c r="H733" s="37">
        <v>41045</v>
      </c>
      <c r="I733" s="10" t="s">
        <v>126</v>
      </c>
      <c r="J733" s="65" t="s">
        <v>101</v>
      </c>
      <c r="K733" s="29">
        <v>1064.516129032258</v>
      </c>
      <c r="L733" s="10">
        <v>330</v>
      </c>
      <c r="M733" s="29">
        <v>10</v>
      </c>
      <c r="N733" s="10"/>
      <c r="O733" s="10">
        <v>0.31</v>
      </c>
      <c r="P733" s="41" t="s">
        <v>64</v>
      </c>
      <c r="Q733" s="10"/>
      <c r="R733" s="10"/>
      <c r="S733" s="10"/>
      <c r="T733" s="32"/>
      <c r="U733" s="32"/>
      <c r="V733" s="32"/>
      <c r="W733" s="10"/>
      <c r="X733" s="10"/>
      <c r="Y733" s="10"/>
      <c r="Z733" s="10"/>
      <c r="AA733" s="10"/>
      <c r="AB733" s="10"/>
      <c r="AC733" s="10">
        <v>42.13</v>
      </c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2:38" x14ac:dyDescent="0.2">
      <c r="B734" t="str">
        <f t="shared" si="31"/>
        <v>44Y84</v>
      </c>
      <c r="C734" s="55" t="s">
        <v>145</v>
      </c>
      <c r="D734" s="15">
        <v>2012</v>
      </c>
      <c r="E734" s="10"/>
      <c r="F734" s="25"/>
      <c r="G734" s="10">
        <v>2</v>
      </c>
      <c r="H734" s="37">
        <v>41045</v>
      </c>
      <c r="I734" s="10" t="s">
        <v>118</v>
      </c>
      <c r="J734" s="65" t="s">
        <v>101</v>
      </c>
      <c r="K734" s="29">
        <v>1148.3870967741937</v>
      </c>
      <c r="L734" s="10">
        <v>356</v>
      </c>
      <c r="M734" s="29">
        <v>10</v>
      </c>
      <c r="N734" s="10"/>
      <c r="O734" s="10">
        <v>0.31</v>
      </c>
      <c r="P734" s="41" t="s">
        <v>64</v>
      </c>
      <c r="Q734" s="10"/>
      <c r="R734" s="10"/>
      <c r="S734" s="10"/>
      <c r="T734" s="32"/>
      <c r="U734" s="32"/>
      <c r="V734" s="32"/>
      <c r="W734" s="10"/>
      <c r="X734" s="10"/>
      <c r="Y734" s="10"/>
      <c r="Z734" s="10"/>
      <c r="AA734" s="10"/>
      <c r="AB734" s="10"/>
      <c r="AC734" s="10">
        <v>41.97</v>
      </c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2:38" x14ac:dyDescent="0.2">
      <c r="B735" t="str">
        <f t="shared" si="31"/>
        <v>45Y82</v>
      </c>
      <c r="C735" s="55" t="s">
        <v>145</v>
      </c>
      <c r="D735" s="15">
        <v>2012</v>
      </c>
      <c r="E735" s="10"/>
      <c r="F735" s="25"/>
      <c r="G735" s="10">
        <v>2</v>
      </c>
      <c r="H735" s="37">
        <v>41045</v>
      </c>
      <c r="I735" s="10" t="s">
        <v>146</v>
      </c>
      <c r="J735" s="65" t="s">
        <v>101</v>
      </c>
      <c r="K735" s="29">
        <v>1161.2903225806451</v>
      </c>
      <c r="L735" s="10">
        <v>360</v>
      </c>
      <c r="M735" s="29">
        <v>10</v>
      </c>
      <c r="N735" s="10"/>
      <c r="O735" s="10">
        <v>0.31</v>
      </c>
      <c r="P735" s="41" t="s">
        <v>64</v>
      </c>
      <c r="Q735" s="10"/>
      <c r="R735" s="10"/>
      <c r="S735" s="10"/>
      <c r="T735" s="32"/>
      <c r="U735" s="32"/>
      <c r="V735" s="32"/>
      <c r="W735" s="10"/>
      <c r="X735" s="10"/>
      <c r="Y735" s="10"/>
      <c r="Z735" s="10"/>
      <c r="AA735" s="10"/>
      <c r="AB735" s="10"/>
      <c r="AC735" s="10">
        <v>42.33</v>
      </c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2:38" x14ac:dyDescent="0.2">
      <c r="B736" t="str">
        <f t="shared" si="31"/>
        <v>ATR-GEM</v>
      </c>
      <c r="C736" s="55" t="s">
        <v>145</v>
      </c>
      <c r="D736" s="15">
        <v>2012</v>
      </c>
      <c r="E736" s="10"/>
      <c r="F736" s="25"/>
      <c r="G736" s="10">
        <v>2</v>
      </c>
      <c r="H736" s="37">
        <v>41045</v>
      </c>
      <c r="I736" s="10" t="s">
        <v>147</v>
      </c>
      <c r="J736" s="65" t="s">
        <v>101</v>
      </c>
      <c r="K736" s="29">
        <v>938.23529411764696</v>
      </c>
      <c r="L736" s="10">
        <v>319</v>
      </c>
      <c r="M736" s="29">
        <v>10</v>
      </c>
      <c r="N736" s="10"/>
      <c r="O736" s="10">
        <v>0.34</v>
      </c>
      <c r="P736" s="41" t="s">
        <v>64</v>
      </c>
      <c r="Q736" s="10"/>
      <c r="R736" s="10"/>
      <c r="S736" s="10"/>
      <c r="T736" s="32"/>
      <c r="U736" s="32"/>
      <c r="V736" s="32"/>
      <c r="W736" s="10"/>
      <c r="X736" s="10"/>
      <c r="Y736" s="10"/>
      <c r="Z736" s="10"/>
      <c r="AA736" s="10"/>
      <c r="AB736" s="10"/>
      <c r="AC736" s="10">
        <v>41.27</v>
      </c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2:38" x14ac:dyDescent="0.2">
      <c r="B737" t="s">
        <v>124</v>
      </c>
      <c r="C737" s="55" t="s">
        <v>145</v>
      </c>
      <c r="D737" s="15">
        <v>2012</v>
      </c>
      <c r="E737" s="10"/>
      <c r="F737" s="25"/>
      <c r="G737" s="10">
        <v>2</v>
      </c>
      <c r="H737" s="37">
        <v>41045</v>
      </c>
      <c r="I737" s="10" t="s">
        <v>148</v>
      </c>
      <c r="J737" s="65" t="s">
        <v>101</v>
      </c>
      <c r="K737" s="29">
        <v>830.55555555555554</v>
      </c>
      <c r="L737" s="10">
        <v>299</v>
      </c>
      <c r="M737" s="29">
        <v>10</v>
      </c>
      <c r="N737" s="10"/>
      <c r="O737" s="10">
        <v>0.36</v>
      </c>
      <c r="P737" s="41" t="s">
        <v>64</v>
      </c>
      <c r="Q737" s="10"/>
      <c r="R737" s="10"/>
      <c r="S737" s="10"/>
      <c r="T737" s="32"/>
      <c r="U737" s="32"/>
      <c r="V737" s="32"/>
      <c r="W737" s="10"/>
      <c r="X737" s="10"/>
      <c r="Y737" s="10"/>
      <c r="Z737" s="10"/>
      <c r="AA737" s="10"/>
      <c r="AB737" s="10"/>
      <c r="AC737" s="10">
        <v>42.6</v>
      </c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2:38" x14ac:dyDescent="0.2">
      <c r="B738" t="str">
        <f t="shared" si="31"/>
        <v>Garnet</v>
      </c>
      <c r="C738" s="55" t="s">
        <v>145</v>
      </c>
      <c r="D738" s="15">
        <v>2012</v>
      </c>
      <c r="E738" s="10"/>
      <c r="F738" s="25"/>
      <c r="G738" s="10">
        <v>2</v>
      </c>
      <c r="H738" s="37">
        <v>41045</v>
      </c>
      <c r="I738" s="10" t="s">
        <v>45</v>
      </c>
      <c r="J738" s="65" t="s">
        <v>101</v>
      </c>
      <c r="K738" s="29">
        <v>985.71428571428578</v>
      </c>
      <c r="L738" s="10">
        <v>345</v>
      </c>
      <c r="M738" s="29">
        <v>10</v>
      </c>
      <c r="N738" s="10"/>
      <c r="O738" s="10">
        <v>0.35</v>
      </c>
      <c r="P738" s="41" t="s">
        <v>64</v>
      </c>
      <c r="Q738" s="10"/>
      <c r="R738" s="10"/>
      <c r="S738" s="10"/>
      <c r="T738" s="32"/>
      <c r="U738" s="32"/>
      <c r="V738" s="32"/>
      <c r="W738" s="10"/>
      <c r="X738" s="10"/>
      <c r="Y738" s="10"/>
      <c r="Z738" s="10"/>
      <c r="AA738" s="10"/>
      <c r="AB738" s="10"/>
      <c r="AC738" s="10">
        <v>41.27</v>
      </c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2:38" x14ac:dyDescent="0.2">
      <c r="B739" t="s">
        <v>121</v>
      </c>
      <c r="C739" s="55" t="s">
        <v>145</v>
      </c>
      <c r="D739" s="15">
        <v>2012</v>
      </c>
      <c r="E739" s="10"/>
      <c r="F739" s="25"/>
      <c r="G739" s="10">
        <v>2</v>
      </c>
      <c r="H739" s="37">
        <v>41045</v>
      </c>
      <c r="I739" s="10" t="s">
        <v>149</v>
      </c>
      <c r="J739" s="65" t="s">
        <v>101</v>
      </c>
      <c r="K739" s="29">
        <v>1121.875</v>
      </c>
      <c r="L739" s="10">
        <v>359</v>
      </c>
      <c r="M739" s="29">
        <v>10</v>
      </c>
      <c r="N739" s="10"/>
      <c r="O739" s="10">
        <v>0.32</v>
      </c>
      <c r="P739" s="41" t="s">
        <v>64</v>
      </c>
      <c r="Q739" s="10"/>
      <c r="R739" s="10"/>
      <c r="S739" s="10"/>
      <c r="T739" s="32"/>
      <c r="U739" s="32"/>
      <c r="V739" s="32"/>
      <c r="W739" s="10"/>
      <c r="X739" s="10"/>
      <c r="Y739" s="10"/>
      <c r="Z739" s="10"/>
      <c r="AA739" s="10"/>
      <c r="AB739" s="10"/>
      <c r="AC739" s="10">
        <v>40.369999999999997</v>
      </c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2:38" x14ac:dyDescent="0.2">
      <c r="B740" t="str">
        <f t="shared" si="31"/>
        <v>CB-Junee-TT</v>
      </c>
      <c r="C740" s="55" t="s">
        <v>145</v>
      </c>
      <c r="D740" s="15">
        <v>2012</v>
      </c>
      <c r="E740" s="10"/>
      <c r="F740" s="25"/>
      <c r="G740" s="10">
        <v>2</v>
      </c>
      <c r="H740" s="37">
        <v>41045</v>
      </c>
      <c r="I740" s="10" t="s">
        <v>150</v>
      </c>
      <c r="J740" s="65" t="s">
        <v>101</v>
      </c>
      <c r="K740" s="29">
        <v>1050</v>
      </c>
      <c r="L740" s="10">
        <v>336</v>
      </c>
      <c r="M740" s="29">
        <v>10</v>
      </c>
      <c r="N740" s="10"/>
      <c r="O740" s="10">
        <v>0.32</v>
      </c>
      <c r="P740" s="41" t="s">
        <v>64</v>
      </c>
      <c r="Q740" s="10"/>
      <c r="R740" s="10"/>
      <c r="S740" s="10"/>
      <c r="T740" s="32"/>
      <c r="U740" s="32"/>
      <c r="V740" s="32"/>
      <c r="W740" s="10"/>
      <c r="X740" s="10"/>
      <c r="Y740" s="10"/>
      <c r="Z740" s="10"/>
      <c r="AA740" s="10"/>
      <c r="AB740" s="10"/>
      <c r="AC740" s="10">
        <v>39.799999999999997</v>
      </c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2:38" x14ac:dyDescent="0.2">
      <c r="B741" t="str">
        <f t="shared" si="31"/>
        <v>Exceed-OasisCL</v>
      </c>
      <c r="C741" s="55" t="s">
        <v>145</v>
      </c>
      <c r="D741" s="15">
        <v>2012</v>
      </c>
      <c r="E741" s="10"/>
      <c r="F741" s="25"/>
      <c r="G741" s="10">
        <v>2</v>
      </c>
      <c r="H741" s="37">
        <v>41045</v>
      </c>
      <c r="I741" s="10" t="s">
        <v>151</v>
      </c>
      <c r="J741" s="65" t="s">
        <v>101</v>
      </c>
      <c r="K741" s="29">
        <v>1249.9999999999998</v>
      </c>
      <c r="L741" s="10">
        <v>350</v>
      </c>
      <c r="M741" s="29">
        <v>10</v>
      </c>
      <c r="N741" s="10"/>
      <c r="O741" s="10">
        <v>0.28000000000000003</v>
      </c>
      <c r="P741" s="41" t="s">
        <v>64</v>
      </c>
      <c r="Q741" s="10"/>
      <c r="R741" s="10"/>
      <c r="S741" s="10"/>
      <c r="T741" s="32"/>
      <c r="U741" s="32"/>
      <c r="V741" s="32"/>
      <c r="W741" s="10"/>
      <c r="X741" s="10"/>
      <c r="Y741" s="10"/>
      <c r="Z741" s="10"/>
      <c r="AA741" s="10"/>
      <c r="AB741" s="10"/>
      <c r="AC741" s="10">
        <v>42.37</v>
      </c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2:38" x14ac:dyDescent="0.2">
      <c r="B742" t="str">
        <f t="shared" si="31"/>
        <v>Hyola50</v>
      </c>
      <c r="C742" s="55" t="s">
        <v>145</v>
      </c>
      <c r="D742" s="15">
        <v>2012</v>
      </c>
      <c r="E742" s="10"/>
      <c r="F742" s="25"/>
      <c r="G742" s="10">
        <v>2</v>
      </c>
      <c r="H742" s="37">
        <v>41045</v>
      </c>
      <c r="I742" s="10" t="s">
        <v>61</v>
      </c>
      <c r="J742" s="65" t="s">
        <v>101</v>
      </c>
      <c r="K742" s="29">
        <v>1088.5714285714287</v>
      </c>
      <c r="L742" s="10">
        <v>381</v>
      </c>
      <c r="M742" s="29">
        <v>10</v>
      </c>
      <c r="N742" s="10"/>
      <c r="O742" s="10">
        <v>0.35</v>
      </c>
      <c r="P742" s="41" t="s">
        <v>64</v>
      </c>
      <c r="Q742" s="10"/>
      <c r="R742" s="10"/>
      <c r="S742" s="10"/>
      <c r="T742" s="32"/>
      <c r="U742" s="32"/>
      <c r="V742" s="32"/>
      <c r="W742" s="10"/>
      <c r="X742" s="10"/>
      <c r="Y742" s="10"/>
      <c r="Z742" s="10"/>
      <c r="AA742" s="10"/>
      <c r="AB742" s="10"/>
      <c r="AC742" s="10">
        <v>42.17</v>
      </c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2:38" x14ac:dyDescent="0.2">
      <c r="B743" t="str">
        <f t="shared" si="31"/>
        <v>Hyola555TT</v>
      </c>
      <c r="C743" s="55" t="s">
        <v>145</v>
      </c>
      <c r="D743" s="15">
        <v>2012</v>
      </c>
      <c r="E743" s="10"/>
      <c r="F743" s="25"/>
      <c r="G743" s="10">
        <v>2</v>
      </c>
      <c r="H743" s="37">
        <v>41045</v>
      </c>
      <c r="I743" s="10" t="s">
        <v>127</v>
      </c>
      <c r="J743" s="65" t="s">
        <v>101</v>
      </c>
      <c r="K743" s="29">
        <v>997.14285714285722</v>
      </c>
      <c r="L743" s="10">
        <v>349</v>
      </c>
      <c r="M743" s="29">
        <v>10</v>
      </c>
      <c r="N743" s="10"/>
      <c r="O743" s="10">
        <v>0.35</v>
      </c>
      <c r="P743" s="41" t="s">
        <v>64</v>
      </c>
      <c r="Q743" s="10"/>
      <c r="R743" s="10"/>
      <c r="S743" s="10"/>
      <c r="T743" s="32"/>
      <c r="U743" s="32"/>
      <c r="V743" s="32"/>
      <c r="W743" s="10"/>
      <c r="X743" s="10"/>
      <c r="Y743" s="10"/>
      <c r="Z743" s="10"/>
      <c r="AA743" s="10"/>
      <c r="AB743" s="10"/>
      <c r="AC743" s="10">
        <v>41</v>
      </c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2:38" x14ac:dyDescent="0.2">
      <c r="B744" t="str">
        <f t="shared" si="31"/>
        <v>Hyola559TT</v>
      </c>
      <c r="C744" s="55" t="s">
        <v>145</v>
      </c>
      <c r="D744" s="15">
        <v>2012</v>
      </c>
      <c r="E744" s="10"/>
      <c r="F744" s="25"/>
      <c r="G744" s="10">
        <v>2</v>
      </c>
      <c r="H744" s="37">
        <v>41045</v>
      </c>
      <c r="I744" s="10" t="s">
        <v>152</v>
      </c>
      <c r="J744" s="65" t="s">
        <v>101</v>
      </c>
      <c r="K744" s="29">
        <v>1021.2121212121211</v>
      </c>
      <c r="L744" s="10">
        <v>337</v>
      </c>
      <c r="M744" s="29">
        <v>10</v>
      </c>
      <c r="N744" s="10"/>
      <c r="O744" s="10">
        <v>0.33</v>
      </c>
      <c r="P744" s="41" t="s">
        <v>64</v>
      </c>
      <c r="Q744" s="10"/>
      <c r="R744" s="10"/>
      <c r="S744" s="10"/>
      <c r="T744" s="32"/>
      <c r="U744" s="32"/>
      <c r="V744" s="32"/>
      <c r="W744" s="10"/>
      <c r="X744" s="10"/>
      <c r="Y744" s="10"/>
      <c r="Z744" s="10"/>
      <c r="AA744" s="10"/>
      <c r="AB744" s="10"/>
      <c r="AC744" s="10">
        <v>42.3</v>
      </c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2:38" x14ac:dyDescent="0.2">
      <c r="B745" t="str">
        <f t="shared" si="31"/>
        <v>Hyola575CL</v>
      </c>
      <c r="C745" s="55" t="s">
        <v>145</v>
      </c>
      <c r="D745" s="15">
        <v>2012</v>
      </c>
      <c r="E745" s="10"/>
      <c r="F745" s="25"/>
      <c r="G745" s="10">
        <v>2</v>
      </c>
      <c r="H745" s="37">
        <v>41045</v>
      </c>
      <c r="I745" s="10" t="s">
        <v>153</v>
      </c>
      <c r="J745" s="65" t="s">
        <v>101</v>
      </c>
      <c r="K745" s="29">
        <v>1153.3333333333335</v>
      </c>
      <c r="L745" s="10">
        <v>346</v>
      </c>
      <c r="M745" s="29">
        <v>10</v>
      </c>
      <c r="N745" s="10"/>
      <c r="O745" s="10">
        <v>0.3</v>
      </c>
      <c r="P745" s="41" t="s">
        <v>64</v>
      </c>
      <c r="Q745" s="10"/>
      <c r="R745" s="10"/>
      <c r="S745" s="10"/>
      <c r="T745" s="32"/>
      <c r="U745" s="32"/>
      <c r="V745" s="32"/>
      <c r="W745" s="10"/>
      <c r="X745" s="10"/>
      <c r="Y745" s="10"/>
      <c r="Z745" s="10"/>
      <c r="AA745" s="10"/>
      <c r="AB745" s="10"/>
      <c r="AC745" s="10">
        <v>41.433</v>
      </c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2:38" x14ac:dyDescent="0.2">
      <c r="B746" t="str">
        <f t="shared" si="31"/>
        <v>VictoryV3002</v>
      </c>
      <c r="C746" s="55" t="s">
        <v>145</v>
      </c>
      <c r="D746" s="15">
        <v>2012</v>
      </c>
      <c r="E746" s="10"/>
      <c r="F746" s="25"/>
      <c r="G746" s="10">
        <v>2</v>
      </c>
      <c r="H746" s="37">
        <v>41045</v>
      </c>
      <c r="I746" s="10" t="s">
        <v>154</v>
      </c>
      <c r="J746" s="65" t="s">
        <v>101</v>
      </c>
      <c r="K746" s="29">
        <v>1146.6666666666667</v>
      </c>
      <c r="L746" s="10">
        <v>344</v>
      </c>
      <c r="M746" s="29">
        <v>10</v>
      </c>
      <c r="N746" s="10"/>
      <c r="O746" s="10">
        <v>0.3</v>
      </c>
      <c r="P746" s="41" t="s">
        <v>64</v>
      </c>
      <c r="Q746" s="10"/>
      <c r="R746" s="10"/>
      <c r="S746" s="10"/>
      <c r="T746" s="32"/>
      <c r="U746" s="32"/>
      <c r="V746" s="32"/>
      <c r="W746" s="10"/>
      <c r="X746" s="10"/>
      <c r="Y746" s="10"/>
      <c r="Z746" s="10"/>
      <c r="AA746" s="10"/>
      <c r="AB746" s="10"/>
      <c r="AC746" s="10">
        <v>42.7</v>
      </c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2:38" x14ac:dyDescent="0.2">
      <c r="B747" t="s">
        <v>124</v>
      </c>
      <c r="C747" s="55" t="s">
        <v>145</v>
      </c>
      <c r="D747" s="15">
        <v>2012</v>
      </c>
      <c r="E747" s="10"/>
      <c r="F747" s="25"/>
      <c r="G747" s="10">
        <v>3</v>
      </c>
      <c r="H747" s="37">
        <v>41072</v>
      </c>
      <c r="I747" s="10" t="s">
        <v>125</v>
      </c>
      <c r="J747" s="65" t="s">
        <v>101</v>
      </c>
      <c r="K747" s="29">
        <v>742.42424242424249</v>
      </c>
      <c r="L747" s="10">
        <v>245.00000000000003</v>
      </c>
      <c r="M747" s="29">
        <v>10</v>
      </c>
      <c r="N747" s="10"/>
      <c r="O747" s="10">
        <v>0.33</v>
      </c>
      <c r="P747" s="41" t="s">
        <v>64</v>
      </c>
      <c r="Q747" s="10"/>
      <c r="R747" s="10"/>
      <c r="S747" s="10"/>
      <c r="T747" s="32"/>
      <c r="U747" s="32"/>
      <c r="V747" s="32"/>
      <c r="W747" s="10"/>
      <c r="X747" s="10"/>
      <c r="Y747" s="10"/>
      <c r="Z747" s="10"/>
      <c r="AA747" s="10"/>
      <c r="AB747" s="10"/>
      <c r="AC747" s="10">
        <v>40.700000000000003</v>
      </c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2:38" x14ac:dyDescent="0.2">
      <c r="B748" t="s">
        <v>124</v>
      </c>
      <c r="C748" s="55" t="s">
        <v>145</v>
      </c>
      <c r="D748" s="15">
        <v>2012</v>
      </c>
      <c r="E748" s="10"/>
      <c r="F748" s="25"/>
      <c r="G748" s="10">
        <v>3</v>
      </c>
      <c r="H748" s="37">
        <v>41072</v>
      </c>
      <c r="I748" s="10" t="s">
        <v>126</v>
      </c>
      <c r="J748" s="65" t="s">
        <v>101</v>
      </c>
      <c r="K748" s="29">
        <v>752.77777777777783</v>
      </c>
      <c r="L748" s="10">
        <v>271</v>
      </c>
      <c r="M748" s="29">
        <v>10</v>
      </c>
      <c r="N748" s="10"/>
      <c r="O748" s="10">
        <v>0.36</v>
      </c>
      <c r="P748" s="41" t="s">
        <v>64</v>
      </c>
      <c r="Q748" s="10"/>
      <c r="R748" s="10"/>
      <c r="S748" s="10"/>
      <c r="T748" s="32"/>
      <c r="U748" s="32"/>
      <c r="V748" s="32"/>
      <c r="W748" s="10"/>
      <c r="X748" s="10"/>
      <c r="Y748" s="10"/>
      <c r="Z748" s="10"/>
      <c r="AA748" s="10"/>
      <c r="AB748" s="10"/>
      <c r="AC748" s="10">
        <v>40.6</v>
      </c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2:38" s="71" customFormat="1" x14ac:dyDescent="0.2">
      <c r="B749" s="71" t="s">
        <v>155</v>
      </c>
      <c r="C749" s="72" t="s">
        <v>145</v>
      </c>
      <c r="D749" s="73">
        <v>2012</v>
      </c>
      <c r="E749" s="74"/>
      <c r="F749" s="75"/>
      <c r="G749" s="74">
        <v>3</v>
      </c>
      <c r="H749" s="76">
        <v>41072</v>
      </c>
      <c r="I749" s="74" t="s">
        <v>118</v>
      </c>
      <c r="J749" s="77" t="s">
        <v>101</v>
      </c>
      <c r="K749" s="78">
        <v>872.41379310344826</v>
      </c>
      <c r="L749" s="74">
        <v>252.99999999999997</v>
      </c>
      <c r="M749" s="78">
        <v>10</v>
      </c>
      <c r="N749" s="74"/>
      <c r="O749" s="74">
        <v>0.28999999999999998</v>
      </c>
      <c r="P749" s="79" t="s">
        <v>64</v>
      </c>
      <c r="Q749" s="74"/>
      <c r="R749" s="74"/>
      <c r="S749" s="74"/>
      <c r="T749" s="80"/>
      <c r="U749" s="80"/>
      <c r="V749" s="80"/>
      <c r="W749" s="74"/>
      <c r="X749" s="74"/>
      <c r="Y749" s="74"/>
      <c r="Z749" s="74"/>
      <c r="AA749" s="74"/>
      <c r="AB749" s="74"/>
      <c r="AC749" s="74">
        <v>41.27</v>
      </c>
      <c r="AD749" s="74"/>
      <c r="AE749" s="74"/>
      <c r="AF749" s="74"/>
      <c r="AG749" s="74"/>
      <c r="AH749" s="74"/>
      <c r="AI749" s="74"/>
      <c r="AJ749" s="74"/>
      <c r="AK749" s="74"/>
      <c r="AL749" s="74"/>
    </row>
    <row r="750" spans="2:38" x14ac:dyDescent="0.2">
      <c r="B750" t="str">
        <f t="shared" si="31"/>
        <v>45Y82</v>
      </c>
      <c r="C750" s="55" t="s">
        <v>145</v>
      </c>
      <c r="D750" s="15">
        <v>2012</v>
      </c>
      <c r="E750" s="10"/>
      <c r="F750" s="25"/>
      <c r="G750" s="10">
        <v>3</v>
      </c>
      <c r="H750" s="37">
        <v>41072</v>
      </c>
      <c r="I750" s="10" t="s">
        <v>146</v>
      </c>
      <c r="J750" s="65" t="s">
        <v>101</v>
      </c>
      <c r="K750" s="29">
        <v>920</v>
      </c>
      <c r="L750" s="10">
        <v>276</v>
      </c>
      <c r="M750" s="29">
        <v>10</v>
      </c>
      <c r="N750" s="10"/>
      <c r="O750" s="10">
        <v>0.3</v>
      </c>
      <c r="P750" s="41" t="s">
        <v>64</v>
      </c>
      <c r="Q750" s="10"/>
      <c r="R750" s="10"/>
      <c r="S750" s="10"/>
      <c r="T750" s="32"/>
      <c r="U750" s="32"/>
      <c r="V750" s="32"/>
      <c r="W750" s="10"/>
      <c r="X750" s="10"/>
      <c r="Y750" s="10"/>
      <c r="Z750" s="10"/>
      <c r="AA750" s="10"/>
      <c r="AB750" s="10"/>
      <c r="AC750" s="10">
        <v>40.630000000000003</v>
      </c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2:38" x14ac:dyDescent="0.2">
      <c r="B751" t="str">
        <f t="shared" si="31"/>
        <v>ATR-GEM</v>
      </c>
      <c r="C751" s="55" t="s">
        <v>145</v>
      </c>
      <c r="D751" s="15">
        <v>2012</v>
      </c>
      <c r="E751" s="10"/>
      <c r="F751" s="25"/>
      <c r="G751" s="10">
        <v>3</v>
      </c>
      <c r="H751" s="37">
        <v>41072</v>
      </c>
      <c r="I751" s="10" t="s">
        <v>147</v>
      </c>
      <c r="J751" s="65" t="s">
        <v>101</v>
      </c>
      <c r="K751" s="29">
        <v>685.29411764705878</v>
      </c>
      <c r="L751" s="10">
        <v>233</v>
      </c>
      <c r="M751" s="29">
        <v>10</v>
      </c>
      <c r="N751" s="10"/>
      <c r="O751" s="10">
        <v>0.34</v>
      </c>
      <c r="P751" s="41" t="s">
        <v>64</v>
      </c>
      <c r="Q751" s="10"/>
      <c r="R751" s="10"/>
      <c r="S751" s="10"/>
      <c r="T751" s="32"/>
      <c r="U751" s="32"/>
      <c r="V751" s="32"/>
      <c r="W751" s="10"/>
      <c r="X751" s="10"/>
      <c r="Y751" s="10"/>
      <c r="Z751" s="10"/>
      <c r="AA751" s="10"/>
      <c r="AB751" s="10"/>
      <c r="AC751" s="10">
        <v>40.97</v>
      </c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2:38" x14ac:dyDescent="0.2">
      <c r="B752" t="s">
        <v>124</v>
      </c>
      <c r="C752" s="55" t="s">
        <v>145</v>
      </c>
      <c r="D752" s="15">
        <v>2012</v>
      </c>
      <c r="E752" s="10"/>
      <c r="F752" s="25"/>
      <c r="G752" s="10">
        <v>3</v>
      </c>
      <c r="H752" s="37">
        <v>41072</v>
      </c>
      <c r="I752" s="10" t="s">
        <v>148</v>
      </c>
      <c r="J752" s="65" t="s">
        <v>101</v>
      </c>
      <c r="K752" s="29">
        <v>630.55555555555554</v>
      </c>
      <c r="L752" s="10">
        <v>227</v>
      </c>
      <c r="M752" s="29">
        <v>10</v>
      </c>
      <c r="N752" s="10"/>
      <c r="O752" s="10">
        <v>0.36</v>
      </c>
      <c r="P752" s="41" t="s">
        <v>64</v>
      </c>
      <c r="Q752" s="10"/>
      <c r="R752" s="10"/>
      <c r="S752" s="10"/>
      <c r="T752" s="32"/>
      <c r="U752" s="32"/>
      <c r="V752" s="32"/>
      <c r="W752" s="10"/>
      <c r="X752" s="10"/>
      <c r="Y752" s="10"/>
      <c r="Z752" s="10"/>
      <c r="AA752" s="10"/>
      <c r="AB752" s="10"/>
      <c r="AC752" s="10">
        <v>41.1</v>
      </c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x14ac:dyDescent="0.2">
      <c r="B753" t="str">
        <f t="shared" si="31"/>
        <v>Garnet</v>
      </c>
      <c r="C753" s="55" t="s">
        <v>145</v>
      </c>
      <c r="D753" s="15">
        <v>2012</v>
      </c>
      <c r="E753" s="10"/>
      <c r="F753" s="25"/>
      <c r="G753" s="10">
        <v>3</v>
      </c>
      <c r="H753" s="37">
        <v>41072</v>
      </c>
      <c r="I753" s="10" t="s">
        <v>45</v>
      </c>
      <c r="J753" s="65" t="s">
        <v>101</v>
      </c>
      <c r="K753" s="29">
        <v>745.71428571428578</v>
      </c>
      <c r="L753" s="10">
        <v>261</v>
      </c>
      <c r="M753" s="29">
        <v>10</v>
      </c>
      <c r="N753" s="10"/>
      <c r="O753" s="10">
        <v>0.35</v>
      </c>
      <c r="P753" s="41" t="s">
        <v>64</v>
      </c>
      <c r="Q753" s="10"/>
      <c r="R753" s="10"/>
      <c r="S753" s="10"/>
      <c r="T753" s="32"/>
      <c r="U753" s="32"/>
      <c r="V753" s="32"/>
      <c r="W753" s="10"/>
      <c r="X753" s="10"/>
      <c r="Y753" s="10"/>
      <c r="Z753" s="10"/>
      <c r="AA753" s="10"/>
      <c r="AB753" s="10"/>
      <c r="AC753" s="10">
        <v>41.47</v>
      </c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x14ac:dyDescent="0.2">
      <c r="B754" t="s">
        <v>121</v>
      </c>
      <c r="C754" s="55" t="s">
        <v>145</v>
      </c>
      <c r="D754" s="15">
        <v>2012</v>
      </c>
      <c r="E754" s="10"/>
      <c r="F754" s="25"/>
      <c r="G754" s="10">
        <v>3</v>
      </c>
      <c r="H754" s="37">
        <v>41072</v>
      </c>
      <c r="I754" s="10" t="s">
        <v>149</v>
      </c>
      <c r="J754" s="65" t="s">
        <v>101</v>
      </c>
      <c r="K754" s="29">
        <v>759.99999999999989</v>
      </c>
      <c r="L754" s="10">
        <v>227.99999999999997</v>
      </c>
      <c r="M754" s="29">
        <v>10</v>
      </c>
      <c r="N754" s="10"/>
      <c r="O754" s="10">
        <v>0.3</v>
      </c>
      <c r="P754" s="41" t="s">
        <v>64</v>
      </c>
      <c r="Q754" s="10"/>
      <c r="R754" s="10"/>
      <c r="S754" s="10"/>
      <c r="T754" s="32"/>
      <c r="U754" s="32"/>
      <c r="V754" s="32"/>
      <c r="W754" s="10"/>
      <c r="X754" s="10"/>
      <c r="Y754" s="10"/>
      <c r="Z754" s="10"/>
      <c r="AA754" s="10"/>
      <c r="AB754" s="10"/>
      <c r="AC754" s="10">
        <v>40.17</v>
      </c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x14ac:dyDescent="0.2">
      <c r="B755" t="str">
        <f t="shared" ref="B755:B818" si="32">I755</f>
        <v>CB-Junee-TT</v>
      </c>
      <c r="C755" s="55" t="s">
        <v>145</v>
      </c>
      <c r="D755" s="15">
        <v>2012</v>
      </c>
      <c r="E755" s="10"/>
      <c r="F755" s="25"/>
      <c r="G755" s="10">
        <v>3</v>
      </c>
      <c r="H755" s="37">
        <v>41072</v>
      </c>
      <c r="I755" s="10" t="s">
        <v>150</v>
      </c>
      <c r="J755" s="65" t="s">
        <v>101</v>
      </c>
      <c r="K755" s="29">
        <v>733.33333333333348</v>
      </c>
      <c r="L755" s="10">
        <v>220.00000000000003</v>
      </c>
      <c r="M755" s="29">
        <v>10</v>
      </c>
      <c r="N755" s="10"/>
      <c r="O755" s="10">
        <v>0.3</v>
      </c>
      <c r="P755" s="41" t="s">
        <v>64</v>
      </c>
      <c r="Q755" s="10"/>
      <c r="R755" s="10"/>
      <c r="S755" s="10"/>
      <c r="T755" s="32"/>
      <c r="U755" s="32"/>
      <c r="V755" s="32"/>
      <c r="W755" s="10"/>
      <c r="X755" s="10"/>
      <c r="Y755" s="10"/>
      <c r="Z755" s="10"/>
      <c r="AA755" s="10"/>
      <c r="AB755" s="10"/>
      <c r="AC755" s="10">
        <v>39.869999999999997</v>
      </c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x14ac:dyDescent="0.2">
      <c r="B756" t="str">
        <f t="shared" si="32"/>
        <v>Exceed-OasisCL</v>
      </c>
      <c r="C756" s="55" t="s">
        <v>145</v>
      </c>
      <c r="D756" s="15">
        <v>2012</v>
      </c>
      <c r="E756" s="10"/>
      <c r="F756" s="25"/>
      <c r="G756" s="10">
        <v>3</v>
      </c>
      <c r="H756" s="37">
        <v>41072</v>
      </c>
      <c r="I756" s="10" t="s">
        <v>151</v>
      </c>
      <c r="J756" s="65" t="s">
        <v>101</v>
      </c>
      <c r="K756" s="29">
        <v>916.66666666666674</v>
      </c>
      <c r="L756" s="10">
        <v>275</v>
      </c>
      <c r="M756" s="29">
        <v>10</v>
      </c>
      <c r="N756" s="10"/>
      <c r="O756" s="10">
        <v>0.3</v>
      </c>
      <c r="P756" s="41" t="s">
        <v>64</v>
      </c>
      <c r="Q756" s="10"/>
      <c r="R756" s="10"/>
      <c r="S756" s="10"/>
      <c r="T756" s="32"/>
      <c r="U756" s="32"/>
      <c r="V756" s="32"/>
      <c r="W756" s="10"/>
      <c r="X756" s="10"/>
      <c r="Y756" s="10"/>
      <c r="Z756" s="10"/>
      <c r="AA756" s="10"/>
      <c r="AB756" s="10"/>
      <c r="AC756" s="10">
        <v>40.270000000000003</v>
      </c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s="71" customFormat="1" x14ac:dyDescent="0.2">
      <c r="B757" s="71" t="s">
        <v>156</v>
      </c>
      <c r="C757" s="72" t="s">
        <v>145</v>
      </c>
      <c r="D757" s="73">
        <v>2012</v>
      </c>
      <c r="E757" s="74"/>
      <c r="F757" s="75"/>
      <c r="G757" s="74">
        <v>3</v>
      </c>
      <c r="H757" s="76">
        <v>41072</v>
      </c>
      <c r="I757" s="74" t="s">
        <v>61</v>
      </c>
      <c r="J757" s="77" t="s">
        <v>101</v>
      </c>
      <c r="K757" s="78">
        <v>894.11764705882342</v>
      </c>
      <c r="L757" s="74">
        <v>304</v>
      </c>
      <c r="M757" s="78">
        <v>10</v>
      </c>
      <c r="N757" s="74"/>
      <c r="O757" s="74">
        <v>0.34</v>
      </c>
      <c r="P757" s="79" t="s">
        <v>64</v>
      </c>
      <c r="Q757" s="74"/>
      <c r="R757" s="74"/>
      <c r="S757" s="74"/>
      <c r="T757" s="80"/>
      <c r="U757" s="80"/>
      <c r="V757" s="80"/>
      <c r="W757" s="74"/>
      <c r="X757" s="74"/>
      <c r="Y757" s="74"/>
      <c r="Z757" s="74"/>
      <c r="AA757" s="74"/>
      <c r="AB757" s="74"/>
      <c r="AC757" s="74">
        <v>40.799999999999997</v>
      </c>
      <c r="AD757" s="74"/>
      <c r="AE757" s="74"/>
      <c r="AF757" s="74"/>
      <c r="AG757" s="74"/>
      <c r="AH757" s="74"/>
      <c r="AI757" s="74"/>
      <c r="AJ757" s="74"/>
      <c r="AK757" s="74"/>
      <c r="AL757" s="74"/>
    </row>
    <row r="758" spans="1:38" x14ac:dyDescent="0.2">
      <c r="B758" t="str">
        <f t="shared" si="32"/>
        <v>Hyola555TT</v>
      </c>
      <c r="C758" s="55" t="s">
        <v>145</v>
      </c>
      <c r="D758" s="15">
        <v>2012</v>
      </c>
      <c r="E758" s="10"/>
      <c r="F758" s="25"/>
      <c r="G758" s="10">
        <v>3</v>
      </c>
      <c r="H758" s="37">
        <v>41072</v>
      </c>
      <c r="I758" s="10" t="s">
        <v>127</v>
      </c>
      <c r="J758" s="65" t="s">
        <v>101</v>
      </c>
      <c r="K758" s="29">
        <v>712.49999999999989</v>
      </c>
      <c r="L758" s="10">
        <v>227.99999999999997</v>
      </c>
      <c r="M758" s="29">
        <v>10</v>
      </c>
      <c r="N758" s="10"/>
      <c r="O758" s="10">
        <v>0.32</v>
      </c>
      <c r="P758" s="41" t="s">
        <v>64</v>
      </c>
      <c r="Q758" s="10"/>
      <c r="R758" s="10"/>
      <c r="S758" s="10"/>
      <c r="T758" s="32"/>
      <c r="U758" s="32"/>
      <c r="V758" s="32"/>
      <c r="W758" s="10"/>
      <c r="X758" s="10"/>
      <c r="Y758" s="10"/>
      <c r="Z758" s="10"/>
      <c r="AA758" s="10"/>
      <c r="AB758" s="10"/>
      <c r="AC758" s="10">
        <v>40.270000000000003</v>
      </c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x14ac:dyDescent="0.2">
      <c r="B759" t="str">
        <f t="shared" si="32"/>
        <v>Hyola559TT</v>
      </c>
      <c r="C759" s="55" t="s">
        <v>145</v>
      </c>
      <c r="D759" s="15">
        <v>2012</v>
      </c>
      <c r="E759" s="10"/>
      <c r="F759" s="25"/>
      <c r="G759" s="10">
        <v>3</v>
      </c>
      <c r="H759" s="37">
        <v>41072</v>
      </c>
      <c r="I759" s="10" t="s">
        <v>152</v>
      </c>
      <c r="J759" s="65" t="s">
        <v>101</v>
      </c>
      <c r="K759" s="29">
        <v>762.85714285714289</v>
      </c>
      <c r="L759" s="10">
        <v>267</v>
      </c>
      <c r="M759" s="29">
        <v>10</v>
      </c>
      <c r="N759" s="10"/>
      <c r="O759" s="10">
        <v>0.35</v>
      </c>
      <c r="P759" s="41" t="s">
        <v>64</v>
      </c>
      <c r="Q759" s="10"/>
      <c r="R759" s="10"/>
      <c r="S759" s="10"/>
      <c r="T759" s="32"/>
      <c r="U759" s="32"/>
      <c r="V759" s="32"/>
      <c r="W759" s="10"/>
      <c r="X759" s="10"/>
      <c r="Y759" s="10"/>
      <c r="Z759" s="10"/>
      <c r="AA759" s="10"/>
      <c r="AB759" s="10"/>
      <c r="AC759" s="10">
        <v>41.83</v>
      </c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x14ac:dyDescent="0.2">
      <c r="B760" t="str">
        <f t="shared" si="32"/>
        <v>Hyola575CL</v>
      </c>
      <c r="C760" s="55" t="s">
        <v>145</v>
      </c>
      <c r="D760" s="15">
        <v>2012</v>
      </c>
      <c r="E760" s="10"/>
      <c r="F760" s="25"/>
      <c r="G760" s="10">
        <v>3</v>
      </c>
      <c r="H760" s="37">
        <v>41072</v>
      </c>
      <c r="I760" s="10" t="s">
        <v>153</v>
      </c>
      <c r="J760" s="65" t="s">
        <v>101</v>
      </c>
      <c r="K760" s="29">
        <v>706.66666666666674</v>
      </c>
      <c r="L760" s="10">
        <v>212</v>
      </c>
      <c r="M760" s="29">
        <v>10</v>
      </c>
      <c r="N760" s="10"/>
      <c r="O760" s="10">
        <v>0.3</v>
      </c>
      <c r="P760" s="41" t="s">
        <v>64</v>
      </c>
      <c r="Q760" s="10"/>
      <c r="R760" s="10"/>
      <c r="S760" s="10"/>
      <c r="T760" s="32"/>
      <c r="U760" s="32"/>
      <c r="V760" s="32"/>
      <c r="W760" s="10"/>
      <c r="X760" s="10"/>
      <c r="Y760" s="10"/>
      <c r="Z760" s="10"/>
      <c r="AA760" s="10"/>
      <c r="AB760" s="10"/>
      <c r="AC760" s="10">
        <v>40.767000000000003</v>
      </c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x14ac:dyDescent="0.2">
      <c r="B761" t="str">
        <f t="shared" si="32"/>
        <v>VictoryV3002</v>
      </c>
      <c r="C761" s="55" t="s">
        <v>145</v>
      </c>
      <c r="D761" s="15">
        <v>2012</v>
      </c>
      <c r="E761" s="10"/>
      <c r="F761" s="25"/>
      <c r="G761" s="10">
        <v>3</v>
      </c>
      <c r="H761" s="37">
        <v>41072</v>
      </c>
      <c r="I761" s="10" t="s">
        <v>154</v>
      </c>
      <c r="J761" s="65" t="s">
        <v>101</v>
      </c>
      <c r="K761" s="29">
        <v>854.83870967741939</v>
      </c>
      <c r="L761" s="10">
        <v>265</v>
      </c>
      <c r="M761" s="29">
        <v>10</v>
      </c>
      <c r="N761" s="10"/>
      <c r="O761" s="10">
        <v>0.31</v>
      </c>
      <c r="P761" s="41" t="s">
        <v>64</v>
      </c>
      <c r="Q761" s="10"/>
      <c r="R761" s="10"/>
      <c r="S761" s="10"/>
      <c r="T761" s="32"/>
      <c r="U761" s="32"/>
      <c r="V761" s="32"/>
      <c r="W761" s="10"/>
      <c r="X761" s="10"/>
      <c r="Y761" s="10"/>
      <c r="Z761" s="10"/>
      <c r="AA761" s="10"/>
      <c r="AB761" s="10"/>
      <c r="AC761" s="10">
        <v>42.366999999999997</v>
      </c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5" hidden="1" x14ac:dyDescent="0.2">
      <c r="A762">
        <f t="shared" si="30"/>
        <v>43</v>
      </c>
      <c r="B762" t="str">
        <f t="shared" si="32"/>
        <v>Hyola971</v>
      </c>
      <c r="C762" s="55" t="s">
        <v>157</v>
      </c>
      <c r="D762" s="15">
        <v>2013</v>
      </c>
      <c r="E762" s="56">
        <v>127</v>
      </c>
      <c r="F762" s="50">
        <v>41401</v>
      </c>
      <c r="G762" s="10" t="s">
        <v>158</v>
      </c>
      <c r="H762" s="50">
        <v>41358</v>
      </c>
      <c r="I762" s="10" t="s">
        <v>159</v>
      </c>
      <c r="J762" s="65" t="s">
        <v>101</v>
      </c>
      <c r="K762" s="29">
        <v>123.78432494279177</v>
      </c>
      <c r="L762" s="29" t="s">
        <v>41</v>
      </c>
      <c r="M762" s="29"/>
      <c r="N762" s="10"/>
      <c r="O762" s="10"/>
      <c r="P762" s="10"/>
      <c r="Q762" s="10"/>
      <c r="R762" s="10"/>
      <c r="S762" s="10"/>
      <c r="T762" s="32"/>
      <c r="U762" s="32"/>
      <c r="V762" s="29">
        <v>89.599073542400802</v>
      </c>
      <c r="W762" s="29">
        <v>24.714967472275703</v>
      </c>
      <c r="X762" s="29" t="s">
        <v>41</v>
      </c>
      <c r="Y762" s="29">
        <v>11.670445170503337</v>
      </c>
      <c r="Z762" s="29">
        <v>7.7653005619169004</v>
      </c>
      <c r="AA762" s="29">
        <v>2.6805826365285617</v>
      </c>
      <c r="AB762" s="10"/>
      <c r="AC762" s="10"/>
      <c r="AD762" s="10"/>
      <c r="AE762" s="10"/>
      <c r="AF762" s="10"/>
      <c r="AG762" s="28">
        <v>1.5199433069618407</v>
      </c>
      <c r="AH762" s="28">
        <v>0.14637471973939553</v>
      </c>
      <c r="AI762" s="29" t="s">
        <v>41</v>
      </c>
      <c r="AJ762" s="29" t="s">
        <v>41</v>
      </c>
      <c r="AK762" s="29">
        <v>0</v>
      </c>
      <c r="AL762" s="29">
        <v>169.2789298121954</v>
      </c>
    </row>
    <row r="763" spans="1:38" ht="15" hidden="1" x14ac:dyDescent="0.2">
      <c r="A763">
        <f t="shared" si="30"/>
        <v>86</v>
      </c>
      <c r="B763" t="str">
        <f t="shared" si="32"/>
        <v>Hyola971</v>
      </c>
      <c r="C763" s="55" t="s">
        <v>157</v>
      </c>
      <c r="D763" s="15">
        <v>2013</v>
      </c>
      <c r="E763" s="56">
        <v>170</v>
      </c>
      <c r="F763" s="50">
        <v>41444</v>
      </c>
      <c r="G763" s="10" t="s">
        <v>158</v>
      </c>
      <c r="H763" s="50">
        <v>41358</v>
      </c>
      <c r="I763" s="10" t="s">
        <v>159</v>
      </c>
      <c r="J763" s="65" t="s">
        <v>101</v>
      </c>
      <c r="K763" s="29">
        <v>429.71497687426512</v>
      </c>
      <c r="L763" s="29" t="s">
        <v>41</v>
      </c>
      <c r="M763" s="29"/>
      <c r="N763" s="10"/>
      <c r="O763" s="10"/>
      <c r="P763" s="10"/>
      <c r="Q763" s="10"/>
      <c r="R763" s="10"/>
      <c r="S763" s="10"/>
      <c r="T763" s="32"/>
      <c r="U763" s="32"/>
      <c r="V763" s="29">
        <v>163.90903950369363</v>
      </c>
      <c r="W763" s="29">
        <v>200.63079856925432</v>
      </c>
      <c r="X763" s="29" t="s">
        <v>41</v>
      </c>
      <c r="Y763" s="29">
        <v>43.520336620502128</v>
      </c>
      <c r="Z763" s="29">
        <v>11.627198395391355</v>
      </c>
      <c r="AA763" s="29">
        <v>27.533667658944328</v>
      </c>
      <c r="AB763" s="10"/>
      <c r="AC763" s="10"/>
      <c r="AD763" s="10"/>
      <c r="AE763" s="10"/>
      <c r="AF763" s="10"/>
      <c r="AG763" s="28">
        <v>3.419590781741412</v>
      </c>
      <c r="AH763" s="28">
        <v>0.29847570045207111</v>
      </c>
      <c r="AI763" s="29" t="s">
        <v>41</v>
      </c>
      <c r="AJ763" s="29" t="s">
        <v>41</v>
      </c>
      <c r="AK763" s="29">
        <v>0</v>
      </c>
      <c r="AL763" s="29">
        <v>207.81369023093174</v>
      </c>
    </row>
    <row r="764" spans="1:38" ht="15" hidden="1" x14ac:dyDescent="0.2">
      <c r="A764">
        <f t="shared" si="30"/>
        <v>121</v>
      </c>
      <c r="B764" t="str">
        <f t="shared" si="32"/>
        <v>Hyola971</v>
      </c>
      <c r="C764" s="55" t="s">
        <v>157</v>
      </c>
      <c r="D764" s="15">
        <v>2013</v>
      </c>
      <c r="E764" s="56">
        <v>205</v>
      </c>
      <c r="F764" s="50">
        <v>41479</v>
      </c>
      <c r="G764" s="10" t="s">
        <v>158</v>
      </c>
      <c r="H764" s="50">
        <v>41358</v>
      </c>
      <c r="I764" s="10" t="s">
        <v>159</v>
      </c>
      <c r="J764" s="65" t="s">
        <v>101</v>
      </c>
      <c r="K764" s="29">
        <v>539.0717556646149</v>
      </c>
      <c r="L764" s="29" t="s">
        <v>41</v>
      </c>
      <c r="M764" s="29"/>
      <c r="N764" s="10"/>
      <c r="O764" s="10"/>
      <c r="P764" s="10"/>
      <c r="Q764" s="10"/>
      <c r="R764" s="10"/>
      <c r="S764" s="10"/>
      <c r="T764" s="32"/>
      <c r="U764" s="32"/>
      <c r="V764" s="29">
        <v>217.07980846504609</v>
      </c>
      <c r="W764" s="29">
        <v>278.74032480306812</v>
      </c>
      <c r="X764" s="29" t="s">
        <v>41</v>
      </c>
      <c r="Y764" s="29">
        <v>63.172173773850062</v>
      </c>
      <c r="Z764" s="29">
        <v>28.976100607489961</v>
      </c>
      <c r="AA764" s="29">
        <v>51.527935644396784</v>
      </c>
      <c r="AB764" s="10"/>
      <c r="AC764" s="10"/>
      <c r="AD764" s="10"/>
      <c r="AE764" s="10"/>
      <c r="AF764" s="10"/>
      <c r="AG764" s="28">
        <v>3.9653998734401217</v>
      </c>
      <c r="AH764" s="28">
        <v>0.55212314232586857</v>
      </c>
      <c r="AI764" s="29" t="s">
        <v>41</v>
      </c>
      <c r="AJ764" s="29" t="s">
        <v>41</v>
      </c>
      <c r="AK764" s="29">
        <v>43.251622396500728</v>
      </c>
      <c r="AL764" s="29">
        <v>182.68263614623135</v>
      </c>
    </row>
    <row r="765" spans="1:38" ht="15" hidden="1" x14ac:dyDescent="0.2">
      <c r="A765">
        <f t="shared" si="30"/>
        <v>134</v>
      </c>
      <c r="B765" t="str">
        <f t="shared" si="32"/>
        <v>Hyola971</v>
      </c>
      <c r="C765" s="55" t="s">
        <v>157</v>
      </c>
      <c r="D765" s="15">
        <v>2013</v>
      </c>
      <c r="E765" s="56">
        <v>218</v>
      </c>
      <c r="F765" s="50">
        <v>41492</v>
      </c>
      <c r="G765" s="10" t="s">
        <v>158</v>
      </c>
      <c r="H765" s="50">
        <v>41358</v>
      </c>
      <c r="I765" s="10" t="s">
        <v>159</v>
      </c>
      <c r="J765" s="65" t="s">
        <v>101</v>
      </c>
      <c r="K765" s="29">
        <v>720.40517313047201</v>
      </c>
      <c r="L765" s="29" t="s">
        <v>41</v>
      </c>
      <c r="M765" s="29"/>
      <c r="N765" s="10"/>
      <c r="O765" s="10"/>
      <c r="P765" s="10"/>
      <c r="Q765" s="10"/>
      <c r="R765" s="10"/>
      <c r="S765" s="10"/>
      <c r="T765" s="32"/>
      <c r="U765" s="32"/>
      <c r="V765" s="29">
        <v>213.77105169415739</v>
      </c>
      <c r="W765" s="29">
        <v>398.96878989763786</v>
      </c>
      <c r="X765" s="29" t="s">
        <v>41</v>
      </c>
      <c r="Y765" s="29">
        <v>70.877719222607709</v>
      </c>
      <c r="Z765" s="29">
        <v>23.331889537422256</v>
      </c>
      <c r="AA765" s="29">
        <v>41.435879522238913</v>
      </c>
      <c r="AB765" s="10"/>
      <c r="AC765" s="10"/>
      <c r="AD765" s="10"/>
      <c r="AE765" s="10"/>
      <c r="AF765" s="10"/>
      <c r="AG765" s="28">
        <v>4.4445032867495566</v>
      </c>
      <c r="AH765" s="28">
        <v>0.73031437046067516</v>
      </c>
      <c r="AI765" s="29" t="s">
        <v>41</v>
      </c>
      <c r="AJ765" s="29" t="s">
        <v>41</v>
      </c>
      <c r="AK765" s="29">
        <v>107.66533153867671</v>
      </c>
      <c r="AL765" s="29">
        <v>206.05977613321301</v>
      </c>
    </row>
    <row r="766" spans="1:38" ht="15" hidden="1" x14ac:dyDescent="0.2">
      <c r="A766">
        <f t="shared" si="30"/>
        <v>170</v>
      </c>
      <c r="B766" t="str">
        <f t="shared" si="32"/>
        <v>Hyola971</v>
      </c>
      <c r="C766" s="55" t="s">
        <v>157</v>
      </c>
      <c r="D766" s="15">
        <v>2013</v>
      </c>
      <c r="E766" s="56">
        <v>254</v>
      </c>
      <c r="F766" s="50">
        <v>41528</v>
      </c>
      <c r="G766" s="10" t="s">
        <v>158</v>
      </c>
      <c r="H766" s="50">
        <v>41358</v>
      </c>
      <c r="I766" s="10" t="s">
        <v>159</v>
      </c>
      <c r="J766" s="65" t="s">
        <v>101</v>
      </c>
      <c r="K766" s="29">
        <v>1325.831872366404</v>
      </c>
      <c r="L766" s="29" t="s">
        <v>41</v>
      </c>
      <c r="M766" s="29"/>
      <c r="N766" s="10"/>
      <c r="O766" s="10"/>
      <c r="P766" s="10"/>
      <c r="Q766" s="10"/>
      <c r="R766" s="10"/>
      <c r="S766" s="10"/>
      <c r="T766" s="32"/>
      <c r="U766" s="32"/>
      <c r="V766" s="29">
        <v>185.12642841822191</v>
      </c>
      <c r="W766" s="29">
        <v>1037.2265259771002</v>
      </c>
      <c r="X766" s="29" t="s">
        <v>41</v>
      </c>
      <c r="Y766" s="29">
        <v>129.06831052932921</v>
      </c>
      <c r="Z766" s="29">
        <v>23.168989006624866</v>
      </c>
      <c r="AA766" s="29">
        <v>83.644495475011581</v>
      </c>
      <c r="AB766" s="10"/>
      <c r="AC766" s="10"/>
      <c r="AD766" s="10"/>
      <c r="AE766" s="10"/>
      <c r="AF766" s="10"/>
      <c r="AG766" s="28">
        <v>2.9605154267997218</v>
      </c>
      <c r="AH766" s="28">
        <v>0.45131545104294302</v>
      </c>
      <c r="AI766" s="29" t="s">
        <v>41</v>
      </c>
      <c r="AJ766" s="29" t="s">
        <v>41</v>
      </c>
      <c r="AK766" s="29">
        <v>103.47891797108203</v>
      </c>
      <c r="AL766" s="29">
        <v>158.68843896970228</v>
      </c>
    </row>
    <row r="767" spans="1:38" ht="15" hidden="1" x14ac:dyDescent="0.2">
      <c r="A767">
        <f t="shared" si="30"/>
        <v>205</v>
      </c>
      <c r="B767" t="str">
        <f t="shared" si="32"/>
        <v>Hyola971</v>
      </c>
      <c r="C767" s="55" t="s">
        <v>157</v>
      </c>
      <c r="D767" s="15">
        <v>2013</v>
      </c>
      <c r="E767" s="56">
        <v>289</v>
      </c>
      <c r="F767" s="50">
        <v>41563</v>
      </c>
      <c r="G767" s="10" t="s">
        <v>158</v>
      </c>
      <c r="H767" s="50">
        <v>41358</v>
      </c>
      <c r="I767" s="10" t="s">
        <v>159</v>
      </c>
      <c r="J767" s="65" t="s">
        <v>101</v>
      </c>
      <c r="K767" s="29">
        <v>961.09308521635876</v>
      </c>
      <c r="L767" s="29" t="s">
        <v>41</v>
      </c>
      <c r="M767" s="29"/>
      <c r="N767" s="10"/>
      <c r="O767" s="10"/>
      <c r="P767" s="10"/>
      <c r="Q767" s="10"/>
      <c r="R767" s="10"/>
      <c r="S767" s="10"/>
      <c r="T767" s="32"/>
      <c r="U767" s="32"/>
      <c r="V767" s="29">
        <v>9.2528493985235905</v>
      </c>
      <c r="W767" s="29">
        <v>674.67277026703232</v>
      </c>
      <c r="X767" s="29" t="s">
        <v>41</v>
      </c>
      <c r="Y767" s="29">
        <v>66.898387505514222</v>
      </c>
      <c r="Z767" s="29">
        <v>2.7960770088532145</v>
      </c>
      <c r="AA767" s="29">
        <v>37.756843929079942</v>
      </c>
      <c r="AB767" s="10"/>
      <c r="AC767" s="10"/>
      <c r="AD767" s="10"/>
      <c r="AE767" s="10"/>
      <c r="AF767" s="10"/>
      <c r="AG767" s="28">
        <v>0</v>
      </c>
      <c r="AH767" s="28">
        <v>0</v>
      </c>
      <c r="AI767" s="29" t="s">
        <v>41</v>
      </c>
      <c r="AJ767" s="29" t="s">
        <v>41</v>
      </c>
      <c r="AK767" s="29">
        <v>0</v>
      </c>
      <c r="AL767" s="29" t="s">
        <v>41</v>
      </c>
    </row>
    <row r="768" spans="1:38" ht="15" x14ac:dyDescent="0.2">
      <c r="A768">
        <f t="shared" si="30"/>
        <v>224</v>
      </c>
      <c r="B768" t="str">
        <f t="shared" si="32"/>
        <v>Hyola971</v>
      </c>
      <c r="C768" s="55" t="s">
        <v>157</v>
      </c>
      <c r="D768" s="15">
        <v>2013</v>
      </c>
      <c r="E768" s="56">
        <v>308</v>
      </c>
      <c r="F768" s="50">
        <v>41582</v>
      </c>
      <c r="G768" s="10" t="s">
        <v>158</v>
      </c>
      <c r="H768" s="50">
        <v>41358</v>
      </c>
      <c r="I768" s="10" t="s">
        <v>159</v>
      </c>
      <c r="J768" s="65" t="s">
        <v>101</v>
      </c>
      <c r="K768" s="29">
        <v>989.2505720823799</v>
      </c>
      <c r="L768" s="29">
        <v>279.3978832951945</v>
      </c>
      <c r="M768" s="29"/>
      <c r="N768" s="10"/>
      <c r="O768" s="10"/>
      <c r="P768" s="10"/>
      <c r="Q768" s="10"/>
      <c r="R768" s="10"/>
      <c r="S768" s="10"/>
      <c r="T768" s="32"/>
      <c r="U768" s="32"/>
      <c r="V768" s="29">
        <v>0</v>
      </c>
      <c r="W768" s="29">
        <v>558.79506414302443</v>
      </c>
      <c r="X768" s="29">
        <v>151.05762464416091</v>
      </c>
      <c r="Y768" s="29">
        <v>83.405424447460518</v>
      </c>
      <c r="Z768" s="29">
        <v>0</v>
      </c>
      <c r="AA768" s="29">
        <v>50.25880336825935</v>
      </c>
      <c r="AB768" s="10"/>
      <c r="AC768" s="10"/>
      <c r="AD768" s="10"/>
      <c r="AE768" s="10"/>
      <c r="AF768" s="10"/>
      <c r="AG768" s="28">
        <v>0</v>
      </c>
      <c r="AH768" s="28">
        <v>0</v>
      </c>
      <c r="AI768" s="29">
        <v>1360.9328396905867</v>
      </c>
      <c r="AJ768" s="29">
        <v>52.042131884974133</v>
      </c>
      <c r="AK768" s="29">
        <v>0</v>
      </c>
      <c r="AL768" s="29" t="s">
        <v>41</v>
      </c>
    </row>
    <row r="769" spans="1:38" ht="15" hidden="1" x14ac:dyDescent="0.2">
      <c r="A769">
        <f t="shared" si="30"/>
        <v>83</v>
      </c>
      <c r="B769" t="str">
        <f t="shared" si="32"/>
        <v>Hyola575CL</v>
      </c>
      <c r="C769" s="55" t="s">
        <v>157</v>
      </c>
      <c r="D769" s="15">
        <v>2013</v>
      </c>
      <c r="E769" s="56">
        <v>196</v>
      </c>
      <c r="F769" s="50">
        <v>41470</v>
      </c>
      <c r="G769" s="10" t="s">
        <v>160</v>
      </c>
      <c r="H769" s="50">
        <v>41387</v>
      </c>
      <c r="I769" s="10" t="s">
        <v>153</v>
      </c>
      <c r="J769" s="65" t="s">
        <v>101</v>
      </c>
      <c r="K769" s="29">
        <v>90.704614797864224</v>
      </c>
      <c r="L769" s="29" t="s">
        <v>41</v>
      </c>
      <c r="M769" s="29"/>
      <c r="N769" s="10"/>
      <c r="O769" s="10"/>
      <c r="P769" s="10"/>
      <c r="Q769" s="10"/>
      <c r="R769" s="10"/>
      <c r="S769" s="10"/>
      <c r="T769" s="32"/>
      <c r="U769" s="32"/>
      <c r="V769" s="29" t="s">
        <v>41</v>
      </c>
      <c r="W769" s="29" t="s">
        <v>41</v>
      </c>
      <c r="X769" s="29" t="s">
        <v>41</v>
      </c>
      <c r="Y769" s="29">
        <v>18.968461134721824</v>
      </c>
      <c r="Z769" s="29">
        <v>0</v>
      </c>
      <c r="AA769" s="29">
        <v>0</v>
      </c>
      <c r="AB769" s="10"/>
      <c r="AC769" s="10"/>
      <c r="AD769" s="10"/>
      <c r="AE769" s="10"/>
      <c r="AF769" s="10"/>
      <c r="AG769" s="29" t="s">
        <v>41</v>
      </c>
      <c r="AH769" s="28">
        <v>0</v>
      </c>
      <c r="AI769" s="29" t="s">
        <v>41</v>
      </c>
      <c r="AJ769" s="29" t="s">
        <v>41</v>
      </c>
      <c r="AK769" s="29">
        <v>0</v>
      </c>
      <c r="AL769" s="29" t="s">
        <v>41</v>
      </c>
    </row>
    <row r="770" spans="1:38" ht="15" hidden="1" x14ac:dyDescent="0.2">
      <c r="A770">
        <f t="shared" ref="A770:A833" si="33">F770-H770</f>
        <v>92</v>
      </c>
      <c r="B770" t="str">
        <f t="shared" si="32"/>
        <v>Hyola575CL</v>
      </c>
      <c r="C770" s="55" t="s">
        <v>157</v>
      </c>
      <c r="D770" s="15">
        <v>2013</v>
      </c>
      <c r="E770" s="56">
        <v>205</v>
      </c>
      <c r="F770" s="50">
        <v>41479</v>
      </c>
      <c r="G770" s="10" t="s">
        <v>160</v>
      </c>
      <c r="H770" s="50">
        <v>41387</v>
      </c>
      <c r="I770" s="10" t="s">
        <v>153</v>
      </c>
      <c r="J770" s="65" t="s">
        <v>101</v>
      </c>
      <c r="K770" s="29">
        <v>134.62814645308924</v>
      </c>
      <c r="L770" s="29" t="s">
        <v>41</v>
      </c>
      <c r="M770" s="29"/>
      <c r="N770" s="10"/>
      <c r="O770" s="10"/>
      <c r="P770" s="10"/>
      <c r="Q770" s="10"/>
      <c r="R770" s="10"/>
      <c r="S770" s="10"/>
      <c r="T770" s="32"/>
      <c r="U770" s="32"/>
      <c r="V770" s="29">
        <v>83.562207689210268</v>
      </c>
      <c r="W770" s="29">
        <v>46.331886890758732</v>
      </c>
      <c r="X770" s="29" t="s">
        <v>41</v>
      </c>
      <c r="Y770" s="29">
        <v>25.590381496969016</v>
      </c>
      <c r="Z770" s="29">
        <v>15.681928317122845</v>
      </c>
      <c r="AA770" s="29">
        <v>9.0608425580568568</v>
      </c>
      <c r="AB770" s="10"/>
      <c r="AC770" s="10"/>
      <c r="AD770" s="10"/>
      <c r="AE770" s="10"/>
      <c r="AF770" s="10"/>
      <c r="AG770" s="28">
        <v>2.1458613875330395</v>
      </c>
      <c r="AH770" s="28">
        <v>0.46290655207318526</v>
      </c>
      <c r="AI770" s="29" t="s">
        <v>41</v>
      </c>
      <c r="AJ770" s="29" t="s">
        <v>41</v>
      </c>
      <c r="AK770" s="29">
        <v>4.7340518731202419</v>
      </c>
      <c r="AL770" s="29">
        <v>251.83291589296209</v>
      </c>
    </row>
    <row r="771" spans="1:38" ht="15" hidden="1" x14ac:dyDescent="0.2">
      <c r="A771">
        <f t="shared" si="33"/>
        <v>98</v>
      </c>
      <c r="B771" t="str">
        <f t="shared" si="32"/>
        <v>Hyola575CL</v>
      </c>
      <c r="C771" s="55" t="s">
        <v>157</v>
      </c>
      <c r="D771" s="15">
        <v>2013</v>
      </c>
      <c r="E771" s="56">
        <v>211</v>
      </c>
      <c r="F771" s="50">
        <v>41485</v>
      </c>
      <c r="G771" s="10" t="s">
        <v>160</v>
      </c>
      <c r="H771" s="50">
        <v>41387</v>
      </c>
      <c r="I771" s="10" t="s">
        <v>153</v>
      </c>
      <c r="J771" s="65" t="s">
        <v>101</v>
      </c>
      <c r="K771" s="29">
        <v>212.23959196021366</v>
      </c>
      <c r="L771" s="29" t="s">
        <v>41</v>
      </c>
      <c r="M771" s="29"/>
      <c r="N771" s="10"/>
      <c r="O771" s="10"/>
      <c r="P771" s="10"/>
      <c r="Q771" s="10"/>
      <c r="R771" s="10"/>
      <c r="S771" s="10"/>
      <c r="T771" s="32"/>
      <c r="U771" s="32"/>
      <c r="V771" s="29">
        <v>113.93122388701138</v>
      </c>
      <c r="W771" s="29">
        <v>94.794925080433856</v>
      </c>
      <c r="X771" s="29" t="s">
        <v>41</v>
      </c>
      <c r="Y771" s="29">
        <v>24.855104307523188</v>
      </c>
      <c r="Z771" s="29">
        <v>10.439384842583165</v>
      </c>
      <c r="AA771" s="29">
        <v>13.959732090260445</v>
      </c>
      <c r="AB771" s="10"/>
      <c r="AC771" s="10"/>
      <c r="AD771" s="10"/>
      <c r="AE771" s="10"/>
      <c r="AF771" s="10"/>
      <c r="AG771" s="28">
        <v>3.4232674871953304</v>
      </c>
      <c r="AH771" s="28">
        <v>0.21033603667931886</v>
      </c>
      <c r="AI771" s="29" t="s">
        <v>41</v>
      </c>
      <c r="AJ771" s="29" t="s">
        <v>41</v>
      </c>
      <c r="AK771" s="29">
        <v>3.5134429927684385</v>
      </c>
      <c r="AL771" s="29">
        <v>302.84007948100896</v>
      </c>
    </row>
    <row r="772" spans="1:38" ht="15" hidden="1" x14ac:dyDescent="0.2">
      <c r="A772">
        <f t="shared" si="33"/>
        <v>105</v>
      </c>
      <c r="B772" t="str">
        <f t="shared" si="32"/>
        <v>Hyola575CL</v>
      </c>
      <c r="C772" s="55" t="s">
        <v>157</v>
      </c>
      <c r="D772" s="15">
        <v>2013</v>
      </c>
      <c r="E772" s="56">
        <v>218</v>
      </c>
      <c r="F772" s="50">
        <v>41492</v>
      </c>
      <c r="G772" s="10" t="s">
        <v>160</v>
      </c>
      <c r="H772" s="50">
        <v>41387</v>
      </c>
      <c r="I772" s="10" t="s">
        <v>153</v>
      </c>
      <c r="J772" s="65" t="s">
        <v>101</v>
      </c>
      <c r="K772" s="29">
        <v>353.12585929583719</v>
      </c>
      <c r="L772" s="29" t="s">
        <v>41</v>
      </c>
      <c r="M772" s="29"/>
      <c r="N772" s="10"/>
      <c r="O772" s="10"/>
      <c r="P772" s="10"/>
      <c r="Q772" s="10"/>
      <c r="R772" s="10"/>
      <c r="S772" s="10"/>
      <c r="T772" s="32"/>
      <c r="U772" s="32"/>
      <c r="V772" s="29">
        <v>158.36059405505847</v>
      </c>
      <c r="W772" s="29">
        <v>186.52026178440377</v>
      </c>
      <c r="X772" s="29" t="s">
        <v>41</v>
      </c>
      <c r="Y772" s="29">
        <v>37.92168761478473</v>
      </c>
      <c r="Z772" s="29">
        <v>17.635761617064304</v>
      </c>
      <c r="AA772" s="29">
        <v>19.760055163376926</v>
      </c>
      <c r="AB772" s="10"/>
      <c r="AC772" s="10"/>
      <c r="AD772" s="10"/>
      <c r="AE772" s="10"/>
      <c r="AF772" s="10"/>
      <c r="AG772" s="28">
        <v>4.5119708933423031</v>
      </c>
      <c r="AH772" s="28">
        <v>0.51133342230024592</v>
      </c>
      <c r="AI772" s="29" t="s">
        <v>41</v>
      </c>
      <c r="AJ772" s="29" t="s">
        <v>41</v>
      </c>
      <c r="AK772" s="29">
        <v>8.2450034563749259</v>
      </c>
      <c r="AL772" s="29">
        <v>286.22026283097279</v>
      </c>
    </row>
    <row r="773" spans="1:38" ht="15" hidden="1" x14ac:dyDescent="0.2">
      <c r="A773">
        <f t="shared" si="33"/>
        <v>128</v>
      </c>
      <c r="B773" t="str">
        <f t="shared" si="32"/>
        <v>Hyola575CL</v>
      </c>
      <c r="C773" s="55" t="s">
        <v>157</v>
      </c>
      <c r="D773" s="15">
        <v>2013</v>
      </c>
      <c r="E773" s="56">
        <v>241</v>
      </c>
      <c r="F773" s="50">
        <v>41515</v>
      </c>
      <c r="G773" s="10" t="s">
        <v>160</v>
      </c>
      <c r="H773" s="50">
        <v>41387</v>
      </c>
      <c r="I773" s="10" t="s">
        <v>153</v>
      </c>
      <c r="J773" s="65" t="s">
        <v>101</v>
      </c>
      <c r="K773" s="29">
        <v>693.79042834907204</v>
      </c>
      <c r="L773" s="29" t="s">
        <v>41</v>
      </c>
      <c r="M773" s="29"/>
      <c r="N773" s="10"/>
      <c r="O773" s="10"/>
      <c r="P773" s="10"/>
      <c r="Q773" s="10"/>
      <c r="R773" s="10"/>
      <c r="S773" s="10"/>
      <c r="T773" s="32"/>
      <c r="U773" s="32"/>
      <c r="V773" s="29">
        <v>127.95740287623552</v>
      </c>
      <c r="W773" s="29">
        <v>538.15308284893513</v>
      </c>
      <c r="X773" s="29" t="s">
        <v>41</v>
      </c>
      <c r="Y773" s="29">
        <v>93.391552266964538</v>
      </c>
      <c r="Z773" s="29">
        <v>14.324314314168584</v>
      </c>
      <c r="AA773" s="29">
        <v>75.170896077149067</v>
      </c>
      <c r="AB773" s="10"/>
      <c r="AC773" s="10"/>
      <c r="AD773" s="10"/>
      <c r="AE773" s="10"/>
      <c r="AF773" s="10"/>
      <c r="AG773" s="28">
        <v>3.6636960002971706</v>
      </c>
      <c r="AH773" s="28">
        <v>0.53442165103242856</v>
      </c>
      <c r="AI773" s="29" t="s">
        <v>41</v>
      </c>
      <c r="AJ773" s="29" t="s">
        <v>41</v>
      </c>
      <c r="AK773" s="29">
        <v>27.679942623901379</v>
      </c>
      <c r="AL773" s="29">
        <v>286.03670531400962</v>
      </c>
    </row>
    <row r="774" spans="1:38" ht="15" x14ac:dyDescent="0.2">
      <c r="A774">
        <f t="shared" si="33"/>
        <v>183</v>
      </c>
      <c r="B774" t="str">
        <f t="shared" si="32"/>
        <v>Hyola575CL</v>
      </c>
      <c r="C774" s="55" t="s">
        <v>157</v>
      </c>
      <c r="D774" s="15">
        <v>2013</v>
      </c>
      <c r="E774" s="56">
        <v>296</v>
      </c>
      <c r="F774" s="50">
        <v>41570</v>
      </c>
      <c r="G774" s="10" t="s">
        <v>160</v>
      </c>
      <c r="H774" s="50">
        <v>41387</v>
      </c>
      <c r="I774" s="10" t="s">
        <v>153</v>
      </c>
      <c r="J774" s="65" t="s">
        <v>101</v>
      </c>
      <c r="K774" s="29">
        <v>1067.9271548436309</v>
      </c>
      <c r="L774" s="29">
        <v>281.61231884057969</v>
      </c>
      <c r="M774" s="29"/>
      <c r="N774" s="10"/>
      <c r="O774" s="10"/>
      <c r="P774" s="10"/>
      <c r="Q774" s="10"/>
      <c r="R774" s="10"/>
      <c r="S774" s="10"/>
      <c r="T774" s="32"/>
      <c r="U774" s="32"/>
      <c r="V774" s="29">
        <v>0</v>
      </c>
      <c r="W774" s="29">
        <v>544.69423976779149</v>
      </c>
      <c r="X774" s="29">
        <v>241.6205962352596</v>
      </c>
      <c r="Y774" s="29">
        <v>73.348839257320549</v>
      </c>
      <c r="Z774" s="29">
        <v>0</v>
      </c>
      <c r="AA774" s="29">
        <v>52.614034062590328</v>
      </c>
      <c r="AB774" s="10"/>
      <c r="AC774" s="10"/>
      <c r="AD774" s="10"/>
      <c r="AE774" s="10"/>
      <c r="AF774" s="10"/>
      <c r="AG774" s="28">
        <v>0</v>
      </c>
      <c r="AH774" s="28">
        <v>0</v>
      </c>
      <c r="AI774" s="29">
        <v>3101.5942321039379</v>
      </c>
      <c r="AJ774" s="29">
        <v>27.487599345121126</v>
      </c>
      <c r="AK774" s="29">
        <v>0</v>
      </c>
      <c r="AL774" s="29" t="s">
        <v>41</v>
      </c>
    </row>
    <row r="775" spans="1:38" ht="15" hidden="1" x14ac:dyDescent="0.2">
      <c r="A775">
        <f t="shared" si="33"/>
        <v>92</v>
      </c>
      <c r="B775" t="str">
        <f t="shared" si="32"/>
        <v>Garnet</v>
      </c>
      <c r="C775" s="55" t="s">
        <v>157</v>
      </c>
      <c r="D775" s="15">
        <v>2013</v>
      </c>
      <c r="E775" s="56">
        <v>205</v>
      </c>
      <c r="F775" s="50">
        <v>41479</v>
      </c>
      <c r="G775" s="10" t="s">
        <v>161</v>
      </c>
      <c r="H775" s="50">
        <v>41387</v>
      </c>
      <c r="I775" s="10" t="s">
        <v>45</v>
      </c>
      <c r="J775" s="65" t="s">
        <v>101</v>
      </c>
      <c r="K775" s="29">
        <v>101.85259344012204</v>
      </c>
      <c r="L775" s="29" t="s">
        <v>41</v>
      </c>
      <c r="M775" s="29"/>
      <c r="N775" s="10"/>
      <c r="O775" s="10"/>
      <c r="P775" s="10"/>
      <c r="Q775" s="10"/>
      <c r="R775" s="10"/>
      <c r="S775" s="10"/>
      <c r="T775" s="32"/>
      <c r="U775" s="32"/>
      <c r="V775" s="29">
        <v>63.087082040080965</v>
      </c>
      <c r="W775" s="29">
        <v>36.962214241724922</v>
      </c>
      <c r="X775" s="29" t="s">
        <v>41</v>
      </c>
      <c r="Y775" s="29">
        <v>11.802391013861106</v>
      </c>
      <c r="Z775" s="29">
        <v>7.8345065569675185</v>
      </c>
      <c r="AA775" s="29">
        <v>4.3674488241381262</v>
      </c>
      <c r="AB775" s="10"/>
      <c r="AC775" s="10"/>
      <c r="AD775" s="10"/>
      <c r="AE775" s="10"/>
      <c r="AF775" s="10"/>
      <c r="AG775" s="28">
        <v>1.5991179021292998</v>
      </c>
      <c r="AH775" s="28">
        <v>0.30417178639981729</v>
      </c>
      <c r="AI775" s="29" t="s">
        <v>41</v>
      </c>
      <c r="AJ775" s="29" t="s">
        <v>41</v>
      </c>
      <c r="AK775" s="29">
        <v>1.8032971583161628</v>
      </c>
      <c r="AL775" s="29">
        <v>248.28038859940651</v>
      </c>
    </row>
    <row r="776" spans="1:38" ht="15" hidden="1" x14ac:dyDescent="0.2">
      <c r="A776">
        <f t="shared" si="33"/>
        <v>98</v>
      </c>
      <c r="B776" t="str">
        <f t="shared" si="32"/>
        <v>Garnet</v>
      </c>
      <c r="C776" s="55" t="s">
        <v>157</v>
      </c>
      <c r="D776" s="15">
        <v>2013</v>
      </c>
      <c r="E776" s="56">
        <v>211</v>
      </c>
      <c r="F776" s="50">
        <v>41485</v>
      </c>
      <c r="G776" s="10" t="s">
        <v>161</v>
      </c>
      <c r="H776" s="50">
        <v>41387</v>
      </c>
      <c r="I776" s="10" t="s">
        <v>45</v>
      </c>
      <c r="J776" s="65" t="s">
        <v>101</v>
      </c>
      <c r="K776" s="29">
        <v>162.50878025897163</v>
      </c>
      <c r="L776" s="29" t="s">
        <v>41</v>
      </c>
      <c r="M776" s="29"/>
      <c r="N776" s="10"/>
      <c r="O776" s="10"/>
      <c r="P776" s="10"/>
      <c r="Q776" s="10"/>
      <c r="R776" s="10"/>
      <c r="S776" s="10"/>
      <c r="T776" s="32"/>
      <c r="U776" s="32"/>
      <c r="V776" s="29">
        <v>92.833907157911</v>
      </c>
      <c r="W776" s="29">
        <v>64.736058678528437</v>
      </c>
      <c r="X776" s="29" t="s">
        <v>41</v>
      </c>
      <c r="Y776" s="29">
        <v>26.87028243383207</v>
      </c>
      <c r="Z776" s="29">
        <v>17.367015515612842</v>
      </c>
      <c r="AA776" s="29">
        <v>12.253219580728201</v>
      </c>
      <c r="AB776" s="10"/>
      <c r="AC776" s="10"/>
      <c r="AD776" s="10"/>
      <c r="AE776" s="10"/>
      <c r="AF776" s="10"/>
      <c r="AG776" s="28">
        <v>2.7648540207451009</v>
      </c>
      <c r="AH776" s="28">
        <v>0.56702102303844326</v>
      </c>
      <c r="AI776" s="29" t="s">
        <v>41</v>
      </c>
      <c r="AJ776" s="29" t="s">
        <v>41</v>
      </c>
      <c r="AK776" s="29">
        <v>4.9388144225322117</v>
      </c>
      <c r="AL776" s="29">
        <v>295.51893907286353</v>
      </c>
    </row>
    <row r="777" spans="1:38" ht="15" hidden="1" x14ac:dyDescent="0.2">
      <c r="A777">
        <f t="shared" si="33"/>
        <v>128</v>
      </c>
      <c r="B777" t="str">
        <f t="shared" si="32"/>
        <v>Garnet</v>
      </c>
      <c r="C777" s="55" t="s">
        <v>157</v>
      </c>
      <c r="D777" s="15">
        <v>2013</v>
      </c>
      <c r="E777" s="56">
        <v>241</v>
      </c>
      <c r="F777" s="50">
        <v>41515</v>
      </c>
      <c r="G777" s="10" t="s">
        <v>161</v>
      </c>
      <c r="H777" s="50">
        <v>41387</v>
      </c>
      <c r="I777" s="10" t="s">
        <v>45</v>
      </c>
      <c r="J777" s="65" t="s">
        <v>101</v>
      </c>
      <c r="K777" s="29">
        <v>598.00157021493931</v>
      </c>
      <c r="L777" s="29" t="s">
        <v>41</v>
      </c>
      <c r="M777" s="29"/>
      <c r="N777" s="10"/>
      <c r="O777" s="10"/>
      <c r="P777" s="10"/>
      <c r="Q777" s="10"/>
      <c r="R777" s="10"/>
      <c r="S777" s="10"/>
      <c r="T777" s="32"/>
      <c r="U777" s="32"/>
      <c r="V777" s="29">
        <v>108.37158156480864</v>
      </c>
      <c r="W777" s="29">
        <v>469.36370902669222</v>
      </c>
      <c r="X777" s="29" t="s">
        <v>41</v>
      </c>
      <c r="Y777" s="29">
        <v>63.461851917032504</v>
      </c>
      <c r="Z777" s="29">
        <v>12.267436223235157</v>
      </c>
      <c r="AA777" s="29">
        <v>50.014791041961168</v>
      </c>
      <c r="AB777" s="10"/>
      <c r="AC777" s="10"/>
      <c r="AD777" s="10"/>
      <c r="AE777" s="10"/>
      <c r="AF777" s="10"/>
      <c r="AG777" s="28">
        <v>3.1044002647674329</v>
      </c>
      <c r="AH777" s="28">
        <v>0.52070330764848427</v>
      </c>
      <c r="AI777" s="29" t="s">
        <v>41</v>
      </c>
      <c r="AJ777" s="29" t="s">
        <v>41</v>
      </c>
      <c r="AK777" s="29">
        <v>20.266279623438518</v>
      </c>
      <c r="AL777" s="29">
        <v>282.43086889527012</v>
      </c>
    </row>
    <row r="778" spans="1:38" ht="15" hidden="1" x14ac:dyDescent="0.2">
      <c r="A778">
        <f t="shared" si="33"/>
        <v>156</v>
      </c>
      <c r="B778" t="str">
        <f t="shared" si="32"/>
        <v>Garnet</v>
      </c>
      <c r="C778" s="55" t="s">
        <v>157</v>
      </c>
      <c r="D778" s="15">
        <v>2013</v>
      </c>
      <c r="E778" s="56">
        <v>269</v>
      </c>
      <c r="F778" s="50">
        <v>41543</v>
      </c>
      <c r="G778" s="10" t="s">
        <v>161</v>
      </c>
      <c r="H778" s="50">
        <v>41387</v>
      </c>
      <c r="I778" s="10" t="s">
        <v>45</v>
      </c>
      <c r="J778" s="65" t="s">
        <v>101</v>
      </c>
      <c r="K778" s="29">
        <v>1157.399476033931</v>
      </c>
      <c r="L778" s="29" t="s">
        <v>41</v>
      </c>
      <c r="M778" s="29"/>
      <c r="N778" s="10"/>
      <c r="O778" s="10"/>
      <c r="P778" s="10"/>
      <c r="Q778" s="10"/>
      <c r="R778" s="10"/>
      <c r="S778" s="10"/>
      <c r="T778" s="32"/>
      <c r="U778" s="32"/>
      <c r="V778" s="29">
        <v>35.550848387506456</v>
      </c>
      <c r="W778" s="29">
        <v>666.00920004916316</v>
      </c>
      <c r="X778" s="29" t="s">
        <v>41</v>
      </c>
      <c r="Y778" s="29">
        <v>191.3646219154389</v>
      </c>
      <c r="Z778" s="29">
        <v>7.1246574953354758</v>
      </c>
      <c r="AA778" s="29">
        <v>88.753614132985689</v>
      </c>
      <c r="AB778" s="10"/>
      <c r="AC778" s="10"/>
      <c r="AD778" s="10"/>
      <c r="AE778" s="10"/>
      <c r="AF778" s="10"/>
      <c r="AG778" s="28">
        <v>0</v>
      </c>
      <c r="AH778" s="28">
        <v>0</v>
      </c>
      <c r="AI778" s="29" t="s">
        <v>41</v>
      </c>
      <c r="AJ778" s="29" t="s">
        <v>41</v>
      </c>
      <c r="AK778" s="29">
        <v>0</v>
      </c>
      <c r="AL778" s="29" t="s">
        <v>41</v>
      </c>
    </row>
    <row r="779" spans="1:38" ht="15" x14ac:dyDescent="0.2">
      <c r="A779">
        <f t="shared" si="33"/>
        <v>183</v>
      </c>
      <c r="B779" t="str">
        <f t="shared" si="32"/>
        <v>Garnet</v>
      </c>
      <c r="C779" s="55" t="s">
        <v>157</v>
      </c>
      <c r="D779" s="15">
        <v>2013</v>
      </c>
      <c r="E779" s="56">
        <v>296</v>
      </c>
      <c r="F779" s="50">
        <v>41570</v>
      </c>
      <c r="G779" s="10" t="s">
        <v>161</v>
      </c>
      <c r="H779" s="50">
        <v>41387</v>
      </c>
      <c r="I779" s="10" t="s">
        <v>45</v>
      </c>
      <c r="J779" s="65" t="s">
        <v>101</v>
      </c>
      <c r="K779" s="29">
        <v>1140.9973302822275</v>
      </c>
      <c r="L779" s="29">
        <v>335.26649504195268</v>
      </c>
      <c r="M779" s="29"/>
      <c r="N779" s="10"/>
      <c r="O779" s="10"/>
      <c r="P779" s="10"/>
      <c r="Q779" s="10"/>
      <c r="R779" s="10"/>
      <c r="S779" s="10"/>
      <c r="T779" s="32"/>
      <c r="U779" s="32"/>
      <c r="V779" s="29">
        <v>0</v>
      </c>
      <c r="W779" s="29">
        <v>457.0893486563142</v>
      </c>
      <c r="X779" s="29">
        <v>348.64148658396039</v>
      </c>
      <c r="Y779" s="29">
        <v>64.818771271119743</v>
      </c>
      <c r="Z779" s="29">
        <v>0</v>
      </c>
      <c r="AA779" s="29">
        <v>50.140062480383925</v>
      </c>
      <c r="AB779" s="10"/>
      <c r="AC779" s="10"/>
      <c r="AD779" s="10"/>
      <c r="AE779" s="10"/>
      <c r="AF779" s="10"/>
      <c r="AG779" s="28">
        <v>0</v>
      </c>
      <c r="AH779" s="28">
        <v>0</v>
      </c>
      <c r="AI779" s="29">
        <v>3084.7746885674128</v>
      </c>
      <c r="AJ779" s="29">
        <v>34.639803168150671</v>
      </c>
      <c r="AK779" s="29">
        <v>0</v>
      </c>
      <c r="AL779" s="29" t="s">
        <v>41</v>
      </c>
    </row>
    <row r="780" spans="1:38" ht="15" hidden="1" x14ac:dyDescent="0.2">
      <c r="A780">
        <f t="shared" si="33"/>
        <v>92</v>
      </c>
      <c r="B780" t="str">
        <f t="shared" si="32"/>
        <v>CrusherTT</v>
      </c>
      <c r="C780" s="55" t="s">
        <v>157</v>
      </c>
      <c r="D780" s="15">
        <v>2013</v>
      </c>
      <c r="E780" s="56">
        <v>205</v>
      </c>
      <c r="F780" s="50">
        <v>41479</v>
      </c>
      <c r="G780" s="10" t="s">
        <v>161</v>
      </c>
      <c r="H780" s="50">
        <v>41387</v>
      </c>
      <c r="I780" s="10" t="s">
        <v>162</v>
      </c>
      <c r="J780" s="65" t="s">
        <v>101</v>
      </c>
      <c r="K780" s="29">
        <v>87.226353928299005</v>
      </c>
      <c r="L780" s="29" t="s">
        <v>41</v>
      </c>
      <c r="M780" s="29"/>
      <c r="N780" s="10"/>
      <c r="O780" s="10"/>
      <c r="P780" s="10"/>
      <c r="Q780" s="10"/>
      <c r="R780" s="10"/>
      <c r="S780" s="10"/>
      <c r="T780" s="32"/>
      <c r="U780" s="32"/>
      <c r="V780" s="29">
        <v>56.940816036298187</v>
      </c>
      <c r="W780" s="29">
        <v>28.125936705682165</v>
      </c>
      <c r="X780" s="29" t="s">
        <v>41</v>
      </c>
      <c r="Y780" s="29">
        <v>8.4042559161360479</v>
      </c>
      <c r="Z780" s="29">
        <v>4.548530918652026</v>
      </c>
      <c r="AA780" s="29">
        <v>3.1439892443284072</v>
      </c>
      <c r="AB780" s="10"/>
      <c r="AC780" s="10"/>
      <c r="AD780" s="10"/>
      <c r="AE780" s="10"/>
      <c r="AF780" s="10"/>
      <c r="AG780" s="28">
        <v>1.2996788093343912</v>
      </c>
      <c r="AH780" s="28">
        <v>0.13548408890005709</v>
      </c>
      <c r="AI780" s="29" t="s">
        <v>41</v>
      </c>
      <c r="AJ780" s="29" t="s">
        <v>41</v>
      </c>
      <c r="AK780" s="29">
        <v>2.159601186318663</v>
      </c>
      <c r="AL780" s="29">
        <v>227.20908795823743</v>
      </c>
    </row>
    <row r="781" spans="1:38" ht="15" hidden="1" x14ac:dyDescent="0.2">
      <c r="A781">
        <f t="shared" si="33"/>
        <v>98</v>
      </c>
      <c r="B781" t="str">
        <f t="shared" si="32"/>
        <v>CrusherTT</v>
      </c>
      <c r="C781" s="55" t="s">
        <v>157</v>
      </c>
      <c r="D781" s="15">
        <v>2013</v>
      </c>
      <c r="E781" s="56">
        <v>211</v>
      </c>
      <c r="F781" s="50">
        <v>41485</v>
      </c>
      <c r="G781" s="10" t="s">
        <v>161</v>
      </c>
      <c r="H781" s="50">
        <v>41387</v>
      </c>
      <c r="I781" s="10" t="s">
        <v>162</v>
      </c>
      <c r="J781" s="65" t="s">
        <v>101</v>
      </c>
      <c r="K781" s="29">
        <v>118.03271943108501</v>
      </c>
      <c r="L781" s="29" t="s">
        <v>41</v>
      </c>
      <c r="M781" s="29"/>
      <c r="N781" s="10"/>
      <c r="O781" s="10"/>
      <c r="P781" s="10"/>
      <c r="Q781" s="10"/>
      <c r="R781" s="10"/>
      <c r="S781" s="10"/>
      <c r="T781" s="32"/>
      <c r="U781" s="32"/>
      <c r="V781" s="29">
        <v>67.880321958307448</v>
      </c>
      <c r="W781" s="29">
        <v>46.82800939684499</v>
      </c>
      <c r="X781" s="29" t="s">
        <v>41</v>
      </c>
      <c r="Y781" s="29">
        <v>13.465666452224234</v>
      </c>
      <c r="Z781" s="29">
        <v>5.980984694364853</v>
      </c>
      <c r="AA781" s="29">
        <v>6.6286708274986852</v>
      </c>
      <c r="AB781" s="10"/>
      <c r="AC781" s="10"/>
      <c r="AD781" s="10"/>
      <c r="AE781" s="10"/>
      <c r="AF781" s="10"/>
      <c r="AG781" s="28">
        <v>2.066333515576368</v>
      </c>
      <c r="AH781" s="28">
        <v>0.20853864207061909</v>
      </c>
      <c r="AI781" s="29" t="s">
        <v>41</v>
      </c>
      <c r="AJ781" s="29" t="s">
        <v>41</v>
      </c>
      <c r="AK781" s="29">
        <v>3.3243880759325721</v>
      </c>
      <c r="AL781" s="29">
        <v>304.1324509583975</v>
      </c>
    </row>
    <row r="782" spans="1:38" ht="15" hidden="1" x14ac:dyDescent="0.2">
      <c r="A782">
        <f t="shared" si="33"/>
        <v>128</v>
      </c>
      <c r="B782" t="str">
        <f t="shared" si="32"/>
        <v>CrusherTT</v>
      </c>
      <c r="C782" s="55" t="s">
        <v>157</v>
      </c>
      <c r="D782" s="15">
        <v>2013</v>
      </c>
      <c r="E782" s="56">
        <v>241</v>
      </c>
      <c r="F782" s="50">
        <v>41515</v>
      </c>
      <c r="G782" s="10" t="s">
        <v>161</v>
      </c>
      <c r="H782" s="50">
        <v>41387</v>
      </c>
      <c r="I782" s="10" t="s">
        <v>162</v>
      </c>
      <c r="J782" s="65" t="s">
        <v>101</v>
      </c>
      <c r="K782" s="29">
        <v>362.10317182140665</v>
      </c>
      <c r="L782" s="29" t="s">
        <v>41</v>
      </c>
      <c r="M782" s="29"/>
      <c r="N782" s="10"/>
      <c r="O782" s="10"/>
      <c r="P782" s="10"/>
      <c r="Q782" s="10"/>
      <c r="R782" s="10"/>
      <c r="S782" s="10"/>
      <c r="T782" s="32"/>
      <c r="U782" s="32"/>
      <c r="V782" s="29">
        <v>82.484644934401885</v>
      </c>
      <c r="W782" s="29">
        <v>259.64621529413233</v>
      </c>
      <c r="X782" s="29" t="s">
        <v>41</v>
      </c>
      <c r="Y782" s="29">
        <v>34.291355498507464</v>
      </c>
      <c r="Z782" s="29">
        <v>5.5823253939742621</v>
      </c>
      <c r="AA782" s="29">
        <v>29.867255781831513</v>
      </c>
      <c r="AB782" s="10"/>
      <c r="AC782" s="10"/>
      <c r="AD782" s="10"/>
      <c r="AE782" s="10"/>
      <c r="AF782" s="10"/>
      <c r="AG782" s="28">
        <v>2.2315807198123516</v>
      </c>
      <c r="AH782" s="28">
        <v>0.24300999326798928</v>
      </c>
      <c r="AI782" s="29" t="s">
        <v>41</v>
      </c>
      <c r="AJ782" s="29" t="s">
        <v>41</v>
      </c>
      <c r="AK782" s="29">
        <v>19.972311592872444</v>
      </c>
      <c r="AL782" s="29">
        <v>271.61446901436091</v>
      </c>
    </row>
    <row r="783" spans="1:38" ht="15" hidden="1" x14ac:dyDescent="0.2">
      <c r="A783">
        <f t="shared" si="33"/>
        <v>156</v>
      </c>
      <c r="B783" t="str">
        <f t="shared" si="32"/>
        <v>CrusherTT</v>
      </c>
      <c r="C783" s="55" t="s">
        <v>157</v>
      </c>
      <c r="D783" s="15">
        <v>2013</v>
      </c>
      <c r="E783" s="56">
        <v>269</v>
      </c>
      <c r="F783" s="50">
        <v>41543</v>
      </c>
      <c r="G783" s="10" t="s">
        <v>161</v>
      </c>
      <c r="H783" s="50">
        <v>41387</v>
      </c>
      <c r="I783" s="10" t="s">
        <v>162</v>
      </c>
      <c r="J783" s="65" t="s">
        <v>101</v>
      </c>
      <c r="K783" s="29">
        <v>745.24384241864209</v>
      </c>
      <c r="L783" s="29" t="s">
        <v>41</v>
      </c>
      <c r="M783" s="29"/>
      <c r="N783" s="10"/>
      <c r="O783" s="10"/>
      <c r="P783" s="10"/>
      <c r="Q783" s="10"/>
      <c r="R783" s="10"/>
      <c r="S783" s="10"/>
      <c r="T783" s="32"/>
      <c r="U783" s="32"/>
      <c r="V783" s="29">
        <v>37.972575823572129</v>
      </c>
      <c r="W783" s="29">
        <v>422.53837706800789</v>
      </c>
      <c r="X783" s="29" t="s">
        <v>41</v>
      </c>
      <c r="Y783" s="29">
        <v>49.043976811133874</v>
      </c>
      <c r="Z783" s="29">
        <v>8.693087359715161</v>
      </c>
      <c r="AA783" s="29">
        <v>46.236793427829987</v>
      </c>
      <c r="AB783" s="10"/>
      <c r="AC783" s="10"/>
      <c r="AD783" s="10"/>
      <c r="AE783" s="10"/>
      <c r="AF783" s="10"/>
      <c r="AG783" s="28">
        <v>0</v>
      </c>
      <c r="AH783" s="28">
        <v>0</v>
      </c>
      <c r="AI783" s="29" t="s">
        <v>41</v>
      </c>
      <c r="AJ783" s="29" t="s">
        <v>41</v>
      </c>
      <c r="AK783" s="29">
        <v>0</v>
      </c>
      <c r="AL783" s="29" t="s">
        <v>41</v>
      </c>
    </row>
    <row r="784" spans="1:38" ht="15" x14ac:dyDescent="0.2">
      <c r="A784">
        <f t="shared" si="33"/>
        <v>183</v>
      </c>
      <c r="B784" t="str">
        <f t="shared" si="32"/>
        <v>CrusherTT</v>
      </c>
      <c r="C784" s="55" t="s">
        <v>157</v>
      </c>
      <c r="D784" s="15">
        <v>2013</v>
      </c>
      <c r="E784" s="56">
        <v>296</v>
      </c>
      <c r="F784" s="50">
        <v>41570</v>
      </c>
      <c r="G784" s="10" t="s">
        <v>161</v>
      </c>
      <c r="H784" s="50">
        <v>41387</v>
      </c>
      <c r="I784" s="10" t="s">
        <v>162</v>
      </c>
      <c r="J784" s="65" t="s">
        <v>101</v>
      </c>
      <c r="K784" s="29">
        <v>769.59620518688018</v>
      </c>
      <c r="L784" s="29">
        <v>209.84935163996954</v>
      </c>
      <c r="M784" s="29"/>
      <c r="N784" s="10"/>
      <c r="O784" s="10"/>
      <c r="P784" s="10"/>
      <c r="Q784" s="10"/>
      <c r="R784" s="10"/>
      <c r="S784" s="10"/>
      <c r="T784" s="32"/>
      <c r="U784" s="32"/>
      <c r="V784" s="29">
        <v>0</v>
      </c>
      <c r="W784" s="29">
        <v>375.06271703073469</v>
      </c>
      <c r="X784" s="29" t="s">
        <v>41</v>
      </c>
      <c r="Y784" s="29">
        <v>115.72394939934038</v>
      </c>
      <c r="Z784" s="29">
        <v>0</v>
      </c>
      <c r="AA784" s="29">
        <v>27.334667581219126</v>
      </c>
      <c r="AB784" s="10"/>
      <c r="AC784" s="10"/>
      <c r="AD784" s="10"/>
      <c r="AE784" s="10"/>
      <c r="AF784" s="10"/>
      <c r="AG784" s="28">
        <v>0</v>
      </c>
      <c r="AH784" s="28">
        <v>0</v>
      </c>
      <c r="AI784" s="29" t="s">
        <v>41</v>
      </c>
      <c r="AJ784" s="29" t="s">
        <v>41</v>
      </c>
      <c r="AK784" s="29">
        <v>0</v>
      </c>
      <c r="AL784" s="29" t="s">
        <v>41</v>
      </c>
    </row>
    <row r="785" spans="1:38" ht="15" hidden="1" x14ac:dyDescent="0.2">
      <c r="A785">
        <f t="shared" si="33"/>
        <v>92</v>
      </c>
      <c r="B785" t="str">
        <f t="shared" si="32"/>
        <v>Hyola575CL</v>
      </c>
      <c r="C785" s="55" t="s">
        <v>157</v>
      </c>
      <c r="D785" s="15">
        <v>2013</v>
      </c>
      <c r="E785" s="56">
        <v>205</v>
      </c>
      <c r="F785" s="50">
        <v>41479</v>
      </c>
      <c r="G785" s="10" t="s">
        <v>161</v>
      </c>
      <c r="H785" s="50">
        <v>41387</v>
      </c>
      <c r="I785" s="10" t="s">
        <v>153</v>
      </c>
      <c r="J785" s="65" t="s">
        <v>101</v>
      </c>
      <c r="K785" s="29">
        <v>155.52345537757441</v>
      </c>
      <c r="L785" s="29" t="s">
        <v>41</v>
      </c>
      <c r="M785" s="29"/>
      <c r="N785" s="10"/>
      <c r="O785" s="10"/>
      <c r="P785" s="10"/>
      <c r="Q785" s="10"/>
      <c r="R785" s="10"/>
      <c r="S785" s="10"/>
      <c r="T785" s="32"/>
      <c r="U785" s="32"/>
      <c r="V785" s="29">
        <v>93.838806355688703</v>
      </c>
      <c r="W785" s="29">
        <v>58.557162004486386</v>
      </c>
      <c r="X785" s="29" t="s">
        <v>41</v>
      </c>
      <c r="Y785" s="29">
        <v>19.540898340324038</v>
      </c>
      <c r="Z785" s="29">
        <v>12.491923187018772</v>
      </c>
      <c r="AA785" s="29">
        <v>8.5633770931445987</v>
      </c>
      <c r="AB785" s="10"/>
      <c r="AC785" s="10"/>
      <c r="AD785" s="10"/>
      <c r="AE785" s="10"/>
      <c r="AF785" s="10"/>
      <c r="AG785" s="28">
        <v>2.369575221916207</v>
      </c>
      <c r="AH785" s="28">
        <v>0.28481262133445034</v>
      </c>
      <c r="AI785" s="29" t="s">
        <v>41</v>
      </c>
      <c r="AJ785" s="29" t="s">
        <v>41</v>
      </c>
      <c r="AK785" s="29">
        <v>3.1274870173993055</v>
      </c>
      <c r="AL785" s="29">
        <v>253.76228254359361</v>
      </c>
    </row>
    <row r="786" spans="1:38" ht="15" hidden="1" x14ac:dyDescent="0.2">
      <c r="A786">
        <f t="shared" si="33"/>
        <v>98</v>
      </c>
      <c r="B786" t="str">
        <f t="shared" si="32"/>
        <v>Hyola575CL</v>
      </c>
      <c r="C786" s="55" t="s">
        <v>157</v>
      </c>
      <c r="D786" s="15">
        <v>2013</v>
      </c>
      <c r="E786" s="56">
        <v>211</v>
      </c>
      <c r="F786" s="50">
        <v>41485</v>
      </c>
      <c r="G786" s="10" t="s">
        <v>161</v>
      </c>
      <c r="H786" s="50">
        <v>41387</v>
      </c>
      <c r="I786" s="10" t="s">
        <v>153</v>
      </c>
      <c r="J786" s="65" t="s">
        <v>101</v>
      </c>
      <c r="K786" s="29">
        <v>222.09542659741746</v>
      </c>
      <c r="L786" s="29" t="s">
        <v>41</v>
      </c>
      <c r="M786" s="29"/>
      <c r="N786" s="10"/>
      <c r="O786" s="10"/>
      <c r="P786" s="10"/>
      <c r="Q786" s="10"/>
      <c r="R786" s="10"/>
      <c r="S786" s="10"/>
      <c r="T786" s="32"/>
      <c r="U786" s="32"/>
      <c r="V786" s="29">
        <v>117.59685145363909</v>
      </c>
      <c r="W786" s="29">
        <v>98.735454347166751</v>
      </c>
      <c r="X786" s="29" t="s">
        <v>41</v>
      </c>
      <c r="Y786" s="29">
        <v>25.028826352637033</v>
      </c>
      <c r="Z786" s="29">
        <v>12.744756096493605</v>
      </c>
      <c r="AA786" s="29">
        <v>12.875615861079179</v>
      </c>
      <c r="AB786" s="10"/>
      <c r="AC786" s="10"/>
      <c r="AD786" s="10"/>
      <c r="AE786" s="10"/>
      <c r="AF786" s="10"/>
      <c r="AG786" s="28">
        <v>3.5666479036893293</v>
      </c>
      <c r="AH786" s="28">
        <v>0.32784513553526234</v>
      </c>
      <c r="AI786" s="29" t="s">
        <v>41</v>
      </c>
      <c r="AJ786" s="29" t="s">
        <v>41</v>
      </c>
      <c r="AK786" s="29">
        <v>5.7631207966116431</v>
      </c>
      <c r="AL786" s="29">
        <v>306.03257622525609</v>
      </c>
    </row>
    <row r="787" spans="1:38" ht="15" hidden="1" x14ac:dyDescent="0.2">
      <c r="A787">
        <f t="shared" si="33"/>
        <v>128</v>
      </c>
      <c r="B787" t="str">
        <f t="shared" si="32"/>
        <v>Hyola575CL</v>
      </c>
      <c r="C787" s="55" t="s">
        <v>157</v>
      </c>
      <c r="D787" s="15">
        <v>2013</v>
      </c>
      <c r="E787" s="56">
        <v>241</v>
      </c>
      <c r="F787" s="50">
        <v>41515</v>
      </c>
      <c r="G787" s="10" t="s">
        <v>161</v>
      </c>
      <c r="H787" s="50">
        <v>41387</v>
      </c>
      <c r="I787" s="10" t="s">
        <v>153</v>
      </c>
      <c r="J787" s="65" t="s">
        <v>101</v>
      </c>
      <c r="K787" s="29">
        <v>673.6989111896969</v>
      </c>
      <c r="L787" s="29" t="s">
        <v>41</v>
      </c>
      <c r="M787" s="29"/>
      <c r="N787" s="10"/>
      <c r="O787" s="10"/>
      <c r="P787" s="10"/>
      <c r="Q787" s="10"/>
      <c r="R787" s="10"/>
      <c r="S787" s="10"/>
      <c r="T787" s="32"/>
      <c r="U787" s="32"/>
      <c r="V787" s="29">
        <v>119.64248602515984</v>
      </c>
      <c r="W787" s="29">
        <v>523.51197992243169</v>
      </c>
      <c r="X787" s="29" t="s">
        <v>41</v>
      </c>
      <c r="Y787" s="29">
        <v>20.498820113596992</v>
      </c>
      <c r="Z787" s="29">
        <v>9.8769850405515989</v>
      </c>
      <c r="AA787" s="29">
        <v>14.245983056473118</v>
      </c>
      <c r="AB787" s="10"/>
      <c r="AC787" s="10"/>
      <c r="AD787" s="10"/>
      <c r="AE787" s="10"/>
      <c r="AF787" s="10"/>
      <c r="AG787" s="28">
        <v>3.146427286065506</v>
      </c>
      <c r="AH787" s="28">
        <v>0.50143509772653927</v>
      </c>
      <c r="AI787" s="29" t="s">
        <v>41</v>
      </c>
      <c r="AJ787" s="29" t="s">
        <v>41</v>
      </c>
      <c r="AK787" s="29">
        <v>30.544445242105287</v>
      </c>
      <c r="AL787" s="29">
        <v>257.75700287015258</v>
      </c>
    </row>
    <row r="788" spans="1:38" ht="15" hidden="1" x14ac:dyDescent="0.2">
      <c r="A788">
        <f t="shared" si="33"/>
        <v>156</v>
      </c>
      <c r="B788" t="str">
        <f t="shared" si="32"/>
        <v>Hyola575CL</v>
      </c>
      <c r="C788" s="55" t="s">
        <v>157</v>
      </c>
      <c r="D788" s="15">
        <v>2013</v>
      </c>
      <c r="E788" s="56">
        <v>269</v>
      </c>
      <c r="F788" s="50">
        <v>41543</v>
      </c>
      <c r="G788" s="10" t="s">
        <v>161</v>
      </c>
      <c r="H788" s="50">
        <v>41387</v>
      </c>
      <c r="I788" s="10" t="s">
        <v>153</v>
      </c>
      <c r="J788" s="65" t="s">
        <v>101</v>
      </c>
      <c r="K788" s="29">
        <v>1078.2827010320802</v>
      </c>
      <c r="L788" s="29" t="s">
        <v>41</v>
      </c>
      <c r="M788" s="29"/>
      <c r="N788" s="10"/>
      <c r="O788" s="10"/>
      <c r="P788" s="10"/>
      <c r="Q788" s="10"/>
      <c r="R788" s="10"/>
      <c r="S788" s="10"/>
      <c r="T788" s="32"/>
      <c r="U788" s="32"/>
      <c r="V788" s="29">
        <v>55.205769149143478</v>
      </c>
      <c r="W788" s="29">
        <v>642.66080985199505</v>
      </c>
      <c r="X788" s="29" t="s">
        <v>41</v>
      </c>
      <c r="Y788" s="29">
        <v>140.06944078782831</v>
      </c>
      <c r="Z788" s="29">
        <v>5.6446803829274588</v>
      </c>
      <c r="AA788" s="29">
        <v>28.231512865332718</v>
      </c>
      <c r="AB788" s="10"/>
      <c r="AC788" s="10"/>
      <c r="AD788" s="10"/>
      <c r="AE788" s="10"/>
      <c r="AF788" s="10"/>
      <c r="AG788" s="28">
        <v>0</v>
      </c>
      <c r="AH788" s="28">
        <v>0</v>
      </c>
      <c r="AI788" s="29" t="s">
        <v>41</v>
      </c>
      <c r="AJ788" s="29" t="s">
        <v>41</v>
      </c>
      <c r="AK788" s="29">
        <v>0</v>
      </c>
      <c r="AL788" s="29" t="s">
        <v>41</v>
      </c>
    </row>
    <row r="789" spans="1:38" ht="15" x14ac:dyDescent="0.2">
      <c r="A789">
        <f t="shared" si="33"/>
        <v>183</v>
      </c>
      <c r="B789" t="str">
        <f t="shared" si="32"/>
        <v>Hyola575CL</v>
      </c>
      <c r="C789" s="55" t="s">
        <v>157</v>
      </c>
      <c r="D789" s="15">
        <v>2013</v>
      </c>
      <c r="E789" s="56">
        <v>296</v>
      </c>
      <c r="F789" s="50">
        <v>41570</v>
      </c>
      <c r="G789" s="10" t="s">
        <v>161</v>
      </c>
      <c r="H789" s="50">
        <v>41387</v>
      </c>
      <c r="I789" s="10" t="s">
        <v>153</v>
      </c>
      <c r="J789" s="65" t="s">
        <v>101</v>
      </c>
      <c r="K789" s="29">
        <v>1336.9879862700229</v>
      </c>
      <c r="L789" s="29">
        <v>329.68392448512589</v>
      </c>
      <c r="M789" s="29"/>
      <c r="N789" s="10"/>
      <c r="O789" s="10"/>
      <c r="P789" s="10"/>
      <c r="Q789" s="10"/>
      <c r="R789" s="10"/>
      <c r="S789" s="10"/>
      <c r="T789" s="32"/>
      <c r="U789" s="32"/>
      <c r="V789" s="29">
        <v>0</v>
      </c>
      <c r="W789" s="29">
        <v>657.72001053177064</v>
      </c>
      <c r="X789" s="29">
        <v>349.5840512531264</v>
      </c>
      <c r="Y789" s="29">
        <v>72.27491764635046</v>
      </c>
      <c r="Z789" s="29">
        <v>0</v>
      </c>
      <c r="AA789" s="29">
        <v>30.718936148537342</v>
      </c>
      <c r="AB789" s="10"/>
      <c r="AC789" s="10"/>
      <c r="AD789" s="10"/>
      <c r="AE789" s="10"/>
      <c r="AF789" s="10"/>
      <c r="AG789" s="28">
        <v>0</v>
      </c>
      <c r="AH789" s="28">
        <v>0</v>
      </c>
      <c r="AI789" s="29">
        <v>4279.2039932578991</v>
      </c>
      <c r="AJ789" s="29">
        <v>22.43876188927522</v>
      </c>
      <c r="AK789" s="29">
        <v>0</v>
      </c>
      <c r="AL789" s="29" t="s">
        <v>41</v>
      </c>
    </row>
    <row r="790" spans="1:38" ht="15" hidden="1" x14ac:dyDescent="0.2">
      <c r="A790">
        <f t="shared" si="33"/>
        <v>31</v>
      </c>
      <c r="B790" t="str">
        <f t="shared" si="32"/>
        <v>Hyola971CL</v>
      </c>
      <c r="C790" s="55" t="s">
        <v>157</v>
      </c>
      <c r="D790" s="15">
        <v>2014</v>
      </c>
      <c r="E790" s="56">
        <v>105</v>
      </c>
      <c r="F790" s="25">
        <v>41744</v>
      </c>
      <c r="G790" s="10" t="s">
        <v>158</v>
      </c>
      <c r="H790" s="37">
        <v>41713</v>
      </c>
      <c r="I790" s="10" t="s">
        <v>163</v>
      </c>
      <c r="J790" s="10" t="s">
        <v>101</v>
      </c>
      <c r="K790" s="10">
        <v>66</v>
      </c>
      <c r="L790" s="29" t="s">
        <v>41</v>
      </c>
      <c r="M790" s="29"/>
      <c r="N790" s="10"/>
      <c r="O790" s="10"/>
      <c r="P790" s="10"/>
      <c r="Q790" s="10"/>
      <c r="R790" s="10"/>
      <c r="S790" s="10"/>
      <c r="T790" s="32"/>
      <c r="U790" s="32"/>
      <c r="V790" s="32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5" hidden="1" x14ac:dyDescent="0.2">
      <c r="A791">
        <f t="shared" si="33"/>
        <v>67</v>
      </c>
      <c r="B791" t="str">
        <f t="shared" si="32"/>
        <v>Hyola971CL</v>
      </c>
      <c r="C791" s="55" t="s">
        <v>157</v>
      </c>
      <c r="D791" s="15">
        <v>2014</v>
      </c>
      <c r="E791" s="56">
        <v>141</v>
      </c>
      <c r="F791" s="25">
        <v>41780</v>
      </c>
      <c r="G791" s="10" t="s">
        <v>158</v>
      </c>
      <c r="H791" s="37">
        <v>41713</v>
      </c>
      <c r="I791" s="10" t="s">
        <v>163</v>
      </c>
      <c r="J791" s="10" t="s">
        <v>101</v>
      </c>
      <c r="K791" s="10">
        <v>482</v>
      </c>
      <c r="L791" s="29" t="s">
        <v>41</v>
      </c>
      <c r="M791" s="29"/>
      <c r="N791" s="10"/>
      <c r="O791" s="10"/>
      <c r="P791" s="10"/>
      <c r="Q791" s="10"/>
      <c r="R791" s="10"/>
      <c r="S791" s="10"/>
      <c r="T791" s="32"/>
      <c r="U791" s="32"/>
      <c r="V791" s="32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5" hidden="1" x14ac:dyDescent="0.2">
      <c r="A792">
        <f t="shared" si="33"/>
        <v>115</v>
      </c>
      <c r="B792" t="str">
        <f t="shared" si="32"/>
        <v>Hyola971CL</v>
      </c>
      <c r="C792" s="55" t="s">
        <v>157</v>
      </c>
      <c r="D792" s="15">
        <v>2014</v>
      </c>
      <c r="E792" s="56">
        <v>189</v>
      </c>
      <c r="F792" s="25">
        <v>41828</v>
      </c>
      <c r="G792" s="10" t="s">
        <v>158</v>
      </c>
      <c r="H792" s="37">
        <v>41713</v>
      </c>
      <c r="I792" s="10" t="s">
        <v>163</v>
      </c>
      <c r="J792" s="10" t="s">
        <v>101</v>
      </c>
      <c r="K792" s="10">
        <v>694</v>
      </c>
      <c r="L792" s="29" t="s">
        <v>41</v>
      </c>
      <c r="M792" s="29"/>
      <c r="N792" s="10"/>
      <c r="O792" s="10"/>
      <c r="P792" s="10"/>
      <c r="Q792" s="10"/>
      <c r="R792" s="10"/>
      <c r="S792" s="10"/>
      <c r="T792" s="32"/>
      <c r="U792" s="32"/>
      <c r="V792" s="32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5" hidden="1" x14ac:dyDescent="0.2">
      <c r="A793">
        <f t="shared" si="33"/>
        <v>50</v>
      </c>
      <c r="B793" t="str">
        <f t="shared" si="32"/>
        <v>Hyola575CL</v>
      </c>
      <c r="C793" s="55" t="s">
        <v>157</v>
      </c>
      <c r="D793" s="15">
        <v>2014</v>
      </c>
      <c r="E793" s="56">
        <v>156</v>
      </c>
      <c r="F793" s="25">
        <v>41795</v>
      </c>
      <c r="G793" s="10" t="s">
        <v>160</v>
      </c>
      <c r="H793" s="37">
        <v>41745</v>
      </c>
      <c r="I793" s="10" t="s">
        <v>153</v>
      </c>
      <c r="J793" s="10" t="s">
        <v>101</v>
      </c>
      <c r="K793" s="10">
        <v>130</v>
      </c>
      <c r="L793" s="29" t="s">
        <v>41</v>
      </c>
      <c r="M793" s="29"/>
      <c r="N793" s="10"/>
      <c r="O793" s="10"/>
      <c r="P793" s="10"/>
      <c r="Q793" s="10"/>
      <c r="R793" s="10"/>
      <c r="S793" s="10"/>
      <c r="T793" s="32"/>
      <c r="U793" s="32"/>
      <c r="V793" s="32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5" hidden="1" x14ac:dyDescent="0.2">
      <c r="A794">
        <f t="shared" si="33"/>
        <v>71</v>
      </c>
      <c r="B794" t="str">
        <f t="shared" si="32"/>
        <v>Hyola575CL</v>
      </c>
      <c r="C794" s="55" t="s">
        <v>157</v>
      </c>
      <c r="D794" s="15">
        <v>2014</v>
      </c>
      <c r="E794" s="56">
        <v>177</v>
      </c>
      <c r="F794" s="25">
        <v>41816</v>
      </c>
      <c r="G794" s="10" t="s">
        <v>160</v>
      </c>
      <c r="H794" s="37">
        <v>41745</v>
      </c>
      <c r="I794" s="10" t="s">
        <v>153</v>
      </c>
      <c r="J794" s="10" t="s">
        <v>101</v>
      </c>
      <c r="K794" s="10">
        <v>296</v>
      </c>
      <c r="L794" s="29" t="s">
        <v>41</v>
      </c>
      <c r="M794" s="29"/>
      <c r="N794" s="10"/>
      <c r="O794" s="10"/>
      <c r="P794" s="10"/>
      <c r="Q794" s="10"/>
      <c r="R794" s="10"/>
      <c r="S794" s="10"/>
      <c r="T794" s="32"/>
      <c r="U794" s="32"/>
      <c r="V794" s="32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5" hidden="1" x14ac:dyDescent="0.2">
      <c r="A795">
        <f t="shared" si="33"/>
        <v>83</v>
      </c>
      <c r="B795" t="str">
        <f t="shared" si="32"/>
        <v>Hyola575CL</v>
      </c>
      <c r="C795" s="55" t="s">
        <v>157</v>
      </c>
      <c r="D795" s="15">
        <v>2014</v>
      </c>
      <c r="E795" s="56">
        <v>189</v>
      </c>
      <c r="F795" s="25">
        <v>41828</v>
      </c>
      <c r="G795" s="10" t="s">
        <v>160</v>
      </c>
      <c r="H795" s="37">
        <v>41745</v>
      </c>
      <c r="I795" s="10" t="s">
        <v>153</v>
      </c>
      <c r="J795" s="10" t="s">
        <v>101</v>
      </c>
      <c r="K795" s="10">
        <v>417</v>
      </c>
      <c r="L795" s="29" t="s">
        <v>41</v>
      </c>
      <c r="M795" s="29"/>
      <c r="N795" s="10"/>
      <c r="O795" s="10"/>
      <c r="P795" s="10"/>
      <c r="Q795" s="10"/>
      <c r="R795" s="10"/>
      <c r="S795" s="10"/>
      <c r="T795" s="32"/>
      <c r="U795" s="32"/>
      <c r="V795" s="32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5" hidden="1" x14ac:dyDescent="0.2">
      <c r="A796">
        <f t="shared" si="33"/>
        <v>97</v>
      </c>
      <c r="B796" t="str">
        <f t="shared" si="32"/>
        <v>Hyola575CL</v>
      </c>
      <c r="C796" s="55" t="s">
        <v>157</v>
      </c>
      <c r="D796" s="15">
        <v>2014</v>
      </c>
      <c r="E796" s="56">
        <v>203</v>
      </c>
      <c r="F796" s="25">
        <v>41842</v>
      </c>
      <c r="G796" s="10" t="s">
        <v>160</v>
      </c>
      <c r="H796" s="37">
        <v>41745</v>
      </c>
      <c r="I796" s="10" t="s">
        <v>153</v>
      </c>
      <c r="J796" s="10" t="s">
        <v>101</v>
      </c>
      <c r="K796" s="10">
        <v>498.00000000000006</v>
      </c>
      <c r="L796" s="29" t="s">
        <v>41</v>
      </c>
      <c r="M796" s="29"/>
      <c r="N796" s="10"/>
      <c r="O796" s="10"/>
      <c r="P796" s="10"/>
      <c r="Q796" s="10"/>
      <c r="R796" s="10"/>
      <c r="S796" s="10"/>
      <c r="T796" s="32"/>
      <c r="U796" s="32"/>
      <c r="V796" s="32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5" x14ac:dyDescent="0.2">
      <c r="A797">
        <f t="shared" si="33"/>
        <v>553</v>
      </c>
      <c r="B797" t="str">
        <f t="shared" si="32"/>
        <v>Hyola575CL</v>
      </c>
      <c r="C797" s="55" t="s">
        <v>157</v>
      </c>
      <c r="D797" s="15">
        <v>2014</v>
      </c>
      <c r="E797" s="56">
        <v>294</v>
      </c>
      <c r="F797" s="25">
        <v>42298</v>
      </c>
      <c r="G797" s="10" t="s">
        <v>160</v>
      </c>
      <c r="H797" s="37">
        <v>41745</v>
      </c>
      <c r="I797" s="10" t="s">
        <v>153</v>
      </c>
      <c r="J797" s="10" t="s">
        <v>101</v>
      </c>
      <c r="K797" s="10">
        <v>1800</v>
      </c>
      <c r="L797" s="10">
        <v>496</v>
      </c>
      <c r="M797" s="29">
        <v>10</v>
      </c>
      <c r="N797" s="10">
        <v>29</v>
      </c>
      <c r="O797" s="10">
        <v>0.28000000000000003</v>
      </c>
      <c r="P797" s="10" t="s">
        <v>64</v>
      </c>
      <c r="Q797" s="10"/>
      <c r="R797" s="10"/>
      <c r="S797" s="10"/>
      <c r="T797" s="81"/>
      <c r="U797" s="82"/>
      <c r="V797" s="32"/>
      <c r="W797" s="10">
        <v>1182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5" x14ac:dyDescent="0.2">
      <c r="A798">
        <f t="shared" si="33"/>
        <v>234</v>
      </c>
      <c r="B798" t="str">
        <f t="shared" si="32"/>
        <v>Hyola971CL</v>
      </c>
      <c r="C798" s="55" t="s">
        <v>157</v>
      </c>
      <c r="D798" s="15">
        <v>2014</v>
      </c>
      <c r="E798" s="56">
        <v>308</v>
      </c>
      <c r="F798" s="25">
        <v>41947</v>
      </c>
      <c r="G798" s="10" t="s">
        <v>158</v>
      </c>
      <c r="H798" s="37">
        <v>41713</v>
      </c>
      <c r="I798" s="10" t="s">
        <v>163</v>
      </c>
      <c r="J798" s="10" t="s">
        <v>101</v>
      </c>
      <c r="K798" s="10">
        <v>1140</v>
      </c>
      <c r="L798" s="10">
        <v>236</v>
      </c>
      <c r="M798" s="29">
        <v>10</v>
      </c>
      <c r="N798" s="10">
        <v>18</v>
      </c>
      <c r="O798" s="10">
        <v>0.21</v>
      </c>
      <c r="P798" s="10" t="s">
        <v>64</v>
      </c>
      <c r="Q798" s="10"/>
      <c r="R798" s="10"/>
      <c r="S798" s="10"/>
      <c r="T798" s="81"/>
      <c r="U798" s="82"/>
      <c r="V798" s="32"/>
      <c r="W798" s="10">
        <v>832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5" x14ac:dyDescent="0.2">
      <c r="A799">
        <f t="shared" si="33"/>
        <v>198</v>
      </c>
      <c r="B799" t="str">
        <f t="shared" si="32"/>
        <v>44Y87CL</v>
      </c>
      <c r="C799" s="55" t="s">
        <v>157</v>
      </c>
      <c r="D799" s="15">
        <v>2014</v>
      </c>
      <c r="E799" s="56">
        <v>289</v>
      </c>
      <c r="F799" s="25">
        <v>41928</v>
      </c>
      <c r="G799" s="83" t="s">
        <v>164</v>
      </c>
      <c r="H799" s="37">
        <v>41730</v>
      </c>
      <c r="I799" s="10" t="s">
        <v>165</v>
      </c>
      <c r="J799" s="10" t="s">
        <v>101</v>
      </c>
      <c r="K799" s="29">
        <v>1702.6267257716468</v>
      </c>
      <c r="L799" s="29">
        <v>601</v>
      </c>
      <c r="M799" s="29">
        <v>10</v>
      </c>
      <c r="N799" s="10"/>
      <c r="O799" s="28">
        <v>0.35298400459890644</v>
      </c>
      <c r="P799" s="10" t="s">
        <v>64</v>
      </c>
      <c r="Q799" s="10"/>
      <c r="R799" s="10"/>
      <c r="S799" s="10"/>
      <c r="T799" s="81"/>
      <c r="U799" s="82"/>
      <c r="V799" s="32"/>
      <c r="W799" s="10"/>
      <c r="X799" s="10"/>
      <c r="Y799" s="10"/>
      <c r="Z799" s="10"/>
      <c r="AA799" s="10"/>
      <c r="AB799" s="10"/>
      <c r="AC799" s="28">
        <v>44.85</v>
      </c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5" x14ac:dyDescent="0.2">
      <c r="A800">
        <f t="shared" si="33"/>
        <v>198</v>
      </c>
      <c r="B800" t="str">
        <f t="shared" si="32"/>
        <v>45Y88CL</v>
      </c>
      <c r="C800" s="55" t="s">
        <v>157</v>
      </c>
      <c r="D800" s="15">
        <v>2014</v>
      </c>
      <c r="E800" s="56">
        <v>289</v>
      </c>
      <c r="F800" s="25">
        <v>41928</v>
      </c>
      <c r="G800" s="83" t="s">
        <v>164</v>
      </c>
      <c r="H800" s="37">
        <v>41730</v>
      </c>
      <c r="I800" s="10" t="s">
        <v>166</v>
      </c>
      <c r="J800" s="10" t="s">
        <v>101</v>
      </c>
      <c r="K800" s="29">
        <v>1787.4693032915511</v>
      </c>
      <c r="L800" s="29">
        <v>569</v>
      </c>
      <c r="M800" s="29">
        <v>10</v>
      </c>
      <c r="N800" s="10"/>
      <c r="O800" s="28">
        <v>0.31832714494856496</v>
      </c>
      <c r="P800" s="10" t="s">
        <v>64</v>
      </c>
      <c r="Q800" s="10"/>
      <c r="R800" s="10"/>
      <c r="S800" s="10"/>
      <c r="T800" s="81"/>
      <c r="U800" s="82"/>
      <c r="V800" s="32"/>
      <c r="W800" s="10"/>
      <c r="X800" s="10"/>
      <c r="Y800" s="10"/>
      <c r="Z800" s="10"/>
      <c r="AA800" s="10"/>
      <c r="AB800" s="10"/>
      <c r="AC800" s="28">
        <v>44.183333333333337</v>
      </c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5" x14ac:dyDescent="0.2">
      <c r="A801">
        <f t="shared" si="33"/>
        <v>201.33333333333576</v>
      </c>
      <c r="B801" t="str">
        <f t="shared" si="32"/>
        <v>ATR-Gem</v>
      </c>
      <c r="C801" s="55" t="s">
        <v>157</v>
      </c>
      <c r="D801" s="15">
        <v>2014</v>
      </c>
      <c r="E801" s="56">
        <v>292.33333333333576</v>
      </c>
      <c r="F801" s="25">
        <v>41931.333333333336</v>
      </c>
      <c r="G801" s="83" t="s">
        <v>164</v>
      </c>
      <c r="H801" s="37">
        <v>41730</v>
      </c>
      <c r="I801" s="10" t="s">
        <v>167</v>
      </c>
      <c r="J801" s="10" t="s">
        <v>101</v>
      </c>
      <c r="K801" s="29">
        <v>1586.4247821273291</v>
      </c>
      <c r="L801" s="29">
        <v>593</v>
      </c>
      <c r="M801" s="29">
        <v>10</v>
      </c>
      <c r="N801" s="10"/>
      <c r="O801" s="28">
        <v>0.37379648041353203</v>
      </c>
      <c r="P801" s="10" t="s">
        <v>64</v>
      </c>
      <c r="Q801" s="10"/>
      <c r="R801" s="10"/>
      <c r="S801" s="10"/>
      <c r="T801" s="81"/>
      <c r="U801" s="82"/>
      <c r="V801" s="32"/>
      <c r="W801" s="10"/>
      <c r="X801" s="10"/>
      <c r="Y801" s="10"/>
      <c r="Z801" s="10"/>
      <c r="AA801" s="10"/>
      <c r="AB801" s="10"/>
      <c r="AC801" s="28">
        <v>46.556666666666665</v>
      </c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5" x14ac:dyDescent="0.2">
      <c r="A802">
        <f t="shared" si="33"/>
        <v>203</v>
      </c>
      <c r="B802" t="str">
        <f t="shared" si="32"/>
        <v>Hyola559TT</v>
      </c>
      <c r="C802" s="55" t="s">
        <v>157</v>
      </c>
      <c r="D802" s="15">
        <v>2014</v>
      </c>
      <c r="E802" s="56">
        <v>294</v>
      </c>
      <c r="F802" s="25">
        <v>41933</v>
      </c>
      <c r="G802" s="83" t="s">
        <v>164</v>
      </c>
      <c r="H802" s="37">
        <v>41730</v>
      </c>
      <c r="I802" s="10" t="s">
        <v>152</v>
      </c>
      <c r="J802" s="10" t="s">
        <v>101</v>
      </c>
      <c r="K802" s="29">
        <v>1770.7154380493421</v>
      </c>
      <c r="L802" s="29">
        <v>601</v>
      </c>
      <c r="M802" s="29">
        <v>10</v>
      </c>
      <c r="N802" s="10"/>
      <c r="O802" s="28">
        <v>0.33941083196409833</v>
      </c>
      <c r="P802" s="10" t="s">
        <v>64</v>
      </c>
      <c r="Q802" s="10"/>
      <c r="R802" s="10"/>
      <c r="S802" s="10"/>
      <c r="T802" s="81"/>
      <c r="U802" s="82"/>
      <c r="V802" s="32"/>
      <c r="W802" s="10"/>
      <c r="X802" s="10"/>
      <c r="Y802" s="10"/>
      <c r="Z802" s="10"/>
      <c r="AA802" s="10"/>
      <c r="AB802" s="10"/>
      <c r="AC802" s="28">
        <v>47.093333333333334</v>
      </c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5" x14ac:dyDescent="0.2">
      <c r="A803">
        <f t="shared" si="33"/>
        <v>198</v>
      </c>
      <c r="B803" t="str">
        <f t="shared" si="32"/>
        <v>Hyola575CL</v>
      </c>
      <c r="C803" s="55" t="s">
        <v>157</v>
      </c>
      <c r="D803" s="15">
        <v>2014</v>
      </c>
      <c r="E803" s="56">
        <v>289</v>
      </c>
      <c r="F803" s="25">
        <v>41928</v>
      </c>
      <c r="G803" s="83" t="s">
        <v>164</v>
      </c>
      <c r="H803" s="37">
        <v>41730</v>
      </c>
      <c r="I803" s="10" t="s">
        <v>153</v>
      </c>
      <c r="J803" s="10" t="s">
        <v>101</v>
      </c>
      <c r="K803" s="29">
        <v>1641.4693443916003</v>
      </c>
      <c r="L803" s="29">
        <v>560</v>
      </c>
      <c r="M803" s="29">
        <v>10</v>
      </c>
      <c r="N803" s="10"/>
      <c r="O803" s="28">
        <v>0.3411577571724681</v>
      </c>
      <c r="P803" s="10" t="s">
        <v>64</v>
      </c>
      <c r="Q803" s="10"/>
      <c r="R803" s="10"/>
      <c r="S803" s="10"/>
      <c r="T803" s="81"/>
      <c r="U803" s="82"/>
      <c r="V803" s="32"/>
      <c r="W803" s="10"/>
      <c r="X803" s="10"/>
      <c r="Y803" s="10"/>
      <c r="Z803" s="10"/>
      <c r="AA803" s="10"/>
      <c r="AB803" s="10"/>
      <c r="AC803" s="28">
        <v>43.773333333333333</v>
      </c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5" x14ac:dyDescent="0.2">
      <c r="A804">
        <f t="shared" si="33"/>
        <v>224</v>
      </c>
      <c r="B804" t="str">
        <f t="shared" si="32"/>
        <v>Hyola971CL</v>
      </c>
      <c r="C804" s="55" t="s">
        <v>157</v>
      </c>
      <c r="D804" s="15">
        <v>2014</v>
      </c>
      <c r="E804" s="56">
        <v>315</v>
      </c>
      <c r="F804" s="25">
        <v>41954</v>
      </c>
      <c r="G804" s="83" t="s">
        <v>164</v>
      </c>
      <c r="H804" s="37">
        <v>41730</v>
      </c>
      <c r="I804" s="10" t="s">
        <v>163</v>
      </c>
      <c r="J804" s="10" t="s">
        <v>101</v>
      </c>
      <c r="K804" s="29">
        <v>1395.46783625731</v>
      </c>
      <c r="L804" s="29">
        <v>340.54707379134862</v>
      </c>
      <c r="M804" s="29">
        <v>10</v>
      </c>
      <c r="N804" s="10"/>
      <c r="O804" s="28">
        <v>0.24403792401601093</v>
      </c>
      <c r="P804" s="10" t="s">
        <v>64</v>
      </c>
      <c r="Q804" s="10"/>
      <c r="R804" s="10"/>
      <c r="S804" s="10"/>
      <c r="T804" s="81"/>
      <c r="U804" s="82"/>
      <c r="V804" s="32"/>
      <c r="W804" s="10"/>
      <c r="X804" s="10"/>
      <c r="Y804" s="10"/>
      <c r="Z804" s="10"/>
      <c r="AA804" s="10"/>
      <c r="AB804" s="10"/>
      <c r="AC804" s="28">
        <v>38.49</v>
      </c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5" x14ac:dyDescent="0.2">
      <c r="A805">
        <f t="shared" si="33"/>
        <v>195</v>
      </c>
      <c r="B805" t="str">
        <f t="shared" si="32"/>
        <v>44Y87CL</v>
      </c>
      <c r="C805" s="55" t="s">
        <v>157</v>
      </c>
      <c r="D805" s="15">
        <v>2014</v>
      </c>
      <c r="E805" s="56">
        <v>301</v>
      </c>
      <c r="F805" s="25">
        <v>41940</v>
      </c>
      <c r="G805" s="83" t="s">
        <v>168</v>
      </c>
      <c r="H805" s="37">
        <v>41745</v>
      </c>
      <c r="I805" s="10" t="s">
        <v>165</v>
      </c>
      <c r="J805" s="10" t="s">
        <v>101</v>
      </c>
      <c r="K805" s="29">
        <v>1859.4266463259601</v>
      </c>
      <c r="L805" s="29">
        <v>534.03307888040706</v>
      </c>
      <c r="M805" s="29">
        <v>10</v>
      </c>
      <c r="N805" s="10"/>
      <c r="O805" s="28">
        <v>0.28720309022977741</v>
      </c>
      <c r="P805" s="10" t="s">
        <v>64</v>
      </c>
      <c r="Q805" s="10"/>
      <c r="R805" s="10"/>
      <c r="S805" s="10"/>
      <c r="T805" s="81"/>
      <c r="U805" s="82"/>
      <c r="V805" s="32"/>
      <c r="W805" s="10"/>
      <c r="X805" s="10"/>
      <c r="Y805" s="10"/>
      <c r="Z805" s="10"/>
      <c r="AA805" s="10"/>
      <c r="AB805" s="10"/>
      <c r="AC805" s="28">
        <v>45.220000000000006</v>
      </c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5" x14ac:dyDescent="0.2">
      <c r="A806">
        <f t="shared" si="33"/>
        <v>195</v>
      </c>
      <c r="B806" t="str">
        <f t="shared" si="32"/>
        <v>45Y88CL</v>
      </c>
      <c r="C806" s="55" t="s">
        <v>157</v>
      </c>
      <c r="D806" s="15">
        <v>2014</v>
      </c>
      <c r="E806" s="56">
        <v>301</v>
      </c>
      <c r="F806" s="25">
        <v>41940</v>
      </c>
      <c r="G806" s="83" t="s">
        <v>168</v>
      </c>
      <c r="H806" s="37">
        <v>41745</v>
      </c>
      <c r="I806" s="10" t="s">
        <v>166</v>
      </c>
      <c r="J806" s="10" t="s">
        <v>101</v>
      </c>
      <c r="K806" s="29">
        <v>1791.9527078565982</v>
      </c>
      <c r="L806" s="29">
        <v>517.11195928753182</v>
      </c>
      <c r="M806" s="29">
        <v>10</v>
      </c>
      <c r="N806" s="10"/>
      <c r="O806" s="28">
        <v>0.28857455725272069</v>
      </c>
      <c r="P806" s="10" t="s">
        <v>64</v>
      </c>
      <c r="Q806" s="10"/>
      <c r="R806" s="10"/>
      <c r="S806" s="10"/>
      <c r="T806" s="81"/>
      <c r="U806" s="82"/>
      <c r="V806" s="32"/>
      <c r="W806" s="10"/>
      <c r="X806" s="10"/>
      <c r="Y806" s="10"/>
      <c r="Z806" s="10"/>
      <c r="AA806" s="10"/>
      <c r="AB806" s="10"/>
      <c r="AC806" s="28">
        <v>44.556666666666672</v>
      </c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5" x14ac:dyDescent="0.2">
      <c r="A807">
        <f t="shared" si="33"/>
        <v>195</v>
      </c>
      <c r="B807" t="str">
        <f t="shared" si="32"/>
        <v>ATR-Gem</v>
      </c>
      <c r="C807" s="55" t="s">
        <v>157</v>
      </c>
      <c r="D807" s="15">
        <v>2014</v>
      </c>
      <c r="E807" s="56">
        <v>301</v>
      </c>
      <c r="F807" s="25">
        <v>41940</v>
      </c>
      <c r="G807" s="83" t="s">
        <v>168</v>
      </c>
      <c r="H807" s="37">
        <v>41745</v>
      </c>
      <c r="I807" s="10" t="s">
        <v>167</v>
      </c>
      <c r="J807" s="10" t="s">
        <v>101</v>
      </c>
      <c r="K807" s="29">
        <v>1448.0040681413677</v>
      </c>
      <c r="L807" s="29">
        <v>456.66666666666663</v>
      </c>
      <c r="M807" s="29">
        <v>10</v>
      </c>
      <c r="N807" s="10"/>
      <c r="O807" s="28">
        <v>0.31537664618086042</v>
      </c>
      <c r="P807" s="10" t="s">
        <v>64</v>
      </c>
      <c r="Q807" s="10"/>
      <c r="R807" s="10"/>
      <c r="S807" s="10"/>
      <c r="T807" s="81"/>
      <c r="U807" s="82"/>
      <c r="V807" s="32"/>
      <c r="W807" s="10"/>
      <c r="X807" s="10"/>
      <c r="Y807" s="10"/>
      <c r="Z807" s="10"/>
      <c r="AA807" s="10"/>
      <c r="AB807" s="10"/>
      <c r="AC807" s="28">
        <v>47.206666666666671</v>
      </c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5" x14ac:dyDescent="0.2">
      <c r="A808">
        <f t="shared" si="33"/>
        <v>195</v>
      </c>
      <c r="B808" t="str">
        <f t="shared" si="32"/>
        <v>Hyola559TT</v>
      </c>
      <c r="C808" s="55" t="s">
        <v>157</v>
      </c>
      <c r="D808" s="15">
        <v>2014</v>
      </c>
      <c r="E808" s="56">
        <v>301</v>
      </c>
      <c r="F808" s="25">
        <v>41940</v>
      </c>
      <c r="G808" s="83" t="s">
        <v>168</v>
      </c>
      <c r="H808" s="37">
        <v>41745</v>
      </c>
      <c r="I808" s="10" t="s">
        <v>152</v>
      </c>
      <c r="J808" s="10" t="s">
        <v>101</v>
      </c>
      <c r="K808" s="29">
        <v>1556.8268497330282</v>
      </c>
      <c r="L808" s="29">
        <v>497.29325699745539</v>
      </c>
      <c r="M808" s="29">
        <v>10</v>
      </c>
      <c r="N808" s="10"/>
      <c r="O808" s="28">
        <v>0.31942746689057522</v>
      </c>
      <c r="P808" s="10" t="s">
        <v>64</v>
      </c>
      <c r="Q808" s="10"/>
      <c r="R808" s="10"/>
      <c r="S808" s="10"/>
      <c r="T808" s="81"/>
      <c r="U808" s="82"/>
      <c r="V808" s="32"/>
      <c r="W808" s="10"/>
      <c r="X808" s="10"/>
      <c r="Y808" s="10"/>
      <c r="Z808" s="10"/>
      <c r="AA808" s="10"/>
      <c r="AB808" s="10"/>
      <c r="AC808" s="28">
        <v>46.373333333333335</v>
      </c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5" x14ac:dyDescent="0.2">
      <c r="A809">
        <f t="shared" si="33"/>
        <v>195</v>
      </c>
      <c r="B809" t="str">
        <f t="shared" si="32"/>
        <v>Hyola575CL</v>
      </c>
      <c r="C809" s="55" t="s">
        <v>157</v>
      </c>
      <c r="D809" s="15">
        <v>2014</v>
      </c>
      <c r="E809" s="56">
        <v>301</v>
      </c>
      <c r="F809" s="25">
        <v>41940</v>
      </c>
      <c r="G809" s="83" t="s">
        <v>168</v>
      </c>
      <c r="H809" s="37">
        <v>41745</v>
      </c>
      <c r="I809" s="10" t="s">
        <v>153</v>
      </c>
      <c r="J809" s="10" t="s">
        <v>101</v>
      </c>
      <c r="K809" s="29">
        <v>1945.5568268497332</v>
      </c>
      <c r="L809" s="29">
        <v>540.01272264631041</v>
      </c>
      <c r="M809" s="29">
        <v>10</v>
      </c>
      <c r="N809" s="10"/>
      <c r="O809" s="28">
        <v>0.27756204043687843</v>
      </c>
      <c r="P809" s="10" t="s">
        <v>64</v>
      </c>
      <c r="Q809" s="10"/>
      <c r="R809" s="10"/>
      <c r="S809" s="10"/>
      <c r="T809" s="81"/>
      <c r="U809" s="82"/>
      <c r="V809" s="32"/>
      <c r="W809" s="10"/>
      <c r="X809" s="10"/>
      <c r="Y809" s="10"/>
      <c r="Z809" s="10"/>
      <c r="AA809" s="10"/>
      <c r="AB809" s="10"/>
      <c r="AC809" s="28">
        <v>46.303333333333335</v>
      </c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5" x14ac:dyDescent="0.2">
      <c r="A810">
        <f t="shared" si="33"/>
        <v>209</v>
      </c>
      <c r="B810" t="str">
        <f t="shared" si="32"/>
        <v>Hyola971CL</v>
      </c>
      <c r="C810" s="55" t="s">
        <v>157</v>
      </c>
      <c r="D810" s="15">
        <v>2014</v>
      </c>
      <c r="E810" s="56">
        <v>315</v>
      </c>
      <c r="F810" s="25">
        <v>41954</v>
      </c>
      <c r="G810" s="83" t="s">
        <v>168</v>
      </c>
      <c r="H810" s="37">
        <v>41745</v>
      </c>
      <c r="I810" s="10" t="s">
        <v>163</v>
      </c>
      <c r="J810" s="10" t="s">
        <v>101</v>
      </c>
      <c r="K810" s="29">
        <v>1283.8482074752098</v>
      </c>
      <c r="L810" s="29">
        <v>330.97328244274809</v>
      </c>
      <c r="M810" s="29">
        <v>10</v>
      </c>
      <c r="N810" s="10"/>
      <c r="O810" s="28">
        <v>0.25779783039432169</v>
      </c>
      <c r="P810" s="10" t="s">
        <v>64</v>
      </c>
      <c r="Q810" s="10"/>
      <c r="R810" s="10"/>
      <c r="S810" s="10"/>
      <c r="T810" s="81"/>
      <c r="U810" s="82"/>
      <c r="V810" s="32"/>
      <c r="W810" s="10"/>
      <c r="X810" s="10"/>
      <c r="Y810" s="10"/>
      <c r="Z810" s="10"/>
      <c r="AA810" s="10"/>
      <c r="AB810" s="10"/>
      <c r="AC810" s="28">
        <v>37.096666666666664</v>
      </c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5" x14ac:dyDescent="0.2">
      <c r="A811">
        <f t="shared" si="33"/>
        <v>183</v>
      </c>
      <c r="B811" t="str">
        <f t="shared" si="32"/>
        <v>44Y87CL</v>
      </c>
      <c r="C811" s="55" t="s">
        <v>157</v>
      </c>
      <c r="D811" s="15">
        <v>2014</v>
      </c>
      <c r="E811" s="56">
        <v>301</v>
      </c>
      <c r="F811" s="25">
        <v>41940</v>
      </c>
      <c r="G811" s="83" t="s">
        <v>169</v>
      </c>
      <c r="H811" s="37">
        <v>41757</v>
      </c>
      <c r="I811" s="10" t="s">
        <v>165</v>
      </c>
      <c r="J811" s="10" t="s">
        <v>101</v>
      </c>
      <c r="K811" s="29">
        <v>1688.3740147470126</v>
      </c>
      <c r="L811" s="29">
        <v>470.34987277353696</v>
      </c>
      <c r="M811" s="29">
        <v>10</v>
      </c>
      <c r="N811" s="10"/>
      <c r="O811" s="28">
        <v>0.27858156348373714</v>
      </c>
      <c r="P811" s="10" t="s">
        <v>64</v>
      </c>
      <c r="Q811" s="10"/>
      <c r="R811" s="10"/>
      <c r="S811" s="10"/>
      <c r="T811" s="81"/>
      <c r="U811" s="82"/>
      <c r="V811" s="32"/>
      <c r="W811" s="10"/>
      <c r="X811" s="10"/>
      <c r="Y811" s="10"/>
      <c r="Z811" s="10"/>
      <c r="AA811" s="10"/>
      <c r="AB811" s="10"/>
      <c r="AC811" s="28">
        <v>44.076666666666661</v>
      </c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5" x14ac:dyDescent="0.2">
      <c r="A812">
        <f t="shared" si="33"/>
        <v>183</v>
      </c>
      <c r="B812" t="str">
        <f t="shared" si="32"/>
        <v>45Y88CL</v>
      </c>
      <c r="C812" s="55" t="s">
        <v>157</v>
      </c>
      <c r="D812" s="15">
        <v>2014</v>
      </c>
      <c r="E812" s="56">
        <v>301</v>
      </c>
      <c r="F812" s="25">
        <v>41940</v>
      </c>
      <c r="G812" s="83" t="s">
        <v>169</v>
      </c>
      <c r="H812" s="37">
        <v>41757</v>
      </c>
      <c r="I812" s="10" t="s">
        <v>166</v>
      </c>
      <c r="J812" s="10" t="s">
        <v>101</v>
      </c>
      <c r="K812" s="29">
        <v>1776.4747012458681</v>
      </c>
      <c r="L812" s="29">
        <v>480.62977099236645</v>
      </c>
      <c r="M812" s="29">
        <v>10</v>
      </c>
      <c r="N812" s="10"/>
      <c r="O812" s="28">
        <v>0.27055255594424937</v>
      </c>
      <c r="P812" s="10" t="s">
        <v>64</v>
      </c>
      <c r="Q812" s="10"/>
      <c r="R812" s="10"/>
      <c r="S812" s="10"/>
      <c r="T812" s="81"/>
      <c r="U812" s="82"/>
      <c r="V812" s="32"/>
      <c r="W812" s="10"/>
      <c r="X812" s="10"/>
      <c r="Y812" s="10"/>
      <c r="Z812" s="10"/>
      <c r="AA812" s="10"/>
      <c r="AB812" s="10"/>
      <c r="AC812" s="28">
        <v>43.04</v>
      </c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5" x14ac:dyDescent="0.2">
      <c r="A813">
        <f t="shared" si="33"/>
        <v>183</v>
      </c>
      <c r="B813" t="str">
        <f t="shared" si="32"/>
        <v>ATR-Gem</v>
      </c>
      <c r="C813" s="55" t="s">
        <v>157</v>
      </c>
      <c r="D813" s="15">
        <v>2014</v>
      </c>
      <c r="E813" s="56">
        <v>301</v>
      </c>
      <c r="F813" s="25">
        <v>41940</v>
      </c>
      <c r="G813" s="83" t="s">
        <v>169</v>
      </c>
      <c r="H813" s="37">
        <v>41757</v>
      </c>
      <c r="I813" s="10" t="s">
        <v>167</v>
      </c>
      <c r="J813" s="10" t="s">
        <v>101</v>
      </c>
      <c r="K813" s="29">
        <v>1335.6852275616579</v>
      </c>
      <c r="L813" s="29">
        <v>395.62022900763361</v>
      </c>
      <c r="M813" s="29">
        <v>10</v>
      </c>
      <c r="N813" s="10"/>
      <c r="O813" s="28">
        <v>0.29619271130957459</v>
      </c>
      <c r="P813" s="10" t="s">
        <v>64</v>
      </c>
      <c r="Q813" s="10"/>
      <c r="R813" s="10"/>
      <c r="S813" s="10"/>
      <c r="T813" s="81"/>
      <c r="U813" s="82"/>
      <c r="V813" s="32"/>
      <c r="W813" s="10"/>
      <c r="X813" s="10"/>
      <c r="Y813" s="10"/>
      <c r="Z813" s="10"/>
      <c r="AA813" s="10"/>
      <c r="AB813" s="10"/>
      <c r="AC813" s="28">
        <v>44.726666666666667</v>
      </c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5" x14ac:dyDescent="0.2">
      <c r="A814">
        <f t="shared" si="33"/>
        <v>183</v>
      </c>
      <c r="B814" t="str">
        <f t="shared" si="32"/>
        <v>Hyola559TT</v>
      </c>
      <c r="C814" s="55" t="s">
        <v>157</v>
      </c>
      <c r="D814" s="15">
        <v>2014</v>
      </c>
      <c r="E814" s="56">
        <v>301</v>
      </c>
      <c r="F814" s="25">
        <v>41940</v>
      </c>
      <c r="G814" s="83" t="s">
        <v>169</v>
      </c>
      <c r="H814" s="37">
        <v>41757</v>
      </c>
      <c r="I814" s="10" t="s">
        <v>152</v>
      </c>
      <c r="J814" s="10" t="s">
        <v>101</v>
      </c>
      <c r="K814" s="29">
        <v>1623.7604881769641</v>
      </c>
      <c r="L814" s="29">
        <v>506.39312977099235</v>
      </c>
      <c r="M814" s="29">
        <v>10</v>
      </c>
      <c r="N814" s="10"/>
      <c r="O814" s="28">
        <v>0.31186442425356242</v>
      </c>
      <c r="P814" s="10" t="s">
        <v>64</v>
      </c>
      <c r="Q814" s="10"/>
      <c r="R814" s="10"/>
      <c r="S814" s="10"/>
      <c r="T814" s="81"/>
      <c r="U814" s="82"/>
      <c r="V814" s="32"/>
      <c r="W814" s="10"/>
      <c r="X814" s="10"/>
      <c r="Y814" s="10"/>
      <c r="Z814" s="10"/>
      <c r="AA814" s="10"/>
      <c r="AB814" s="10"/>
      <c r="AC814" s="28">
        <v>44.336666666666666</v>
      </c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5" x14ac:dyDescent="0.2">
      <c r="A815">
        <f t="shared" si="33"/>
        <v>184.33333333333576</v>
      </c>
      <c r="B815" t="str">
        <f t="shared" si="32"/>
        <v>Hyola575CL</v>
      </c>
      <c r="C815" s="55" t="s">
        <v>157</v>
      </c>
      <c r="D815" s="15">
        <v>2014</v>
      </c>
      <c r="E815" s="56">
        <v>302.33333333333576</v>
      </c>
      <c r="F815" s="25">
        <v>41941.333333333336</v>
      </c>
      <c r="G815" s="83" t="s">
        <v>169</v>
      </c>
      <c r="H815" s="37">
        <v>41757</v>
      </c>
      <c r="I815" s="10" t="s">
        <v>153</v>
      </c>
      <c r="J815" s="10" t="s">
        <v>101</v>
      </c>
      <c r="K815" s="29">
        <v>1771.1352657004834</v>
      </c>
      <c r="L815" s="29">
        <v>417.4332061068701</v>
      </c>
      <c r="M815" s="29">
        <v>10</v>
      </c>
      <c r="N815" s="10"/>
      <c r="O815" s="28">
        <v>0.23568680167506878</v>
      </c>
      <c r="P815" s="10" t="s">
        <v>64</v>
      </c>
      <c r="Q815" s="10"/>
      <c r="R815" s="10"/>
      <c r="S815" s="10"/>
      <c r="T815" s="81"/>
      <c r="U815" s="82"/>
      <c r="V815" s="32"/>
      <c r="W815" s="10"/>
      <c r="X815" s="10"/>
      <c r="Y815" s="10"/>
      <c r="Z815" s="10"/>
      <c r="AA815" s="10"/>
      <c r="AB815" s="10"/>
      <c r="AC815" s="28">
        <v>44.45333333333334</v>
      </c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5" x14ac:dyDescent="0.2">
      <c r="A816">
        <f t="shared" si="33"/>
        <v>197</v>
      </c>
      <c r="B816" t="str">
        <f t="shared" si="32"/>
        <v>Hyola971CL</v>
      </c>
      <c r="C816" s="55" t="s">
        <v>157</v>
      </c>
      <c r="D816" s="15">
        <v>2014</v>
      </c>
      <c r="E816" s="56">
        <v>315</v>
      </c>
      <c r="F816" s="25">
        <v>41954</v>
      </c>
      <c r="G816" s="83" t="s">
        <v>169</v>
      </c>
      <c r="H816" s="37">
        <v>41757</v>
      </c>
      <c r="I816" s="10" t="s">
        <v>163</v>
      </c>
      <c r="J816" s="10" t="s">
        <v>101</v>
      </c>
      <c r="K816" s="29">
        <v>967.64556318332075</v>
      </c>
      <c r="L816" s="29">
        <v>175.35941475826971</v>
      </c>
      <c r="M816" s="29">
        <v>10</v>
      </c>
      <c r="N816" s="10"/>
      <c r="O816" s="28">
        <v>0.18122277560120206</v>
      </c>
      <c r="P816" s="10" t="s">
        <v>64</v>
      </c>
      <c r="Q816" s="10"/>
      <c r="R816" s="10"/>
      <c r="S816" s="10"/>
      <c r="T816" s="81"/>
      <c r="U816" s="82"/>
      <c r="V816" s="32"/>
      <c r="W816" s="10"/>
      <c r="X816" s="10"/>
      <c r="Y816" s="10"/>
      <c r="Z816" s="10"/>
      <c r="AA816" s="10"/>
      <c r="AB816" s="10"/>
      <c r="AC816" s="28">
        <v>32.146666666666668</v>
      </c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5" x14ac:dyDescent="0.2">
      <c r="A817">
        <f t="shared" si="33"/>
        <v>168</v>
      </c>
      <c r="B817" t="str">
        <f t="shared" si="32"/>
        <v>44Y87CL</v>
      </c>
      <c r="C817" s="55" t="s">
        <v>157</v>
      </c>
      <c r="D817" s="15">
        <v>2014</v>
      </c>
      <c r="E817" s="56">
        <v>301</v>
      </c>
      <c r="F817" s="25">
        <v>41940</v>
      </c>
      <c r="G817" s="83" t="s">
        <v>170</v>
      </c>
      <c r="H817" s="37">
        <v>41772</v>
      </c>
      <c r="I817" s="10" t="s">
        <v>165</v>
      </c>
      <c r="J817" s="10" t="s">
        <v>101</v>
      </c>
      <c r="K817" s="29">
        <v>1368.9613526570049</v>
      </c>
      <c r="L817" s="29">
        <v>377.30597964376591</v>
      </c>
      <c r="M817" s="29">
        <v>10</v>
      </c>
      <c r="N817" s="10"/>
      <c r="O817" s="28">
        <v>0.27561477824882058</v>
      </c>
      <c r="P817" s="10" t="s">
        <v>64</v>
      </c>
      <c r="Q817" s="10"/>
      <c r="R817" s="10"/>
      <c r="S817" s="10"/>
      <c r="T817" s="81"/>
      <c r="U817" s="82"/>
      <c r="V817" s="32"/>
      <c r="W817" s="10"/>
      <c r="X817" s="10"/>
      <c r="Y817" s="10"/>
      <c r="Z817" s="10"/>
      <c r="AA817" s="10"/>
      <c r="AB817" s="10"/>
      <c r="AC817" s="28">
        <v>42.893333333333338</v>
      </c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5" x14ac:dyDescent="0.2">
      <c r="A818">
        <f t="shared" si="33"/>
        <v>170</v>
      </c>
      <c r="B818" t="str">
        <f t="shared" si="32"/>
        <v>45Y88CL</v>
      </c>
      <c r="C818" s="55" t="s">
        <v>157</v>
      </c>
      <c r="D818" s="15">
        <v>2014</v>
      </c>
      <c r="E818" s="56">
        <v>303</v>
      </c>
      <c r="F818" s="25">
        <v>41942</v>
      </c>
      <c r="G818" s="83" t="s">
        <v>170</v>
      </c>
      <c r="H818" s="37">
        <v>41772</v>
      </c>
      <c r="I818" s="10" t="s">
        <v>166</v>
      </c>
      <c r="J818" s="10" t="s">
        <v>101</v>
      </c>
      <c r="K818" s="29">
        <v>1460.3038393084159</v>
      </c>
      <c r="L818" s="29">
        <v>387.7290076335878</v>
      </c>
      <c r="M818" s="29">
        <v>10</v>
      </c>
      <c r="N818" s="10"/>
      <c r="O818" s="28">
        <v>0.26551255786413053</v>
      </c>
      <c r="P818" s="10" t="s">
        <v>64</v>
      </c>
      <c r="Q818" s="10"/>
      <c r="R818" s="10"/>
      <c r="S818" s="10"/>
      <c r="T818" s="81"/>
      <c r="U818" s="82"/>
      <c r="V818" s="32"/>
      <c r="W818" s="10"/>
      <c r="X818" s="10"/>
      <c r="Y818" s="10"/>
      <c r="Z818" s="10"/>
      <c r="AA818" s="10"/>
      <c r="AB818" s="10"/>
      <c r="AC818" s="28">
        <v>41.52</v>
      </c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5" x14ac:dyDescent="0.2">
      <c r="A819">
        <f t="shared" si="33"/>
        <v>170</v>
      </c>
      <c r="B819" t="str">
        <f t="shared" ref="B819:B882" si="34">I819</f>
        <v>ATR-Gem</v>
      </c>
      <c r="C819" s="55" t="s">
        <v>157</v>
      </c>
      <c r="D819" s="15">
        <v>2014</v>
      </c>
      <c r="E819" s="56">
        <v>303</v>
      </c>
      <c r="F819" s="25">
        <v>41942</v>
      </c>
      <c r="G819" s="83" t="s">
        <v>170</v>
      </c>
      <c r="H819" s="37">
        <v>41772</v>
      </c>
      <c r="I819" s="10" t="s">
        <v>167</v>
      </c>
      <c r="J819" s="10" t="s">
        <v>101</v>
      </c>
      <c r="K819" s="29">
        <v>1122.6798881261122</v>
      </c>
      <c r="L819" s="29">
        <v>299.58651399491089</v>
      </c>
      <c r="M819" s="29">
        <v>10</v>
      </c>
      <c r="N819" s="10"/>
      <c r="O819" s="28">
        <v>0.26684945295934426</v>
      </c>
      <c r="P819" s="10" t="s">
        <v>64</v>
      </c>
      <c r="Q819" s="10"/>
      <c r="R819" s="10"/>
      <c r="S819" s="10"/>
      <c r="T819" s="81"/>
      <c r="U819" s="82"/>
      <c r="V819" s="32"/>
      <c r="W819" s="10"/>
      <c r="X819" s="10"/>
      <c r="Y819" s="10"/>
      <c r="Z819" s="10"/>
      <c r="AA819" s="10"/>
      <c r="AB819" s="10"/>
      <c r="AC819" s="28">
        <v>43.35</v>
      </c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5" x14ac:dyDescent="0.2">
      <c r="A820">
        <f t="shared" si="33"/>
        <v>170</v>
      </c>
      <c r="B820" t="str">
        <f t="shared" si="34"/>
        <v>Hyola559TT</v>
      </c>
      <c r="C820" s="55" t="s">
        <v>157</v>
      </c>
      <c r="D820" s="15">
        <v>2014</v>
      </c>
      <c r="E820" s="56">
        <v>303</v>
      </c>
      <c r="F820" s="25">
        <v>41942</v>
      </c>
      <c r="G820" s="83" t="s">
        <v>170</v>
      </c>
      <c r="H820" s="37">
        <v>41772</v>
      </c>
      <c r="I820" s="10" t="s">
        <v>152</v>
      </c>
      <c r="J820" s="10" t="s">
        <v>101</v>
      </c>
      <c r="K820" s="29">
        <v>1104.1825578438852</v>
      </c>
      <c r="L820" s="29">
        <v>325.78244274809157</v>
      </c>
      <c r="M820" s="29">
        <v>10</v>
      </c>
      <c r="N820" s="10"/>
      <c r="O820" s="28">
        <v>0.29504400375988582</v>
      </c>
      <c r="P820" s="10" t="s">
        <v>64</v>
      </c>
      <c r="Q820" s="10"/>
      <c r="R820" s="10"/>
      <c r="S820" s="10"/>
      <c r="T820" s="81"/>
      <c r="U820" s="82"/>
      <c r="V820" s="32"/>
      <c r="W820" s="10"/>
      <c r="X820" s="10"/>
      <c r="Y820" s="10"/>
      <c r="Z820" s="10"/>
      <c r="AA820" s="10"/>
      <c r="AB820" s="10"/>
      <c r="AC820" s="28">
        <v>42.29666666666666</v>
      </c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5" x14ac:dyDescent="0.2">
      <c r="A821">
        <f t="shared" si="33"/>
        <v>170</v>
      </c>
      <c r="B821" t="str">
        <f t="shared" si="34"/>
        <v>Hyola575CL</v>
      </c>
      <c r="C821" s="55" t="s">
        <v>157</v>
      </c>
      <c r="D821" s="15">
        <v>2014</v>
      </c>
      <c r="E821" s="56">
        <v>303</v>
      </c>
      <c r="F821" s="25">
        <v>41942</v>
      </c>
      <c r="G821" s="83" t="s">
        <v>170</v>
      </c>
      <c r="H821" s="37">
        <v>41772</v>
      </c>
      <c r="I821" s="10" t="s">
        <v>153</v>
      </c>
      <c r="J821" s="10" t="s">
        <v>101</v>
      </c>
      <c r="K821" s="29">
        <v>1237.7669717772696</v>
      </c>
      <c r="L821" s="29">
        <v>356.32951653944019</v>
      </c>
      <c r="M821" s="29">
        <v>10</v>
      </c>
      <c r="N821" s="10"/>
      <c r="O821" s="28">
        <v>0.28788093774048451</v>
      </c>
      <c r="P821" s="10" t="s">
        <v>64</v>
      </c>
      <c r="Q821" s="10"/>
      <c r="R821" s="10"/>
      <c r="S821" s="10"/>
      <c r="T821" s="32"/>
      <c r="U821" s="32"/>
      <c r="V821" s="32"/>
      <c r="W821" s="10"/>
      <c r="X821" s="10"/>
      <c r="Y821" s="10"/>
      <c r="Z821" s="10"/>
      <c r="AA821" s="10"/>
      <c r="AB821" s="10"/>
      <c r="AC821" s="28">
        <v>43.126666666666665</v>
      </c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5" x14ac:dyDescent="0.2">
      <c r="A822">
        <f t="shared" si="33"/>
        <v>182</v>
      </c>
      <c r="B822" t="str">
        <f t="shared" si="34"/>
        <v>Hyola971CL</v>
      </c>
      <c r="C822" s="55" t="s">
        <v>157</v>
      </c>
      <c r="D822" s="15">
        <v>2014</v>
      </c>
      <c r="E822" s="56">
        <v>315</v>
      </c>
      <c r="F822" s="25">
        <v>41954</v>
      </c>
      <c r="G822" s="83" t="s">
        <v>170</v>
      </c>
      <c r="H822" s="37">
        <v>41772</v>
      </c>
      <c r="I822" s="10" t="s">
        <v>163</v>
      </c>
      <c r="J822" s="10" t="s">
        <v>101</v>
      </c>
      <c r="K822" s="29">
        <v>783.91177218408347</v>
      </c>
      <c r="L822" s="29">
        <v>134.24618320610685</v>
      </c>
      <c r="M822" s="29">
        <v>10</v>
      </c>
      <c r="N822" s="10"/>
      <c r="O822" s="28">
        <v>0.17125164842476975</v>
      </c>
      <c r="P822" s="10" t="s">
        <v>64</v>
      </c>
      <c r="Q822" s="10"/>
      <c r="R822" s="10"/>
      <c r="S822" s="10"/>
      <c r="T822" s="32"/>
      <c r="U822" s="32"/>
      <c r="V822" s="32"/>
      <c r="W822" s="10"/>
      <c r="X822" s="10"/>
      <c r="Y822" s="10"/>
      <c r="Z822" s="10"/>
      <c r="AA822" s="10"/>
      <c r="AB822" s="10"/>
      <c r="AC822" s="28">
        <v>36.783333333333331</v>
      </c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5" hidden="1" x14ac:dyDescent="0.2">
      <c r="A823">
        <f t="shared" si="33"/>
        <v>37</v>
      </c>
      <c r="B823" t="str">
        <f t="shared" si="34"/>
        <v>44Y87CL</v>
      </c>
      <c r="C823" s="55" t="s">
        <v>157</v>
      </c>
      <c r="D823" s="15">
        <v>2014</v>
      </c>
      <c r="E823" s="56">
        <v>128</v>
      </c>
      <c r="F823" s="25">
        <v>41767</v>
      </c>
      <c r="G823" s="10" t="s">
        <v>164</v>
      </c>
      <c r="H823" s="37">
        <v>41730</v>
      </c>
      <c r="I823" s="10" t="s">
        <v>165</v>
      </c>
      <c r="J823" s="10" t="s">
        <v>101</v>
      </c>
      <c r="K823" s="10"/>
      <c r="L823" s="10"/>
      <c r="M823" s="10"/>
      <c r="N823" s="10"/>
      <c r="O823" s="10"/>
      <c r="P823" s="10"/>
      <c r="Q823" s="29">
        <v>45.135999999999996</v>
      </c>
      <c r="R823" s="10"/>
      <c r="S823" s="10"/>
      <c r="T823" s="32"/>
      <c r="U823" s="32"/>
      <c r="V823" s="32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5" hidden="1" x14ac:dyDescent="0.2">
      <c r="A824">
        <f t="shared" si="33"/>
        <v>37</v>
      </c>
      <c r="B824" t="str">
        <f t="shared" si="34"/>
        <v>45Y88CL</v>
      </c>
      <c r="C824" s="55" t="s">
        <v>157</v>
      </c>
      <c r="D824" s="15">
        <v>2014</v>
      </c>
      <c r="E824" s="56">
        <v>128</v>
      </c>
      <c r="F824" s="25">
        <v>41767</v>
      </c>
      <c r="G824" s="10" t="s">
        <v>164</v>
      </c>
      <c r="H824" s="37">
        <v>41730</v>
      </c>
      <c r="I824" s="10" t="s">
        <v>166</v>
      </c>
      <c r="J824" s="10" t="s">
        <v>101</v>
      </c>
      <c r="K824" s="10"/>
      <c r="L824" s="10"/>
      <c r="M824" s="10"/>
      <c r="N824" s="10"/>
      <c r="O824" s="10"/>
      <c r="P824" s="10"/>
      <c r="Q824" s="29">
        <v>48.318666666666665</v>
      </c>
      <c r="R824" s="10"/>
      <c r="S824" s="10"/>
      <c r="T824" s="32"/>
      <c r="U824" s="32"/>
      <c r="V824" s="32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5" hidden="1" x14ac:dyDescent="0.2">
      <c r="A825">
        <f t="shared" si="33"/>
        <v>37</v>
      </c>
      <c r="B825" t="str">
        <f t="shared" si="34"/>
        <v>ATR-Gem</v>
      </c>
      <c r="C825" s="55" t="s">
        <v>157</v>
      </c>
      <c r="D825" s="15">
        <v>2014</v>
      </c>
      <c r="E825" s="56">
        <v>128</v>
      </c>
      <c r="F825" s="25">
        <v>41767</v>
      </c>
      <c r="G825" s="10" t="s">
        <v>164</v>
      </c>
      <c r="H825" s="37">
        <v>41730</v>
      </c>
      <c r="I825" s="10" t="s">
        <v>167</v>
      </c>
      <c r="J825" s="10" t="s">
        <v>101</v>
      </c>
      <c r="K825" s="10"/>
      <c r="L825" s="10"/>
      <c r="M825" s="10"/>
      <c r="N825" s="10"/>
      <c r="O825" s="10"/>
      <c r="P825" s="10"/>
      <c r="Q825" s="29">
        <v>21.410666666666668</v>
      </c>
      <c r="R825" s="10"/>
      <c r="S825" s="10"/>
      <c r="T825" s="32"/>
      <c r="U825" s="32"/>
      <c r="V825" s="32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5" hidden="1" x14ac:dyDescent="0.2">
      <c r="A826">
        <f t="shared" si="33"/>
        <v>37</v>
      </c>
      <c r="B826" t="str">
        <f t="shared" si="34"/>
        <v>Hyola559TT</v>
      </c>
      <c r="C826" s="55" t="s">
        <v>157</v>
      </c>
      <c r="D826" s="15">
        <v>2014</v>
      </c>
      <c r="E826" s="56">
        <v>128</v>
      </c>
      <c r="F826" s="25">
        <v>41767</v>
      </c>
      <c r="G826" s="10" t="s">
        <v>164</v>
      </c>
      <c r="H826" s="37">
        <v>41730</v>
      </c>
      <c r="I826" s="10" t="s">
        <v>152</v>
      </c>
      <c r="J826" s="10" t="s">
        <v>101</v>
      </c>
      <c r="K826" s="10"/>
      <c r="L826" s="10"/>
      <c r="M826" s="10"/>
      <c r="N826" s="10"/>
      <c r="O826" s="10"/>
      <c r="P826" s="10"/>
      <c r="Q826" s="29">
        <v>43.4</v>
      </c>
      <c r="R826" s="10"/>
      <c r="S826" s="10"/>
      <c r="T826" s="32"/>
      <c r="U826" s="32"/>
      <c r="V826" s="32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5" hidden="1" x14ac:dyDescent="0.2">
      <c r="A827">
        <f t="shared" si="33"/>
        <v>37</v>
      </c>
      <c r="B827" t="str">
        <f t="shared" si="34"/>
        <v>Hyola575CL</v>
      </c>
      <c r="C827" s="55" t="s">
        <v>157</v>
      </c>
      <c r="D827" s="15">
        <v>2014</v>
      </c>
      <c r="E827" s="56">
        <v>128</v>
      </c>
      <c r="F827" s="25">
        <v>41767</v>
      </c>
      <c r="G827" s="10" t="s">
        <v>164</v>
      </c>
      <c r="H827" s="37">
        <v>41730</v>
      </c>
      <c r="I827" s="10" t="s">
        <v>153</v>
      </c>
      <c r="J827" s="10" t="s">
        <v>101</v>
      </c>
      <c r="K827" s="10"/>
      <c r="L827" s="10"/>
      <c r="M827" s="10"/>
      <c r="N827" s="10"/>
      <c r="O827" s="10"/>
      <c r="P827" s="10"/>
      <c r="Q827" s="29">
        <v>46.871999999999993</v>
      </c>
      <c r="R827" s="10"/>
      <c r="S827" s="10"/>
      <c r="T827" s="32"/>
      <c r="U827" s="32"/>
      <c r="V827" s="32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5" hidden="1" x14ac:dyDescent="0.2">
      <c r="A828">
        <f t="shared" si="33"/>
        <v>37</v>
      </c>
      <c r="B828" t="str">
        <f t="shared" si="34"/>
        <v>Hyola971CL</v>
      </c>
      <c r="C828" s="55" t="s">
        <v>157</v>
      </c>
      <c r="D828" s="15">
        <v>2014</v>
      </c>
      <c r="E828" s="56">
        <v>128</v>
      </c>
      <c r="F828" s="25">
        <v>41767</v>
      </c>
      <c r="G828" s="10" t="s">
        <v>164</v>
      </c>
      <c r="H828" s="37">
        <v>41730</v>
      </c>
      <c r="I828" s="10" t="s">
        <v>163</v>
      </c>
      <c r="J828" s="10" t="s">
        <v>101</v>
      </c>
      <c r="K828" s="10"/>
      <c r="L828" s="10"/>
      <c r="M828" s="10"/>
      <c r="N828" s="10"/>
      <c r="O828" s="10"/>
      <c r="P828" s="10"/>
      <c r="Q828" s="29">
        <v>49.765333333333331</v>
      </c>
      <c r="R828" s="10"/>
      <c r="S828" s="10"/>
      <c r="T828" s="32"/>
      <c r="U828" s="32"/>
      <c r="V828" s="32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5" hidden="1" x14ac:dyDescent="0.2">
      <c r="A829">
        <f t="shared" si="33"/>
        <v>22</v>
      </c>
      <c r="B829" t="str">
        <f t="shared" si="34"/>
        <v>44Y87CL</v>
      </c>
      <c r="C829" s="55" t="s">
        <v>157</v>
      </c>
      <c r="D829" s="15">
        <v>2014</v>
      </c>
      <c r="E829" s="56">
        <v>128</v>
      </c>
      <c r="F829" s="25">
        <v>41767</v>
      </c>
      <c r="G829" s="10" t="s">
        <v>168</v>
      </c>
      <c r="H829" s="37">
        <v>41745</v>
      </c>
      <c r="I829" s="10" t="s">
        <v>165</v>
      </c>
      <c r="J829" s="10" t="s">
        <v>101</v>
      </c>
      <c r="K829" s="10"/>
      <c r="L829" s="10"/>
      <c r="M829" s="10"/>
      <c r="N829" s="10"/>
      <c r="O829" s="10"/>
      <c r="P829" s="10"/>
      <c r="Q829" s="29">
        <v>48.897333333333336</v>
      </c>
      <c r="R829" s="10"/>
      <c r="S829" s="10"/>
      <c r="T829" s="32"/>
      <c r="U829" s="32"/>
      <c r="V829" s="32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5" hidden="1" x14ac:dyDescent="0.2">
      <c r="A830">
        <f t="shared" si="33"/>
        <v>22</v>
      </c>
      <c r="B830" t="str">
        <f t="shared" si="34"/>
        <v>45Y88CL</v>
      </c>
      <c r="C830" s="55" t="s">
        <v>157</v>
      </c>
      <c r="D830" s="15">
        <v>2014</v>
      </c>
      <c r="E830" s="56">
        <v>128</v>
      </c>
      <c r="F830" s="25">
        <v>41767</v>
      </c>
      <c r="G830" s="10" t="s">
        <v>168</v>
      </c>
      <c r="H830" s="37">
        <v>41745</v>
      </c>
      <c r="I830" s="10" t="s">
        <v>166</v>
      </c>
      <c r="J830" s="10" t="s">
        <v>101</v>
      </c>
      <c r="K830" s="10"/>
      <c r="L830" s="10"/>
      <c r="M830" s="10"/>
      <c r="N830" s="10"/>
      <c r="O830" s="10"/>
      <c r="P830" s="10"/>
      <c r="Q830" s="29">
        <v>43.4</v>
      </c>
      <c r="R830" s="10"/>
      <c r="S830" s="10"/>
      <c r="T830" s="32"/>
      <c r="U830" s="32"/>
      <c r="V830" s="32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5" hidden="1" x14ac:dyDescent="0.2">
      <c r="A831">
        <f t="shared" si="33"/>
        <v>22</v>
      </c>
      <c r="B831" t="str">
        <f t="shared" si="34"/>
        <v>ATR-Gem</v>
      </c>
      <c r="C831" s="55" t="s">
        <v>157</v>
      </c>
      <c r="D831" s="15">
        <v>2014</v>
      </c>
      <c r="E831" s="56">
        <v>128</v>
      </c>
      <c r="F831" s="25">
        <v>41767</v>
      </c>
      <c r="G831" s="10" t="s">
        <v>168</v>
      </c>
      <c r="H831" s="37">
        <v>41745</v>
      </c>
      <c r="I831" s="10" t="s">
        <v>167</v>
      </c>
      <c r="J831" s="10" t="s">
        <v>101</v>
      </c>
      <c r="K831" s="10"/>
      <c r="L831" s="10"/>
      <c r="M831" s="10"/>
      <c r="N831" s="10"/>
      <c r="O831" s="10"/>
      <c r="P831" s="10"/>
      <c r="Q831" s="29">
        <v>26.040000000000003</v>
      </c>
      <c r="R831" s="10"/>
      <c r="S831" s="10"/>
      <c r="T831" s="32"/>
      <c r="U831" s="32"/>
      <c r="V831" s="32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5" hidden="1" x14ac:dyDescent="0.2">
      <c r="A832">
        <f t="shared" si="33"/>
        <v>22</v>
      </c>
      <c r="B832" t="str">
        <f t="shared" si="34"/>
        <v>Hyola559TT</v>
      </c>
      <c r="C832" s="55" t="s">
        <v>157</v>
      </c>
      <c r="D832" s="15">
        <v>2014</v>
      </c>
      <c r="E832" s="56">
        <v>128</v>
      </c>
      <c r="F832" s="25">
        <v>41767</v>
      </c>
      <c r="G832" s="10" t="s">
        <v>168</v>
      </c>
      <c r="H832" s="37">
        <v>41745</v>
      </c>
      <c r="I832" s="10" t="s">
        <v>152</v>
      </c>
      <c r="J832" s="10" t="s">
        <v>101</v>
      </c>
      <c r="K832" s="10"/>
      <c r="L832" s="10"/>
      <c r="M832" s="10"/>
      <c r="N832" s="10"/>
      <c r="O832" s="10"/>
      <c r="P832" s="10"/>
      <c r="Q832" s="29">
        <v>45.425333333333327</v>
      </c>
      <c r="R832" s="10"/>
      <c r="S832" s="10"/>
      <c r="T832" s="32"/>
      <c r="U832" s="32"/>
      <c r="V832" s="32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5" hidden="1" x14ac:dyDescent="0.2">
      <c r="A833">
        <f t="shared" si="33"/>
        <v>22</v>
      </c>
      <c r="B833" t="str">
        <f t="shared" si="34"/>
        <v>Hyola575CL</v>
      </c>
      <c r="C833" s="55" t="s">
        <v>157</v>
      </c>
      <c r="D833" s="15">
        <v>2014</v>
      </c>
      <c r="E833" s="56">
        <v>128</v>
      </c>
      <c r="F833" s="25">
        <v>41767</v>
      </c>
      <c r="G833" s="10" t="s">
        <v>168</v>
      </c>
      <c r="H833" s="37">
        <v>41745</v>
      </c>
      <c r="I833" s="10" t="s">
        <v>153</v>
      </c>
      <c r="J833" s="10" t="s">
        <v>101</v>
      </c>
      <c r="K833" s="10"/>
      <c r="L833" s="10"/>
      <c r="M833" s="10"/>
      <c r="N833" s="10"/>
      <c r="O833" s="10"/>
      <c r="P833" s="10"/>
      <c r="Q833" s="29">
        <v>48.029333333333334</v>
      </c>
      <c r="R833" s="10"/>
      <c r="S833" s="10"/>
      <c r="T833" s="32"/>
      <c r="U833" s="32"/>
      <c r="V833" s="32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5" hidden="1" x14ac:dyDescent="0.2">
      <c r="A834">
        <f t="shared" ref="A834:A895" si="35">F834-H834</f>
        <v>22</v>
      </c>
      <c r="B834" t="str">
        <f t="shared" si="34"/>
        <v>Hyola971CL</v>
      </c>
      <c r="C834" s="55" t="s">
        <v>157</v>
      </c>
      <c r="D834" s="15">
        <v>2014</v>
      </c>
      <c r="E834" s="56">
        <v>128</v>
      </c>
      <c r="F834" s="25">
        <v>41767</v>
      </c>
      <c r="G834" s="10" t="s">
        <v>168</v>
      </c>
      <c r="H834" s="37">
        <v>41745</v>
      </c>
      <c r="I834" s="10" t="s">
        <v>163</v>
      </c>
      <c r="J834" s="10" t="s">
        <v>101</v>
      </c>
      <c r="K834" s="10"/>
      <c r="L834" s="10"/>
      <c r="M834" s="10"/>
      <c r="N834" s="10"/>
      <c r="O834" s="10"/>
      <c r="P834" s="10"/>
      <c r="Q834" s="29">
        <v>45.714666666666666</v>
      </c>
      <c r="R834" s="10"/>
      <c r="S834" s="10"/>
      <c r="T834" s="32"/>
      <c r="U834" s="32"/>
      <c r="V834" s="32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5" hidden="1" x14ac:dyDescent="0.2">
      <c r="A835">
        <f t="shared" si="35"/>
        <v>106</v>
      </c>
      <c r="B835" t="str">
        <f t="shared" si="34"/>
        <v>44Y87CL</v>
      </c>
      <c r="C835" s="55" t="s">
        <v>157</v>
      </c>
      <c r="D835" s="15">
        <v>2014</v>
      </c>
      <c r="E835" s="56">
        <v>197</v>
      </c>
      <c r="F835" s="25">
        <v>41836</v>
      </c>
      <c r="G835" s="10" t="s">
        <v>164</v>
      </c>
      <c r="H835" s="37">
        <v>41730</v>
      </c>
      <c r="I835" s="10" t="s">
        <v>165</v>
      </c>
      <c r="J835" s="10" t="s">
        <v>101</v>
      </c>
      <c r="K835" s="29">
        <v>622.40086904051486</v>
      </c>
      <c r="L835" s="29"/>
      <c r="M835" s="10">
        <v>6</v>
      </c>
      <c r="N835" s="10"/>
      <c r="O835" s="10"/>
      <c r="P835" s="10"/>
      <c r="Q835" s="29">
        <v>21.612001017035343</v>
      </c>
      <c r="R835" s="10"/>
      <c r="S835" s="10"/>
      <c r="T835" s="32"/>
      <c r="U835" s="32"/>
      <c r="V835" s="32"/>
      <c r="W835" s="10"/>
      <c r="X835" s="10"/>
      <c r="Y835" s="29">
        <v>51.971093661441294</v>
      </c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5" hidden="1" x14ac:dyDescent="0.2">
      <c r="A836">
        <f t="shared" si="35"/>
        <v>106</v>
      </c>
      <c r="B836" t="str">
        <f t="shared" si="34"/>
        <v>45Y88CL</v>
      </c>
      <c r="C836" s="55" t="s">
        <v>157</v>
      </c>
      <c r="D836" s="15">
        <v>2014</v>
      </c>
      <c r="E836" s="56">
        <v>197</v>
      </c>
      <c r="F836" s="25">
        <v>41836</v>
      </c>
      <c r="G836" s="10" t="s">
        <v>164</v>
      </c>
      <c r="H836" s="37">
        <v>41730</v>
      </c>
      <c r="I836" s="10" t="s">
        <v>166</v>
      </c>
      <c r="J836" s="10" t="s">
        <v>101</v>
      </c>
      <c r="K836" s="29">
        <v>670.29952956585839</v>
      </c>
      <c r="L836" s="29"/>
      <c r="M836" s="10">
        <v>6</v>
      </c>
      <c r="N836" s="10"/>
      <c r="O836" s="10"/>
      <c r="P836" s="10"/>
      <c r="Q836" s="29">
        <v>27.332824815662345</v>
      </c>
      <c r="R836" s="10"/>
      <c r="S836" s="10"/>
      <c r="T836" s="32"/>
      <c r="U836" s="32"/>
      <c r="V836" s="32"/>
      <c r="W836" s="10"/>
      <c r="X836" s="10"/>
      <c r="Y836" s="29">
        <v>94.926130188539275</v>
      </c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5" hidden="1" x14ac:dyDescent="0.2">
      <c r="A837">
        <f t="shared" si="35"/>
        <v>86</v>
      </c>
      <c r="B837" t="str">
        <f t="shared" si="34"/>
        <v>ATR-Gem</v>
      </c>
      <c r="C837" s="55" t="s">
        <v>157</v>
      </c>
      <c r="D837" s="15">
        <v>2014</v>
      </c>
      <c r="E837" s="56">
        <v>177</v>
      </c>
      <c r="F837" s="25">
        <v>41816</v>
      </c>
      <c r="G837" s="10" t="s">
        <v>164</v>
      </c>
      <c r="H837" s="37">
        <v>41730</v>
      </c>
      <c r="I837" s="10" t="s">
        <v>167</v>
      </c>
      <c r="J837" s="10" t="s">
        <v>101</v>
      </c>
      <c r="K837" s="29">
        <v>440.40257488685171</v>
      </c>
      <c r="L837" s="29"/>
      <c r="M837" s="10">
        <v>6</v>
      </c>
      <c r="N837" s="10"/>
      <c r="O837" s="10"/>
      <c r="P837" s="10"/>
      <c r="Q837" s="29">
        <v>31.782354436816679</v>
      </c>
      <c r="R837" s="10"/>
      <c r="S837" s="10"/>
      <c r="T837" s="32"/>
      <c r="U837" s="32"/>
      <c r="V837" s="32"/>
      <c r="W837" s="10"/>
      <c r="X837" s="10"/>
      <c r="Y837" s="29">
        <v>53.947831289053319</v>
      </c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5" hidden="1" x14ac:dyDescent="0.2">
      <c r="A838">
        <f t="shared" si="35"/>
        <v>106</v>
      </c>
      <c r="B838" t="str">
        <f t="shared" si="34"/>
        <v>Hyola559TT</v>
      </c>
      <c r="C838" s="55" t="s">
        <v>157</v>
      </c>
      <c r="D838" s="15">
        <v>2014</v>
      </c>
      <c r="E838" s="56">
        <v>197</v>
      </c>
      <c r="F838" s="25">
        <v>41836</v>
      </c>
      <c r="G838" s="10" t="s">
        <v>164</v>
      </c>
      <c r="H838" s="37">
        <v>41730</v>
      </c>
      <c r="I838" s="10" t="s">
        <v>152</v>
      </c>
      <c r="J838" s="10" t="s">
        <v>101</v>
      </c>
      <c r="K838" s="29">
        <v>507.15298594143519</v>
      </c>
      <c r="L838" s="29"/>
      <c r="M838" s="10">
        <v>6</v>
      </c>
      <c r="N838" s="10"/>
      <c r="O838" s="10"/>
      <c r="P838" s="10"/>
      <c r="Q838" s="29">
        <v>27.332824815662345</v>
      </c>
      <c r="R838" s="10"/>
      <c r="S838" s="10"/>
      <c r="T838" s="32"/>
      <c r="U838" s="32"/>
      <c r="V838" s="32"/>
      <c r="W838" s="10"/>
      <c r="X838" s="10"/>
      <c r="Y838" s="29">
        <v>31.25347067533702</v>
      </c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5" hidden="1" x14ac:dyDescent="0.2">
      <c r="A839">
        <f t="shared" si="35"/>
        <v>77</v>
      </c>
      <c r="B839" t="str">
        <f t="shared" si="34"/>
        <v>Hyola575CL</v>
      </c>
      <c r="C839" s="55" t="s">
        <v>157</v>
      </c>
      <c r="D839" s="15">
        <v>2014</v>
      </c>
      <c r="E839" s="56">
        <v>168</v>
      </c>
      <c r="F839" s="25">
        <v>41807</v>
      </c>
      <c r="G839" s="10" t="s">
        <v>164</v>
      </c>
      <c r="H839" s="37">
        <v>41730</v>
      </c>
      <c r="I839" s="10" t="s">
        <v>153</v>
      </c>
      <c r="J839" s="10" t="s">
        <v>101</v>
      </c>
      <c r="K839" s="29">
        <v>481.33639684572245</v>
      </c>
      <c r="L839" s="29"/>
      <c r="M839" s="10">
        <v>6</v>
      </c>
      <c r="N839" s="10"/>
      <c r="O839" s="10"/>
      <c r="P839" s="10"/>
      <c r="Q839" s="29">
        <v>27.96847190439868</v>
      </c>
      <c r="R839" s="10"/>
      <c r="S839" s="10"/>
      <c r="T839" s="32"/>
      <c r="U839" s="32"/>
      <c r="V839" s="32"/>
      <c r="W839" s="10"/>
      <c r="X839" s="10"/>
      <c r="Y839" s="29">
        <v>16.191403317564454</v>
      </c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5" hidden="1" x14ac:dyDescent="0.2">
      <c r="A840">
        <f t="shared" si="35"/>
        <v>176</v>
      </c>
      <c r="B840" t="str">
        <f t="shared" si="34"/>
        <v>Hyola971CL</v>
      </c>
      <c r="C840" s="55" t="s">
        <v>157</v>
      </c>
      <c r="D840" s="15">
        <v>2014</v>
      </c>
      <c r="E840" s="56">
        <v>267</v>
      </c>
      <c r="F840" s="25">
        <v>41906</v>
      </c>
      <c r="G840" s="10" t="s">
        <v>164</v>
      </c>
      <c r="H840" s="37">
        <v>41730</v>
      </c>
      <c r="I840" s="10" t="s">
        <v>163</v>
      </c>
      <c r="J840" s="10" t="s">
        <v>101</v>
      </c>
      <c r="K840" s="29">
        <v>957.0960539238198</v>
      </c>
      <c r="L840" s="29"/>
      <c r="M840" s="10">
        <v>6</v>
      </c>
      <c r="N840" s="10"/>
      <c r="O840" s="10"/>
      <c r="P840" s="10"/>
      <c r="Q840" s="29">
        <v>18.433765573353675</v>
      </c>
      <c r="R840" s="10"/>
      <c r="S840" s="10"/>
      <c r="T840" s="32"/>
      <c r="U840" s="32"/>
      <c r="V840" s="32"/>
      <c r="W840" s="10"/>
      <c r="X840" s="10"/>
      <c r="Y840" s="29">
        <v>107.17086000861397</v>
      </c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5" hidden="1" x14ac:dyDescent="0.2">
      <c r="A841">
        <f t="shared" si="35"/>
        <v>112</v>
      </c>
      <c r="B841" t="str">
        <f t="shared" si="34"/>
        <v>44Y87CL</v>
      </c>
      <c r="C841" s="55" t="s">
        <v>157</v>
      </c>
      <c r="D841" s="15">
        <v>2014</v>
      </c>
      <c r="E841" s="56">
        <v>218</v>
      </c>
      <c r="F841" s="25">
        <v>41857</v>
      </c>
      <c r="G841" s="10" t="s">
        <v>168</v>
      </c>
      <c r="H841" s="37">
        <v>41745</v>
      </c>
      <c r="I841" s="10" t="s">
        <v>165</v>
      </c>
      <c r="J841" s="10" t="s">
        <v>101</v>
      </c>
      <c r="K841" s="29">
        <v>764.3765588939516</v>
      </c>
      <c r="L841" s="29"/>
      <c r="M841" s="10">
        <v>6</v>
      </c>
      <c r="N841" s="10"/>
      <c r="O841" s="10"/>
      <c r="P841" s="10"/>
      <c r="Q841" s="29">
        <v>44.495296211543355</v>
      </c>
      <c r="R841" s="10"/>
      <c r="S841" s="10"/>
      <c r="T841" s="32"/>
      <c r="U841" s="32"/>
      <c r="V841" s="32"/>
      <c r="W841" s="10"/>
      <c r="X841" s="10"/>
      <c r="Y841" s="29">
        <v>28.357711672025559</v>
      </c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5" hidden="1" x14ac:dyDescent="0.2">
      <c r="A842">
        <f t="shared" si="35"/>
        <v>112</v>
      </c>
      <c r="B842" t="str">
        <f t="shared" si="34"/>
        <v>45Y88CL</v>
      </c>
      <c r="C842" s="55" t="s">
        <v>157</v>
      </c>
      <c r="D842" s="15">
        <v>2014</v>
      </c>
      <c r="E842" s="56">
        <v>218</v>
      </c>
      <c r="F842" s="25">
        <v>41857</v>
      </c>
      <c r="G842" s="10" t="s">
        <v>168</v>
      </c>
      <c r="H842" s="37">
        <v>41745</v>
      </c>
      <c r="I842" s="10" t="s">
        <v>166</v>
      </c>
      <c r="J842" s="10" t="s">
        <v>101</v>
      </c>
      <c r="K842" s="29">
        <v>707.65553203043328</v>
      </c>
      <c r="L842" s="29"/>
      <c r="M842" s="10">
        <v>6</v>
      </c>
      <c r="N842" s="10"/>
      <c r="O842" s="10"/>
      <c r="P842" s="10"/>
      <c r="Q842" s="29">
        <v>40.681413679125349</v>
      </c>
      <c r="R842" s="10"/>
      <c r="S842" s="10"/>
      <c r="T842" s="32"/>
      <c r="U842" s="32"/>
      <c r="V842" s="32"/>
      <c r="W842" s="10"/>
      <c r="X842" s="10"/>
      <c r="Y842" s="29">
        <v>67.525523696321628</v>
      </c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5" hidden="1" x14ac:dyDescent="0.2">
      <c r="A843">
        <f t="shared" si="35"/>
        <v>105</v>
      </c>
      <c r="B843" t="str">
        <f t="shared" si="34"/>
        <v>ATR-Gem</v>
      </c>
      <c r="C843" s="55" t="s">
        <v>157</v>
      </c>
      <c r="D843" s="15">
        <v>2014</v>
      </c>
      <c r="E843" s="56">
        <v>211</v>
      </c>
      <c r="F843" s="25">
        <v>41850</v>
      </c>
      <c r="G843" s="10" t="s">
        <v>168</v>
      </c>
      <c r="H843" s="37">
        <v>41745</v>
      </c>
      <c r="I843" s="10" t="s">
        <v>167</v>
      </c>
      <c r="J843" s="10" t="s">
        <v>101</v>
      </c>
      <c r="K843" s="29">
        <v>541.95588533389366</v>
      </c>
      <c r="L843" s="29"/>
      <c r="M843" s="10">
        <v>6</v>
      </c>
      <c r="N843" s="10"/>
      <c r="O843" s="10"/>
      <c r="P843" s="10"/>
      <c r="Q843" s="29">
        <v>43.859649122807014</v>
      </c>
      <c r="R843" s="10"/>
      <c r="S843" s="10"/>
      <c r="T843" s="32"/>
      <c r="U843" s="32"/>
      <c r="V843" s="32"/>
      <c r="W843" s="10"/>
      <c r="X843" s="10"/>
      <c r="Y843" s="29">
        <v>19.421327435951405</v>
      </c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5" hidden="1" x14ac:dyDescent="0.2">
      <c r="A844">
        <f t="shared" si="35"/>
        <v>112</v>
      </c>
      <c r="B844" t="str">
        <f t="shared" si="34"/>
        <v>Hyola559TT</v>
      </c>
      <c r="C844" s="55" t="s">
        <v>157</v>
      </c>
      <c r="D844" s="15">
        <v>2014</v>
      </c>
      <c r="E844" s="56">
        <v>218</v>
      </c>
      <c r="F844" s="25">
        <v>41857</v>
      </c>
      <c r="G844" s="10" t="s">
        <v>168</v>
      </c>
      <c r="H844" s="37">
        <v>41745</v>
      </c>
      <c r="I844" s="10" t="s">
        <v>152</v>
      </c>
      <c r="J844" s="10" t="s">
        <v>101</v>
      </c>
      <c r="K844" s="29">
        <v>603.01444934461335</v>
      </c>
      <c r="L844" s="29"/>
      <c r="M844" s="10">
        <v>6</v>
      </c>
      <c r="N844" s="10"/>
      <c r="O844" s="10"/>
      <c r="P844" s="10"/>
      <c r="Q844" s="29">
        <v>37.503178235443684</v>
      </c>
      <c r="R844" s="10"/>
      <c r="S844" s="10"/>
      <c r="T844" s="32"/>
      <c r="U844" s="32"/>
      <c r="V844" s="32"/>
      <c r="W844" s="10"/>
      <c r="X844" s="10"/>
      <c r="Y844" s="29">
        <v>86.121015171701643</v>
      </c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5" hidden="1" x14ac:dyDescent="0.2">
      <c r="A845">
        <f t="shared" si="35"/>
        <v>105</v>
      </c>
      <c r="B845" t="str">
        <f t="shared" si="34"/>
        <v>Hyola575CL</v>
      </c>
      <c r="C845" s="55" t="s">
        <v>157</v>
      </c>
      <c r="D845" s="15">
        <v>2014</v>
      </c>
      <c r="E845" s="56">
        <v>211</v>
      </c>
      <c r="F845" s="25">
        <v>41850</v>
      </c>
      <c r="G845" s="10" t="s">
        <v>168</v>
      </c>
      <c r="H845" s="37">
        <v>41745</v>
      </c>
      <c r="I845" s="10" t="s">
        <v>153</v>
      </c>
      <c r="J845" s="10" t="s">
        <v>101</v>
      </c>
      <c r="K845" s="29">
        <v>513.86167662648222</v>
      </c>
      <c r="L845" s="29"/>
      <c r="M845" s="10">
        <v>6</v>
      </c>
      <c r="N845" s="10"/>
      <c r="O845" s="10"/>
      <c r="P845" s="10"/>
      <c r="Q845" s="29">
        <v>22.883295194508008</v>
      </c>
      <c r="R845" s="10"/>
      <c r="S845" s="10"/>
      <c r="T845" s="32"/>
      <c r="U845" s="32"/>
      <c r="V845" s="32"/>
      <c r="W845" s="10"/>
      <c r="X845" s="10"/>
      <c r="Y845" s="29">
        <v>52.757534970976785</v>
      </c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5" hidden="1" x14ac:dyDescent="0.2">
      <c r="A846">
        <f t="shared" si="35"/>
        <v>161</v>
      </c>
      <c r="B846" t="str">
        <f t="shared" si="34"/>
        <v>Hyola971CL</v>
      </c>
      <c r="C846" s="55" t="s">
        <v>157</v>
      </c>
      <c r="D846" s="15">
        <v>2014</v>
      </c>
      <c r="E846" s="56">
        <v>267</v>
      </c>
      <c r="F846" s="25">
        <v>41906</v>
      </c>
      <c r="G846" s="10" t="s">
        <v>168</v>
      </c>
      <c r="H846" s="37">
        <v>41745</v>
      </c>
      <c r="I846" s="10" t="s">
        <v>163</v>
      </c>
      <c r="J846" s="10" t="s">
        <v>101</v>
      </c>
      <c r="K846" s="29">
        <v>814.38283225481155</v>
      </c>
      <c r="L846" s="29"/>
      <c r="M846" s="10">
        <v>6</v>
      </c>
      <c r="N846" s="10"/>
      <c r="O846" s="10"/>
      <c r="P846" s="10"/>
      <c r="Q846" s="29">
        <v>27.96847190439868</v>
      </c>
      <c r="R846" s="10"/>
      <c r="S846" s="10"/>
      <c r="T846" s="32"/>
      <c r="U846" s="32"/>
      <c r="V846" s="32"/>
      <c r="W846" s="10"/>
      <c r="X846" s="10"/>
      <c r="Y846" s="29">
        <v>89.685066008581742</v>
      </c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5" hidden="1" x14ac:dyDescent="0.2">
      <c r="A847">
        <f t="shared" si="35"/>
        <v>113</v>
      </c>
      <c r="B847" t="str">
        <f t="shared" si="34"/>
        <v>44Y87CL</v>
      </c>
      <c r="C847" s="55" t="s">
        <v>157</v>
      </c>
      <c r="D847" s="15">
        <v>2014</v>
      </c>
      <c r="E847" s="56">
        <v>231</v>
      </c>
      <c r="F847" s="25">
        <v>41870</v>
      </c>
      <c r="G847" s="10" t="s">
        <v>169</v>
      </c>
      <c r="H847" s="37">
        <v>41757</v>
      </c>
      <c r="I847" s="10" t="s">
        <v>165</v>
      </c>
      <c r="J847" s="10" t="s">
        <v>101</v>
      </c>
      <c r="K847" s="29">
        <v>737.4146713646312</v>
      </c>
      <c r="L847" s="29"/>
      <c r="M847" s="10">
        <v>6</v>
      </c>
      <c r="N847" s="10"/>
      <c r="O847" s="10"/>
      <c r="P847" s="10"/>
      <c r="Q847" s="29">
        <v>38.138825324180019</v>
      </c>
      <c r="R847" s="10"/>
      <c r="S847" s="10"/>
      <c r="T847" s="32"/>
      <c r="U847" s="32"/>
      <c r="V847" s="32"/>
      <c r="W847" s="10"/>
      <c r="X847" s="10"/>
      <c r="Y847" s="29">
        <v>84.85734381345496</v>
      </c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5" hidden="1" x14ac:dyDescent="0.2">
      <c r="A848">
        <f t="shared" si="35"/>
        <v>113</v>
      </c>
      <c r="B848" t="str">
        <f t="shared" si="34"/>
        <v>45Y88CL</v>
      </c>
      <c r="C848" s="55" t="s">
        <v>157</v>
      </c>
      <c r="D848" s="15">
        <v>2014</v>
      </c>
      <c r="E848" s="56">
        <v>231</v>
      </c>
      <c r="F848" s="25">
        <v>41870</v>
      </c>
      <c r="G848" s="10" t="s">
        <v>169</v>
      </c>
      <c r="H848" s="37">
        <v>41757</v>
      </c>
      <c r="I848" s="10" t="s">
        <v>166</v>
      </c>
      <c r="J848" s="10" t="s">
        <v>101</v>
      </c>
      <c r="K848" s="29">
        <v>763.37080114818457</v>
      </c>
      <c r="L848" s="29"/>
      <c r="M848" s="10">
        <v>6</v>
      </c>
      <c r="N848" s="10"/>
      <c r="O848" s="10"/>
      <c r="P848" s="10"/>
      <c r="Q848" s="29">
        <v>34.32494279176202</v>
      </c>
      <c r="R848" s="10"/>
      <c r="S848" s="10"/>
      <c r="T848" s="32"/>
      <c r="U848" s="32"/>
      <c r="V848" s="32"/>
      <c r="W848" s="10"/>
      <c r="X848" s="10"/>
      <c r="Y848" s="29">
        <v>170.70680807903557</v>
      </c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5" hidden="1" x14ac:dyDescent="0.2">
      <c r="A849">
        <f t="shared" si="35"/>
        <v>106</v>
      </c>
      <c r="B849" t="str">
        <f t="shared" si="34"/>
        <v>ATR-Gem</v>
      </c>
      <c r="C849" s="55" t="s">
        <v>157</v>
      </c>
      <c r="D849" s="15">
        <v>2014</v>
      </c>
      <c r="E849" s="56">
        <v>224</v>
      </c>
      <c r="F849" s="25">
        <v>41863</v>
      </c>
      <c r="G849" s="10" t="s">
        <v>169</v>
      </c>
      <c r="H849" s="37">
        <v>41757</v>
      </c>
      <c r="I849" s="10" t="s">
        <v>167</v>
      </c>
      <c r="J849" s="10" t="s">
        <v>101</v>
      </c>
      <c r="K849" s="29">
        <v>392.27935830692041</v>
      </c>
      <c r="L849" s="29"/>
      <c r="M849" s="10">
        <v>6</v>
      </c>
      <c r="N849" s="10"/>
      <c r="O849" s="10"/>
      <c r="P849" s="10"/>
      <c r="Q849" s="29">
        <v>36.867531146707357</v>
      </c>
      <c r="R849" s="10"/>
      <c r="S849" s="10"/>
      <c r="T849" s="32"/>
      <c r="U849" s="32"/>
      <c r="V849" s="32"/>
      <c r="W849" s="10"/>
      <c r="X849" s="10"/>
      <c r="Y849" s="29">
        <v>24.209574609182109</v>
      </c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5" hidden="1" x14ac:dyDescent="0.2">
      <c r="A850">
        <f t="shared" si="35"/>
        <v>113</v>
      </c>
      <c r="B850" t="str">
        <f t="shared" si="34"/>
        <v>Hyola559TT</v>
      </c>
      <c r="C850" s="55" t="s">
        <v>157</v>
      </c>
      <c r="D850" s="15">
        <v>2014</v>
      </c>
      <c r="E850" s="56">
        <v>231</v>
      </c>
      <c r="F850" s="25">
        <v>41870</v>
      </c>
      <c r="G850" s="10" t="s">
        <v>169</v>
      </c>
      <c r="H850" s="37">
        <v>41757</v>
      </c>
      <c r="I850" s="10" t="s">
        <v>152</v>
      </c>
      <c r="J850" s="10" t="s">
        <v>101</v>
      </c>
      <c r="K850" s="29">
        <v>642.70712864031771</v>
      </c>
      <c r="L850" s="29"/>
      <c r="M850" s="10">
        <v>6</v>
      </c>
      <c r="N850" s="10"/>
      <c r="O850" s="10"/>
      <c r="P850" s="10"/>
      <c r="Q850" s="29">
        <v>33.053648614289351</v>
      </c>
      <c r="R850" s="10"/>
      <c r="S850" s="10"/>
      <c r="T850" s="32"/>
      <c r="U850" s="32"/>
      <c r="V850" s="32"/>
      <c r="W850" s="10"/>
      <c r="X850" s="10"/>
      <c r="Y850" s="29">
        <v>56.964378581029571</v>
      </c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5" hidden="1" x14ac:dyDescent="0.2">
      <c r="A851">
        <f t="shared" si="35"/>
        <v>106</v>
      </c>
      <c r="B851" t="str">
        <f t="shared" si="34"/>
        <v>Hyola575CL</v>
      </c>
      <c r="C851" s="55" t="s">
        <v>157</v>
      </c>
      <c r="D851" s="15">
        <v>2014</v>
      </c>
      <c r="E851" s="56">
        <v>224</v>
      </c>
      <c r="F851" s="25">
        <v>41863</v>
      </c>
      <c r="G851" s="10" t="s">
        <v>169</v>
      </c>
      <c r="H851" s="37">
        <v>41757</v>
      </c>
      <c r="I851" s="10" t="s">
        <v>153</v>
      </c>
      <c r="J851" s="10" t="s">
        <v>101</v>
      </c>
      <c r="K851" s="29">
        <v>589.7041431176516</v>
      </c>
      <c r="L851" s="29"/>
      <c r="M851" s="10">
        <v>6</v>
      </c>
      <c r="N851" s="10"/>
      <c r="O851" s="10"/>
      <c r="P851" s="10"/>
      <c r="Q851" s="29">
        <v>36.231884057971023</v>
      </c>
      <c r="R851" s="10"/>
      <c r="S851" s="10"/>
      <c r="T851" s="32"/>
      <c r="U851" s="32"/>
      <c r="V851" s="32"/>
      <c r="W851" s="10"/>
      <c r="X851" s="10"/>
      <c r="Y851" s="29">
        <v>57.012557548470909</v>
      </c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5" hidden="1" x14ac:dyDescent="0.2">
      <c r="A852">
        <f t="shared" si="35"/>
        <v>155</v>
      </c>
      <c r="B852" t="str">
        <f t="shared" si="34"/>
        <v>Hyola971CL</v>
      </c>
      <c r="C852" s="55" t="s">
        <v>157</v>
      </c>
      <c r="D852" s="15">
        <v>2014</v>
      </c>
      <c r="E852" s="56">
        <v>273</v>
      </c>
      <c r="F852" s="25">
        <v>41912</v>
      </c>
      <c r="G852" s="10" t="s">
        <v>169</v>
      </c>
      <c r="H852" s="37">
        <v>41757</v>
      </c>
      <c r="I852" s="10" t="s">
        <v>163</v>
      </c>
      <c r="J852" s="10" t="s">
        <v>101</v>
      </c>
      <c r="K852" s="29">
        <v>1048.3160384178925</v>
      </c>
      <c r="L852" s="29"/>
      <c r="M852" s="10">
        <v>6</v>
      </c>
      <c r="N852" s="10"/>
      <c r="O852" s="10"/>
      <c r="P852" s="10"/>
      <c r="Q852" s="29">
        <v>33.053648614289351</v>
      </c>
      <c r="R852" s="10"/>
      <c r="S852" s="10"/>
      <c r="T852" s="32"/>
      <c r="U852" s="32"/>
      <c r="V852" s="32"/>
      <c r="W852" s="10"/>
      <c r="X852" s="10"/>
      <c r="Y852" s="29">
        <v>136.04867057452722</v>
      </c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5" hidden="1" x14ac:dyDescent="0.2">
      <c r="A853">
        <f t="shared" si="35"/>
        <v>113</v>
      </c>
      <c r="B853" t="str">
        <f t="shared" si="34"/>
        <v>44Y87CL</v>
      </c>
      <c r="C853" s="55" t="s">
        <v>157</v>
      </c>
      <c r="D853" s="15">
        <v>2014</v>
      </c>
      <c r="E853" s="56">
        <v>246</v>
      </c>
      <c r="F853" s="25">
        <v>41885</v>
      </c>
      <c r="G853" s="10" t="s">
        <v>170</v>
      </c>
      <c r="H853" s="37">
        <v>41772</v>
      </c>
      <c r="I853" s="10" t="s">
        <v>165</v>
      </c>
      <c r="J853" s="10" t="s">
        <v>101</v>
      </c>
      <c r="K853" s="29">
        <v>516.81920074215429</v>
      </c>
      <c r="L853" s="29"/>
      <c r="M853" s="10">
        <v>6</v>
      </c>
      <c r="N853" s="10"/>
      <c r="O853" s="10"/>
      <c r="P853" s="10"/>
      <c r="Q853" s="29">
        <v>31.782354436816679</v>
      </c>
      <c r="R853" s="10"/>
      <c r="S853" s="10"/>
      <c r="T853" s="32"/>
      <c r="U853" s="32"/>
      <c r="V853" s="32"/>
      <c r="W853" s="10"/>
      <c r="X853" s="10"/>
      <c r="Y853" s="29">
        <v>69.320855064107306</v>
      </c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5" hidden="1" x14ac:dyDescent="0.2">
      <c r="A854">
        <f t="shared" si="35"/>
        <v>113</v>
      </c>
      <c r="B854" t="str">
        <f t="shared" si="34"/>
        <v>45Y88CL</v>
      </c>
      <c r="C854" s="55" t="s">
        <v>157</v>
      </c>
      <c r="D854" s="15">
        <v>2014</v>
      </c>
      <c r="E854" s="56">
        <v>246</v>
      </c>
      <c r="F854" s="25">
        <v>41885</v>
      </c>
      <c r="G854" s="10" t="s">
        <v>170</v>
      </c>
      <c r="H854" s="37">
        <v>41772</v>
      </c>
      <c r="I854" s="10" t="s">
        <v>166</v>
      </c>
      <c r="J854" s="10" t="s">
        <v>101</v>
      </c>
      <c r="K854" s="29">
        <v>592.85703012063698</v>
      </c>
      <c r="L854" s="29"/>
      <c r="M854" s="10">
        <v>6</v>
      </c>
      <c r="N854" s="10"/>
      <c r="O854" s="10"/>
      <c r="P854" s="10"/>
      <c r="Q854" s="29">
        <v>30.51106025934401</v>
      </c>
      <c r="R854" s="10"/>
      <c r="S854" s="10"/>
      <c r="T854" s="32"/>
      <c r="U854" s="32"/>
      <c r="V854" s="32"/>
      <c r="W854" s="10"/>
      <c r="X854" s="10"/>
      <c r="Y854" s="29">
        <v>60.939817372752579</v>
      </c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5" hidden="1" x14ac:dyDescent="0.2">
      <c r="A855">
        <f t="shared" si="35"/>
        <v>113</v>
      </c>
      <c r="B855" t="str">
        <f t="shared" si="34"/>
        <v>ATR-Gem</v>
      </c>
      <c r="C855" s="55" t="s">
        <v>157</v>
      </c>
      <c r="D855" s="15">
        <v>2014</v>
      </c>
      <c r="E855" s="56">
        <v>246</v>
      </c>
      <c r="F855" s="25">
        <v>41885</v>
      </c>
      <c r="G855" s="10" t="s">
        <v>170</v>
      </c>
      <c r="H855" s="37">
        <v>41772</v>
      </c>
      <c r="I855" s="10" t="s">
        <v>167</v>
      </c>
      <c r="J855" s="10" t="s">
        <v>101</v>
      </c>
      <c r="K855" s="29">
        <v>482.366107057725</v>
      </c>
      <c r="L855" s="29"/>
      <c r="M855" s="10">
        <v>6</v>
      </c>
      <c r="N855" s="10"/>
      <c r="O855" s="10"/>
      <c r="P855" s="10"/>
      <c r="Q855" s="29">
        <v>45.766590389016017</v>
      </c>
      <c r="R855" s="10"/>
      <c r="S855" s="10"/>
      <c r="T855" s="32"/>
      <c r="U855" s="32"/>
      <c r="V855" s="32"/>
      <c r="W855" s="10"/>
      <c r="X855" s="10"/>
      <c r="Y855" s="29">
        <v>69.858040012937963</v>
      </c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5" hidden="1" x14ac:dyDescent="0.2">
      <c r="A856">
        <f t="shared" si="35"/>
        <v>113</v>
      </c>
      <c r="B856" t="str">
        <f t="shared" si="34"/>
        <v>Hyola559TT</v>
      </c>
      <c r="C856" s="55" t="s">
        <v>157</v>
      </c>
      <c r="D856" s="15">
        <v>2014</v>
      </c>
      <c r="E856" s="56">
        <v>246</v>
      </c>
      <c r="F856" s="25">
        <v>41885</v>
      </c>
      <c r="G856" s="10" t="s">
        <v>170</v>
      </c>
      <c r="H856" s="37">
        <v>41772</v>
      </c>
      <c r="I856" s="10" t="s">
        <v>152</v>
      </c>
      <c r="J856" s="10" t="s">
        <v>101</v>
      </c>
      <c r="K856" s="29">
        <v>440.18601887178937</v>
      </c>
      <c r="L856" s="29"/>
      <c r="M856" s="10">
        <v>6</v>
      </c>
      <c r="N856" s="10"/>
      <c r="O856" s="10"/>
      <c r="P856" s="10"/>
      <c r="Q856" s="29">
        <v>33.053648614289351</v>
      </c>
      <c r="R856" s="10"/>
      <c r="S856" s="10"/>
      <c r="T856" s="32"/>
      <c r="U856" s="32"/>
      <c r="V856" s="32"/>
      <c r="W856" s="10"/>
      <c r="X856" s="10"/>
      <c r="Y856" s="29">
        <v>17.302658692083</v>
      </c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5" hidden="1" x14ac:dyDescent="0.2">
      <c r="A857">
        <f t="shared" si="35"/>
        <v>113</v>
      </c>
      <c r="B857" t="str">
        <f t="shared" si="34"/>
        <v>Hyola575CL</v>
      </c>
      <c r="C857" s="55" t="s">
        <v>157</v>
      </c>
      <c r="D857" s="15">
        <v>2014</v>
      </c>
      <c r="E857" s="56">
        <v>246</v>
      </c>
      <c r="F857" s="25">
        <v>41885</v>
      </c>
      <c r="G857" s="10" t="s">
        <v>170</v>
      </c>
      <c r="H857" s="37">
        <v>41772</v>
      </c>
      <c r="I857" s="10" t="s">
        <v>153</v>
      </c>
      <c r="J857" s="10" t="s">
        <v>101</v>
      </c>
      <c r="K857" s="29">
        <v>569.78366957754247</v>
      </c>
      <c r="L857" s="29"/>
      <c r="M857" s="10">
        <v>6</v>
      </c>
      <c r="N857" s="10"/>
      <c r="O857" s="10"/>
      <c r="P857" s="10"/>
      <c r="Q857" s="29">
        <v>40.681413679125349</v>
      </c>
      <c r="R857" s="10"/>
      <c r="S857" s="10"/>
      <c r="T857" s="32"/>
      <c r="U857" s="32"/>
      <c r="V857" s="32"/>
      <c r="W857" s="10"/>
      <c r="X857" s="10"/>
      <c r="Y857" s="29">
        <v>47.2965989560198</v>
      </c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5" hidden="1" x14ac:dyDescent="0.2">
      <c r="A858">
        <f t="shared" si="35"/>
        <v>147</v>
      </c>
      <c r="B858" t="str">
        <f t="shared" si="34"/>
        <v>Hyola971CL</v>
      </c>
      <c r="C858" s="55" t="s">
        <v>157</v>
      </c>
      <c r="D858" s="15">
        <v>2014</v>
      </c>
      <c r="E858" s="56">
        <v>280</v>
      </c>
      <c r="F858" s="25">
        <v>41919</v>
      </c>
      <c r="G858" s="10" t="s">
        <v>170</v>
      </c>
      <c r="H858" s="37">
        <v>41772</v>
      </c>
      <c r="I858" s="10" t="s">
        <v>163</v>
      </c>
      <c r="J858" s="10" t="s">
        <v>101</v>
      </c>
      <c r="K858" s="29">
        <v>606.85380110168478</v>
      </c>
      <c r="L858" s="29"/>
      <c r="M858" s="10">
        <v>6</v>
      </c>
      <c r="N858" s="10"/>
      <c r="O858" s="10"/>
      <c r="P858" s="10"/>
      <c r="Q858" s="29">
        <v>36.231884057971008</v>
      </c>
      <c r="R858" s="10"/>
      <c r="S858" s="10"/>
      <c r="T858" s="32"/>
      <c r="U858" s="32"/>
      <c r="V858" s="32"/>
      <c r="W858" s="10"/>
      <c r="X858" s="10"/>
      <c r="Y858" s="29">
        <v>26.765494497057425</v>
      </c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idden="1" x14ac:dyDescent="0.2">
      <c r="B859" t="str">
        <f t="shared" si="34"/>
        <v>maxol</v>
      </c>
      <c r="C859" s="55" t="s">
        <v>171</v>
      </c>
      <c r="D859" s="41">
        <v>2008</v>
      </c>
      <c r="E859" s="10"/>
      <c r="F859" s="25"/>
      <c r="G859" s="10"/>
      <c r="H859" s="37">
        <v>39545</v>
      </c>
      <c r="I859" s="37" t="s">
        <v>172</v>
      </c>
      <c r="J859" s="10" t="s">
        <v>101</v>
      </c>
      <c r="K859" s="29"/>
      <c r="L859" s="10"/>
      <c r="M859" s="29"/>
      <c r="N859" s="10"/>
      <c r="O859" s="10"/>
      <c r="P859" s="10"/>
      <c r="Q859" s="29"/>
      <c r="R859" s="10"/>
      <c r="S859" s="10"/>
      <c r="T859" s="32"/>
      <c r="U859" s="32"/>
      <c r="V859" s="32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idden="1" x14ac:dyDescent="0.2">
      <c r="B860" t="str">
        <f t="shared" si="34"/>
        <v>maxol</v>
      </c>
      <c r="C860" s="55" t="s">
        <v>171</v>
      </c>
      <c r="D860" s="41">
        <v>2008</v>
      </c>
      <c r="E860" s="10"/>
      <c r="F860" s="25"/>
      <c r="G860" s="10"/>
      <c r="H860" s="37">
        <v>39554</v>
      </c>
      <c r="I860" s="37" t="s">
        <v>172</v>
      </c>
      <c r="J860" s="10" t="s">
        <v>101</v>
      </c>
      <c r="K860" s="29"/>
      <c r="L860" s="10"/>
      <c r="M860" s="29"/>
      <c r="N860" s="10"/>
      <c r="O860" s="10"/>
      <c r="P860" s="10"/>
      <c r="Q860" s="10"/>
      <c r="R860" s="10"/>
      <c r="S860" s="10"/>
      <c r="T860" s="32"/>
      <c r="U860" s="32"/>
      <c r="V860" s="32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idden="1" x14ac:dyDescent="0.2">
      <c r="B861" t="str">
        <f t="shared" si="34"/>
        <v>46Y78</v>
      </c>
      <c r="C861" s="55" t="s">
        <v>171</v>
      </c>
      <c r="D861" s="41">
        <v>2008</v>
      </c>
      <c r="E861" s="10"/>
      <c r="F861" s="25"/>
      <c r="G861" s="10"/>
      <c r="H861" s="37">
        <v>39554</v>
      </c>
      <c r="I861" s="10" t="s">
        <v>42</v>
      </c>
      <c r="J861" s="10" t="s">
        <v>101</v>
      </c>
      <c r="K861" s="10"/>
      <c r="L861" s="10"/>
      <c r="M861" s="29"/>
      <c r="N861" s="10"/>
      <c r="O861" s="10"/>
      <c r="P861" s="10"/>
      <c r="Q861" s="10"/>
      <c r="R861" s="10"/>
      <c r="S861" s="10"/>
      <c r="T861" s="32"/>
      <c r="U861" s="32"/>
      <c r="V861" s="32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idden="1" x14ac:dyDescent="0.2">
      <c r="B862" t="str">
        <f t="shared" si="34"/>
        <v>46Y78</v>
      </c>
      <c r="C862" s="55" t="s">
        <v>171</v>
      </c>
      <c r="D862" s="41">
        <v>2008</v>
      </c>
      <c r="E862" s="10"/>
      <c r="F862" s="25"/>
      <c r="G862" s="10"/>
      <c r="H862" s="37">
        <v>39580</v>
      </c>
      <c r="I862" s="10" t="s">
        <v>42</v>
      </c>
      <c r="J862" s="10" t="s">
        <v>101</v>
      </c>
      <c r="K862" s="10"/>
      <c r="L862" s="10"/>
      <c r="M862" s="29"/>
      <c r="N862" s="10"/>
      <c r="O862" s="10"/>
      <c r="P862" s="10"/>
      <c r="Q862" s="10"/>
      <c r="R862" s="10"/>
      <c r="S862" s="10"/>
      <c r="T862" s="32"/>
      <c r="U862" s="32"/>
      <c r="V862" s="32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5" hidden="1" x14ac:dyDescent="0.2">
      <c r="A863">
        <f t="shared" si="35"/>
        <v>125</v>
      </c>
      <c r="B863" t="str">
        <f t="shared" si="34"/>
        <v>Hyola75</v>
      </c>
      <c r="C863" s="72" t="s">
        <v>144</v>
      </c>
      <c r="D863" s="73">
        <v>2007</v>
      </c>
      <c r="E863" s="74">
        <f>F863-E716</f>
        <v>39287</v>
      </c>
      <c r="F863" s="75">
        <v>39287</v>
      </c>
      <c r="G863" s="74">
        <v>1</v>
      </c>
      <c r="H863" s="76">
        <v>39162</v>
      </c>
      <c r="I863" s="74" t="s">
        <v>73</v>
      </c>
      <c r="J863" s="77" t="s">
        <v>101</v>
      </c>
      <c r="K863" s="80"/>
      <c r="L863" s="84"/>
      <c r="M863" s="78">
        <v>6</v>
      </c>
      <c r="N863" s="84"/>
      <c r="O863" s="80"/>
      <c r="P863" s="85" t="s">
        <v>111</v>
      </c>
      <c r="Q863" s="74">
        <v>60</v>
      </c>
      <c r="R863" s="74"/>
    </row>
    <row r="864" spans="1:38" ht="15" hidden="1" x14ac:dyDescent="0.2">
      <c r="A864">
        <f t="shared" si="35"/>
        <v>111</v>
      </c>
      <c r="B864" t="str">
        <f t="shared" si="34"/>
        <v>Garnet</v>
      </c>
      <c r="C864" s="72" t="s">
        <v>144</v>
      </c>
      <c r="D864" s="73">
        <v>2007</v>
      </c>
      <c r="E864" s="74">
        <f>F864-E716</f>
        <v>39273</v>
      </c>
      <c r="F864" s="75">
        <v>39273</v>
      </c>
      <c r="G864" s="74">
        <v>1</v>
      </c>
      <c r="H864" s="76">
        <v>39162</v>
      </c>
      <c r="I864" s="74" t="s">
        <v>45</v>
      </c>
      <c r="J864" s="77" t="s">
        <v>101</v>
      </c>
      <c r="K864" s="80"/>
      <c r="L864" s="84"/>
      <c r="M864" s="78">
        <v>6</v>
      </c>
      <c r="N864" s="84"/>
      <c r="O864" s="80"/>
      <c r="P864" s="85" t="s">
        <v>111</v>
      </c>
      <c r="Q864" s="74">
        <v>60</v>
      </c>
      <c r="R864" s="74"/>
    </row>
    <row r="865" spans="1:18" ht="15" hidden="1" x14ac:dyDescent="0.2">
      <c r="A865">
        <f t="shared" si="35"/>
        <v>113</v>
      </c>
      <c r="B865" t="str">
        <f t="shared" si="34"/>
        <v>Skipton</v>
      </c>
      <c r="C865" s="72" t="s">
        <v>144</v>
      </c>
      <c r="D865" s="73">
        <v>2007</v>
      </c>
      <c r="E865" s="74"/>
      <c r="F865" s="75">
        <v>39275</v>
      </c>
      <c r="G865" s="74">
        <v>1</v>
      </c>
      <c r="H865" s="76">
        <v>39162</v>
      </c>
      <c r="I865" s="74" t="s">
        <v>79</v>
      </c>
      <c r="J865" s="77" t="s">
        <v>101</v>
      </c>
      <c r="K865" s="80"/>
      <c r="L865" s="84"/>
      <c r="M865" s="78">
        <v>6</v>
      </c>
      <c r="N865" s="84"/>
      <c r="O865" s="80"/>
      <c r="P865" s="85" t="s">
        <v>111</v>
      </c>
      <c r="Q865" s="74">
        <v>60</v>
      </c>
      <c r="R865" s="74"/>
    </row>
    <row r="866" spans="1:18" hidden="1" x14ac:dyDescent="0.2">
      <c r="A866">
        <f t="shared" si="35"/>
        <v>131</v>
      </c>
      <c r="B866" t="str">
        <f t="shared" si="34"/>
        <v>Hyola75</v>
      </c>
      <c r="C866" s="72" t="s">
        <v>144</v>
      </c>
      <c r="D866" s="73">
        <v>2007</v>
      </c>
      <c r="E866" s="74"/>
      <c r="F866" s="75">
        <v>39308</v>
      </c>
      <c r="G866" s="74">
        <v>2</v>
      </c>
      <c r="H866" s="76">
        <v>39177</v>
      </c>
      <c r="I866" s="74" t="s">
        <v>73</v>
      </c>
      <c r="J866" s="77" t="s">
        <v>101</v>
      </c>
      <c r="K866" s="80"/>
      <c r="L866" s="80"/>
      <c r="M866" s="78">
        <v>6</v>
      </c>
      <c r="N866" s="80"/>
      <c r="O866" s="80"/>
      <c r="P866" s="85" t="s">
        <v>111</v>
      </c>
      <c r="Q866" s="74">
        <v>60</v>
      </c>
      <c r="R866" s="74"/>
    </row>
    <row r="867" spans="1:18" hidden="1" x14ac:dyDescent="0.2">
      <c r="A867">
        <f t="shared" si="35"/>
        <v>128</v>
      </c>
      <c r="B867" t="str">
        <f t="shared" si="34"/>
        <v>Garnet</v>
      </c>
      <c r="C867" s="72" t="s">
        <v>144</v>
      </c>
      <c r="D867" s="73">
        <v>2007</v>
      </c>
      <c r="E867" s="74"/>
      <c r="F867" s="75">
        <v>39305</v>
      </c>
      <c r="G867" s="74">
        <v>2</v>
      </c>
      <c r="H867" s="76">
        <v>39177</v>
      </c>
      <c r="I867" s="74" t="s">
        <v>45</v>
      </c>
      <c r="J867" s="77" t="s">
        <v>101</v>
      </c>
      <c r="K867" s="80"/>
      <c r="L867" s="80"/>
      <c r="M867" s="78">
        <v>6</v>
      </c>
      <c r="N867" s="80"/>
      <c r="O867" s="80"/>
      <c r="P867" s="85" t="s">
        <v>111</v>
      </c>
      <c r="Q867" s="74">
        <v>60</v>
      </c>
      <c r="R867" s="74"/>
    </row>
    <row r="868" spans="1:18" hidden="1" x14ac:dyDescent="0.2">
      <c r="A868">
        <f t="shared" si="35"/>
        <v>128</v>
      </c>
      <c r="B868" t="str">
        <f t="shared" si="34"/>
        <v>Skipton</v>
      </c>
      <c r="C868" s="72" t="s">
        <v>144</v>
      </c>
      <c r="D868" s="73">
        <v>2007</v>
      </c>
      <c r="E868" s="74"/>
      <c r="F868" s="75">
        <v>39305</v>
      </c>
      <c r="G868" s="74">
        <v>2</v>
      </c>
      <c r="H868" s="76">
        <v>39177</v>
      </c>
      <c r="I868" s="74" t="s">
        <v>79</v>
      </c>
      <c r="J868" s="77" t="s">
        <v>101</v>
      </c>
      <c r="K868" s="74"/>
      <c r="L868" s="74"/>
      <c r="M868" s="78">
        <v>6</v>
      </c>
      <c r="N868" s="74"/>
      <c r="O868" s="74"/>
      <c r="P868" s="85" t="s">
        <v>111</v>
      </c>
      <c r="Q868" s="74">
        <v>60</v>
      </c>
      <c r="R868" s="74"/>
    </row>
    <row r="869" spans="1:18" hidden="1" x14ac:dyDescent="0.2">
      <c r="A869">
        <f t="shared" si="35"/>
        <v>125</v>
      </c>
      <c r="B869" t="str">
        <f t="shared" si="34"/>
        <v>Hyola75</v>
      </c>
      <c r="C869" s="72" t="s">
        <v>144</v>
      </c>
      <c r="D869" s="73">
        <v>2007</v>
      </c>
      <c r="E869" s="74"/>
      <c r="F869" s="75">
        <v>39332</v>
      </c>
      <c r="G869" s="74">
        <v>3</v>
      </c>
      <c r="H869" s="70">
        <v>39207</v>
      </c>
      <c r="I869" s="74" t="s">
        <v>73</v>
      </c>
      <c r="J869" s="77" t="s">
        <v>101</v>
      </c>
      <c r="K869" s="74"/>
      <c r="L869" s="74"/>
      <c r="M869" s="78">
        <v>6</v>
      </c>
      <c r="N869" s="74"/>
      <c r="O869" s="74"/>
      <c r="P869" s="85" t="s">
        <v>111</v>
      </c>
      <c r="Q869" s="74">
        <v>60</v>
      </c>
      <c r="R869" s="74"/>
    </row>
    <row r="870" spans="1:18" hidden="1" x14ac:dyDescent="0.2">
      <c r="A870">
        <f t="shared" si="35"/>
        <v>125</v>
      </c>
      <c r="B870" t="str">
        <f t="shared" si="34"/>
        <v>Garnet</v>
      </c>
      <c r="C870" s="72" t="s">
        <v>144</v>
      </c>
      <c r="D870" s="73">
        <v>2007</v>
      </c>
      <c r="E870" s="74"/>
      <c r="F870" s="75">
        <v>39332</v>
      </c>
      <c r="G870" s="74">
        <v>3</v>
      </c>
      <c r="H870" s="70">
        <v>39207</v>
      </c>
      <c r="I870" s="74" t="s">
        <v>45</v>
      </c>
      <c r="J870" s="77" t="s">
        <v>101</v>
      </c>
      <c r="K870" s="74"/>
      <c r="L870" s="74"/>
      <c r="M870" s="78">
        <v>6</v>
      </c>
      <c r="N870" s="74"/>
      <c r="O870" s="74"/>
      <c r="P870" s="85" t="s">
        <v>111</v>
      </c>
      <c r="Q870" s="74">
        <v>60</v>
      </c>
      <c r="R870" s="74"/>
    </row>
    <row r="871" spans="1:18" hidden="1" x14ac:dyDescent="0.2">
      <c r="A871">
        <f t="shared" si="35"/>
        <v>122</v>
      </c>
      <c r="B871" t="str">
        <f t="shared" si="34"/>
        <v>Skipton</v>
      </c>
      <c r="C871" s="72" t="s">
        <v>144</v>
      </c>
      <c r="D871" s="73">
        <v>2007</v>
      </c>
      <c r="E871" s="74">
        <f>F871-E716</f>
        <v>39329</v>
      </c>
      <c r="F871" s="75">
        <v>39329</v>
      </c>
      <c r="G871" s="74">
        <v>3</v>
      </c>
      <c r="H871" s="70">
        <v>39207</v>
      </c>
      <c r="I871" s="74" t="s">
        <v>79</v>
      </c>
      <c r="J871" s="77" t="s">
        <v>101</v>
      </c>
      <c r="K871" s="74"/>
      <c r="L871" s="74"/>
      <c r="M871" s="78">
        <v>6</v>
      </c>
      <c r="N871" s="74"/>
      <c r="O871" s="74"/>
      <c r="P871" s="85" t="s">
        <v>111</v>
      </c>
      <c r="Q871" s="74">
        <v>60</v>
      </c>
      <c r="R871" s="74"/>
    </row>
    <row r="872" spans="1:18" ht="15" hidden="1" x14ac:dyDescent="0.2">
      <c r="A872">
        <f t="shared" si="35"/>
        <v>145</v>
      </c>
      <c r="B872" t="str">
        <f t="shared" si="34"/>
        <v>Hyola75</v>
      </c>
      <c r="C872" s="86" t="s">
        <v>144</v>
      </c>
      <c r="D872" s="87">
        <v>2007</v>
      </c>
      <c r="E872" s="88"/>
      <c r="F872" s="89">
        <v>39307</v>
      </c>
      <c r="G872" s="88">
        <v>1</v>
      </c>
      <c r="H872" s="90">
        <v>39162</v>
      </c>
      <c r="I872" s="88" t="s">
        <v>73</v>
      </c>
      <c r="J872" s="91" t="s">
        <v>101</v>
      </c>
      <c r="K872" s="92">
        <v>991</v>
      </c>
      <c r="L872" s="93"/>
      <c r="M872" s="94"/>
      <c r="N872" s="93"/>
      <c r="O872" s="92"/>
      <c r="P872" s="95"/>
      <c r="Q872" s="88">
        <v>60</v>
      </c>
      <c r="R872" s="88"/>
    </row>
    <row r="873" spans="1:18" ht="15" hidden="1" x14ac:dyDescent="0.2">
      <c r="A873">
        <f t="shared" si="35"/>
        <v>145</v>
      </c>
      <c r="B873" t="str">
        <f t="shared" si="34"/>
        <v>Garnet</v>
      </c>
      <c r="C873" s="86" t="s">
        <v>144</v>
      </c>
      <c r="D873" s="87">
        <v>2007</v>
      </c>
      <c r="E873" s="88"/>
      <c r="F873" s="89">
        <v>39307</v>
      </c>
      <c r="G873" s="88">
        <v>1</v>
      </c>
      <c r="H873" s="90">
        <v>39162</v>
      </c>
      <c r="I873" s="88" t="s">
        <v>45</v>
      </c>
      <c r="J873" s="91" t="s">
        <v>101</v>
      </c>
      <c r="K873" s="92">
        <v>1202</v>
      </c>
      <c r="L873" s="93"/>
      <c r="M873" s="94"/>
      <c r="N873" s="93"/>
      <c r="O873" s="92"/>
      <c r="P873" s="95"/>
      <c r="Q873" s="88">
        <v>60</v>
      </c>
      <c r="R873" s="88"/>
    </row>
    <row r="874" spans="1:18" ht="15" hidden="1" x14ac:dyDescent="0.2">
      <c r="A874">
        <f t="shared" si="35"/>
        <v>145</v>
      </c>
      <c r="B874" t="str">
        <f t="shared" si="34"/>
        <v>Skipton</v>
      </c>
      <c r="C874" s="86" t="s">
        <v>144</v>
      </c>
      <c r="D874" s="87">
        <v>2007</v>
      </c>
      <c r="E874" s="88"/>
      <c r="F874" s="89">
        <v>39307</v>
      </c>
      <c r="G874" s="88">
        <v>1</v>
      </c>
      <c r="H874" s="90">
        <v>39162</v>
      </c>
      <c r="I874" s="88" t="s">
        <v>79</v>
      </c>
      <c r="J874" s="91" t="s">
        <v>101</v>
      </c>
      <c r="K874" s="92">
        <v>1197</v>
      </c>
      <c r="L874" s="93"/>
      <c r="M874" s="94"/>
      <c r="N874" s="93"/>
      <c r="O874" s="92"/>
      <c r="P874" s="95"/>
      <c r="Q874" s="88">
        <v>60</v>
      </c>
      <c r="R874" s="88"/>
    </row>
    <row r="875" spans="1:18" hidden="1" x14ac:dyDescent="0.2">
      <c r="A875">
        <f t="shared" si="35"/>
        <v>130</v>
      </c>
      <c r="B875" t="str">
        <f t="shared" si="34"/>
        <v>Hyola75</v>
      </c>
      <c r="C875" s="86" t="s">
        <v>144</v>
      </c>
      <c r="D875" s="87">
        <v>2007</v>
      </c>
      <c r="E875" s="88"/>
      <c r="F875" s="89">
        <v>39307</v>
      </c>
      <c r="G875" s="88">
        <v>2</v>
      </c>
      <c r="H875" s="90">
        <v>39177</v>
      </c>
      <c r="I875" s="88" t="s">
        <v>73</v>
      </c>
      <c r="J875" s="91" t="s">
        <v>101</v>
      </c>
      <c r="K875" s="92">
        <v>632</v>
      </c>
      <c r="L875" s="92"/>
      <c r="M875" s="94"/>
      <c r="N875" s="92"/>
      <c r="O875" s="92"/>
      <c r="P875" s="95"/>
      <c r="Q875" s="88">
        <v>60</v>
      </c>
      <c r="R875" s="88"/>
    </row>
    <row r="876" spans="1:18" hidden="1" x14ac:dyDescent="0.2">
      <c r="A876">
        <f t="shared" si="35"/>
        <v>130</v>
      </c>
      <c r="B876" t="str">
        <f t="shared" si="34"/>
        <v>Garnet</v>
      </c>
      <c r="C876" s="86" t="s">
        <v>144</v>
      </c>
      <c r="D876" s="87">
        <v>2007</v>
      </c>
      <c r="E876" s="88"/>
      <c r="F876" s="89">
        <v>39307</v>
      </c>
      <c r="G876" s="88">
        <v>2</v>
      </c>
      <c r="H876" s="90">
        <v>39177</v>
      </c>
      <c r="I876" s="88" t="s">
        <v>45</v>
      </c>
      <c r="J876" s="91" t="s">
        <v>101</v>
      </c>
      <c r="K876" s="92">
        <v>905.00000000000011</v>
      </c>
      <c r="L876" s="92"/>
      <c r="M876" s="94"/>
      <c r="N876" s="92"/>
      <c r="O876" s="92"/>
      <c r="P876" s="95"/>
      <c r="Q876" s="88">
        <v>60</v>
      </c>
      <c r="R876" s="88"/>
    </row>
    <row r="877" spans="1:18" hidden="1" x14ac:dyDescent="0.2">
      <c r="A877">
        <f t="shared" si="35"/>
        <v>130</v>
      </c>
      <c r="B877" t="str">
        <f t="shared" si="34"/>
        <v>Skipton</v>
      </c>
      <c r="C877" s="86" t="s">
        <v>144</v>
      </c>
      <c r="D877" s="87">
        <v>2007</v>
      </c>
      <c r="E877" s="88"/>
      <c r="F877" s="89">
        <v>39307</v>
      </c>
      <c r="G877" s="88">
        <v>2</v>
      </c>
      <c r="H877" s="90">
        <v>39177</v>
      </c>
      <c r="I877" s="88" t="s">
        <v>79</v>
      </c>
      <c r="J877" s="91" t="s">
        <v>101</v>
      </c>
      <c r="K877" s="88">
        <v>661</v>
      </c>
      <c r="L877" s="88"/>
      <c r="M877" s="94"/>
      <c r="N877" s="88"/>
      <c r="O877" s="88"/>
      <c r="P877" s="95"/>
      <c r="Q877" s="88">
        <v>60</v>
      </c>
      <c r="R877" s="88"/>
    </row>
    <row r="878" spans="1:18" hidden="1" x14ac:dyDescent="0.2">
      <c r="A878">
        <f t="shared" si="35"/>
        <v>100</v>
      </c>
      <c r="B878" t="str">
        <f t="shared" si="34"/>
        <v>Hyola75</v>
      </c>
      <c r="C878" s="86" t="s">
        <v>144</v>
      </c>
      <c r="D878" s="87">
        <v>2007</v>
      </c>
      <c r="E878" s="88"/>
      <c r="F878" s="89">
        <v>39307</v>
      </c>
      <c r="G878" s="88">
        <v>3</v>
      </c>
      <c r="H878" s="70">
        <v>39207</v>
      </c>
      <c r="I878" s="88" t="s">
        <v>73</v>
      </c>
      <c r="J878" s="91" t="s">
        <v>101</v>
      </c>
      <c r="K878" s="88">
        <v>55.000000000000007</v>
      </c>
      <c r="L878" s="88"/>
      <c r="M878" s="94"/>
      <c r="N878" s="88"/>
      <c r="O878" s="88"/>
      <c r="P878" s="95"/>
      <c r="Q878" s="88">
        <v>60</v>
      </c>
      <c r="R878" s="88"/>
    </row>
    <row r="879" spans="1:18" hidden="1" x14ac:dyDescent="0.2">
      <c r="A879">
        <f t="shared" si="35"/>
        <v>100</v>
      </c>
      <c r="B879" t="str">
        <f t="shared" si="34"/>
        <v>Garnet</v>
      </c>
      <c r="C879" s="86" t="s">
        <v>144</v>
      </c>
      <c r="D879" s="87">
        <v>2007</v>
      </c>
      <c r="E879" s="88"/>
      <c r="F879" s="89">
        <v>39307</v>
      </c>
      <c r="G879" s="88">
        <v>3</v>
      </c>
      <c r="H879" s="70">
        <v>39207</v>
      </c>
      <c r="I879" s="88" t="s">
        <v>45</v>
      </c>
      <c r="J879" s="91" t="s">
        <v>101</v>
      </c>
      <c r="K879" s="88">
        <v>49</v>
      </c>
      <c r="L879" s="88"/>
      <c r="M879" s="94"/>
      <c r="N879" s="88"/>
      <c r="O879" s="88"/>
      <c r="P879" s="95"/>
      <c r="Q879" s="88">
        <v>60</v>
      </c>
      <c r="R879" s="88"/>
    </row>
    <row r="880" spans="1:18" hidden="1" x14ac:dyDescent="0.2">
      <c r="A880">
        <f t="shared" si="35"/>
        <v>100</v>
      </c>
      <c r="B880" t="str">
        <f t="shared" si="34"/>
        <v>Skipton</v>
      </c>
      <c r="C880" s="86" t="s">
        <v>144</v>
      </c>
      <c r="D880" s="87">
        <v>2007</v>
      </c>
      <c r="E880" s="88"/>
      <c r="F880" s="89">
        <v>39307</v>
      </c>
      <c r="G880" s="88">
        <v>3</v>
      </c>
      <c r="H880" s="70">
        <v>39207</v>
      </c>
      <c r="I880" s="88" t="s">
        <v>79</v>
      </c>
      <c r="J880" s="91" t="s">
        <v>101</v>
      </c>
      <c r="K880" s="88">
        <v>46</v>
      </c>
      <c r="L880" s="88"/>
      <c r="M880" s="94"/>
      <c r="N880" s="88"/>
      <c r="O880" s="88"/>
      <c r="P880" s="95"/>
      <c r="Q880" s="88">
        <v>60</v>
      </c>
      <c r="R880" s="88"/>
    </row>
    <row r="881" spans="1:38" ht="15" hidden="1" x14ac:dyDescent="0.2">
      <c r="A881">
        <f t="shared" si="35"/>
        <v>61</v>
      </c>
      <c r="B881" t="str">
        <f t="shared" si="34"/>
        <v>Hyola75</v>
      </c>
      <c r="C881" s="86" t="s">
        <v>144</v>
      </c>
      <c r="D881" s="87">
        <v>2007</v>
      </c>
      <c r="E881" s="88"/>
      <c r="F881" s="89">
        <v>39223</v>
      </c>
      <c r="G881" s="88">
        <v>1</v>
      </c>
      <c r="H881" s="90">
        <v>39162</v>
      </c>
      <c r="I881" s="88" t="s">
        <v>73</v>
      </c>
      <c r="J881" s="91" t="s">
        <v>101</v>
      </c>
      <c r="K881" s="92">
        <v>175</v>
      </c>
      <c r="L881" s="93"/>
      <c r="M881" s="94"/>
      <c r="N881" s="93"/>
      <c r="O881" s="92"/>
      <c r="P881" s="95"/>
      <c r="Q881" s="88">
        <v>60</v>
      </c>
      <c r="R881" s="88"/>
    </row>
    <row r="882" spans="1:38" ht="15" hidden="1" x14ac:dyDescent="0.2">
      <c r="A882">
        <f t="shared" si="35"/>
        <v>61</v>
      </c>
      <c r="B882" t="str">
        <f t="shared" si="34"/>
        <v>Garnet</v>
      </c>
      <c r="C882" s="86" t="s">
        <v>144</v>
      </c>
      <c r="D882" s="87">
        <v>2007</v>
      </c>
      <c r="E882" s="88"/>
      <c r="F882" s="89">
        <v>39223</v>
      </c>
      <c r="G882" s="88">
        <v>1</v>
      </c>
      <c r="H882" s="90">
        <v>39162</v>
      </c>
      <c r="I882" s="88" t="s">
        <v>45</v>
      </c>
      <c r="J882" s="91" t="s">
        <v>101</v>
      </c>
      <c r="K882" s="92">
        <v>160</v>
      </c>
      <c r="L882" s="93"/>
      <c r="M882" s="94"/>
      <c r="N882" s="93"/>
      <c r="O882" s="92"/>
      <c r="P882" s="95"/>
      <c r="Q882" s="88">
        <v>60</v>
      </c>
      <c r="R882" s="88"/>
    </row>
    <row r="883" spans="1:38" ht="15" hidden="1" x14ac:dyDescent="0.2">
      <c r="A883">
        <f t="shared" si="35"/>
        <v>61</v>
      </c>
      <c r="B883" t="str">
        <f t="shared" ref="B883:B895" si="36">I883</f>
        <v>Skipton</v>
      </c>
      <c r="C883" s="86" t="s">
        <v>144</v>
      </c>
      <c r="D883" s="87">
        <v>2007</v>
      </c>
      <c r="E883" s="88"/>
      <c r="F883" s="89">
        <v>39223</v>
      </c>
      <c r="G883" s="88">
        <v>1</v>
      </c>
      <c r="H883" s="90">
        <v>39162</v>
      </c>
      <c r="I883" s="88" t="s">
        <v>79</v>
      </c>
      <c r="J883" s="91" t="s">
        <v>101</v>
      </c>
      <c r="K883" s="92">
        <v>141</v>
      </c>
      <c r="L883" s="93"/>
      <c r="M883" s="94"/>
      <c r="N883" s="93"/>
      <c r="O883" s="92"/>
      <c r="P883" s="95"/>
      <c r="Q883" s="88">
        <v>60</v>
      </c>
      <c r="R883" s="88"/>
    </row>
    <row r="884" spans="1:38" hidden="1" x14ac:dyDescent="0.2">
      <c r="A884">
        <f t="shared" si="35"/>
        <v>46</v>
      </c>
      <c r="B884" t="str">
        <f t="shared" si="36"/>
        <v>Hyola75</v>
      </c>
      <c r="C884" s="86" t="s">
        <v>144</v>
      </c>
      <c r="D884" s="87">
        <v>2007</v>
      </c>
      <c r="E884" s="88"/>
      <c r="F884" s="89">
        <v>39223</v>
      </c>
      <c r="G884" s="88">
        <v>2</v>
      </c>
      <c r="H884" s="90">
        <v>39177</v>
      </c>
      <c r="I884" s="88" t="s">
        <v>73</v>
      </c>
      <c r="J884" s="91" t="s">
        <v>101</v>
      </c>
      <c r="K884" s="92">
        <v>209</v>
      </c>
      <c r="L884" s="92"/>
      <c r="M884" s="94"/>
      <c r="N884" s="92"/>
      <c r="O884" s="92"/>
      <c r="P884" s="95"/>
      <c r="Q884" s="88">
        <v>60</v>
      </c>
      <c r="R884" s="88"/>
    </row>
    <row r="885" spans="1:38" hidden="1" x14ac:dyDescent="0.2">
      <c r="A885">
        <f t="shared" si="35"/>
        <v>46</v>
      </c>
      <c r="B885" t="str">
        <f t="shared" si="36"/>
        <v>Garnet</v>
      </c>
      <c r="C885" s="86" t="s">
        <v>144</v>
      </c>
      <c r="D885" s="87">
        <v>2007</v>
      </c>
      <c r="E885" s="88"/>
      <c r="F885" s="89">
        <v>39223</v>
      </c>
      <c r="G885" s="88">
        <v>2</v>
      </c>
      <c r="H885" s="90">
        <v>39177</v>
      </c>
      <c r="I885" s="88" t="s">
        <v>45</v>
      </c>
      <c r="J885" s="91" t="s">
        <v>101</v>
      </c>
      <c r="K885" s="92">
        <v>135</v>
      </c>
      <c r="L885" s="92"/>
      <c r="M885" s="94"/>
      <c r="N885" s="92"/>
      <c r="O885" s="92"/>
      <c r="P885" s="95"/>
      <c r="Q885" s="88">
        <v>60</v>
      </c>
      <c r="R885" s="88"/>
    </row>
    <row r="886" spans="1:38" hidden="1" x14ac:dyDescent="0.2">
      <c r="A886">
        <f t="shared" si="35"/>
        <v>46</v>
      </c>
      <c r="B886" t="str">
        <f t="shared" si="36"/>
        <v>Skipton</v>
      </c>
      <c r="C886" s="86" t="s">
        <v>144</v>
      </c>
      <c r="D886" s="87">
        <v>2007</v>
      </c>
      <c r="E886" s="88"/>
      <c r="F886" s="89">
        <v>39223</v>
      </c>
      <c r="G886" s="88">
        <v>2</v>
      </c>
      <c r="H886" s="90">
        <v>39177</v>
      </c>
      <c r="I886" s="88" t="s">
        <v>79</v>
      </c>
      <c r="J886" s="91" t="s">
        <v>101</v>
      </c>
      <c r="K886" s="88">
        <v>127</v>
      </c>
      <c r="L886" s="88"/>
      <c r="M886" s="94"/>
      <c r="N886" s="88"/>
      <c r="O886" s="88"/>
      <c r="P886" s="95"/>
      <c r="Q886" s="88">
        <v>60</v>
      </c>
      <c r="R886" s="88"/>
    </row>
    <row r="887" spans="1:38" ht="15" hidden="1" x14ac:dyDescent="0.2">
      <c r="A887">
        <f t="shared" si="35"/>
        <v>121</v>
      </c>
      <c r="B887" t="str">
        <f t="shared" si="36"/>
        <v>Garnet</v>
      </c>
      <c r="C887" s="55" t="s">
        <v>70</v>
      </c>
      <c r="D887" s="15">
        <v>2007</v>
      </c>
      <c r="E887" s="56">
        <v>155</v>
      </c>
      <c r="F887" s="30">
        <v>39297</v>
      </c>
      <c r="G887" s="32">
        <v>1</v>
      </c>
      <c r="H887" s="61">
        <v>39176</v>
      </c>
      <c r="I887" s="32" t="s">
        <v>45</v>
      </c>
      <c r="J887" s="32" t="s">
        <v>40</v>
      </c>
      <c r="M887" s="29">
        <v>6</v>
      </c>
    </row>
    <row r="888" spans="1:38" ht="15" hidden="1" x14ac:dyDescent="0.2">
      <c r="A888">
        <f t="shared" si="35"/>
        <v>127</v>
      </c>
      <c r="B888" t="str">
        <f t="shared" si="36"/>
        <v>Hyola75</v>
      </c>
      <c r="C888" s="55" t="s">
        <v>70</v>
      </c>
      <c r="D888" s="15">
        <v>2007</v>
      </c>
      <c r="E888" s="56">
        <v>155</v>
      </c>
      <c r="F888" s="30">
        <v>39303</v>
      </c>
      <c r="G888" s="32">
        <v>1</v>
      </c>
      <c r="H888" s="61">
        <v>39176</v>
      </c>
      <c r="I888" s="32" t="s">
        <v>73</v>
      </c>
      <c r="J888" s="32" t="s">
        <v>40</v>
      </c>
      <c r="M888" s="29">
        <v>6</v>
      </c>
    </row>
    <row r="889" spans="1:38" ht="15" hidden="1" x14ac:dyDescent="0.2">
      <c r="A889">
        <f t="shared" si="35"/>
        <v>122</v>
      </c>
      <c r="B889" t="str">
        <f t="shared" si="36"/>
        <v>Skipton</v>
      </c>
      <c r="C889" s="55" t="s">
        <v>70</v>
      </c>
      <c r="D889" s="15">
        <v>2007</v>
      </c>
      <c r="E889" s="56">
        <v>155</v>
      </c>
      <c r="F889" s="30">
        <v>39298</v>
      </c>
      <c r="G889" s="32">
        <v>1</v>
      </c>
      <c r="H889" s="61">
        <v>39176</v>
      </c>
      <c r="I889" s="32" t="s">
        <v>79</v>
      </c>
      <c r="J889" s="32" t="s">
        <v>40</v>
      </c>
      <c r="M889" s="29">
        <v>6</v>
      </c>
    </row>
    <row r="890" spans="1:38" ht="15" hidden="1" x14ac:dyDescent="0.2">
      <c r="A890">
        <f t="shared" si="35"/>
        <v>115</v>
      </c>
      <c r="B890" t="str">
        <f t="shared" si="36"/>
        <v>Garnet</v>
      </c>
      <c r="C890" s="36" t="s">
        <v>70</v>
      </c>
      <c r="D890" s="15">
        <v>2007</v>
      </c>
      <c r="E890" s="24">
        <v>296</v>
      </c>
      <c r="F890" s="54">
        <v>39305</v>
      </c>
      <c r="G890" s="10">
        <v>2</v>
      </c>
      <c r="H890" s="37">
        <v>39190</v>
      </c>
      <c r="I890" s="10" t="s">
        <v>45</v>
      </c>
      <c r="J890" s="10" t="s">
        <v>40</v>
      </c>
      <c r="K890" s="51"/>
      <c r="L890" s="51"/>
      <c r="M890" s="29">
        <v>6</v>
      </c>
      <c r="N890" s="10"/>
      <c r="O890" s="28"/>
      <c r="P890" s="11"/>
      <c r="Q890" s="10"/>
      <c r="R890" s="10"/>
      <c r="S890" s="10"/>
      <c r="T890" s="32"/>
      <c r="U890" s="32"/>
      <c r="V890" s="10"/>
      <c r="W890" s="10"/>
      <c r="X890" s="10"/>
      <c r="Y890" s="29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5" hidden="1" x14ac:dyDescent="0.2">
      <c r="A891">
        <f t="shared" si="35"/>
        <v>121</v>
      </c>
      <c r="B891" t="str">
        <f t="shared" si="36"/>
        <v>Hyola75</v>
      </c>
      <c r="C891" s="36" t="s">
        <v>70</v>
      </c>
      <c r="D891" s="15">
        <v>2007</v>
      </c>
      <c r="E891" s="24">
        <v>303</v>
      </c>
      <c r="F891" s="54">
        <v>39311</v>
      </c>
      <c r="G891" s="10">
        <v>2</v>
      </c>
      <c r="H891" s="37">
        <v>39190</v>
      </c>
      <c r="I891" s="10" t="s">
        <v>73</v>
      </c>
      <c r="J891" s="10" t="s">
        <v>40</v>
      </c>
      <c r="K891" s="51"/>
      <c r="L891" s="51"/>
      <c r="M891" s="29">
        <v>6</v>
      </c>
      <c r="N891" s="10"/>
      <c r="O891" s="28"/>
      <c r="P891" s="11"/>
      <c r="Q891" s="10"/>
      <c r="R891" s="10"/>
      <c r="S891" s="10"/>
      <c r="T891" s="32"/>
      <c r="U891" s="32"/>
      <c r="V891" s="10"/>
      <c r="W891" s="10"/>
      <c r="X891" s="10"/>
      <c r="Y891" s="29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5" hidden="1" x14ac:dyDescent="0.2">
      <c r="A892">
        <f t="shared" si="35"/>
        <v>110</v>
      </c>
      <c r="B892" t="str">
        <f t="shared" si="36"/>
        <v>Skipton</v>
      </c>
      <c r="C892" s="55" t="s">
        <v>70</v>
      </c>
      <c r="D892" s="15">
        <v>2007</v>
      </c>
      <c r="E892" s="56">
        <v>296</v>
      </c>
      <c r="F892" s="57">
        <v>39300</v>
      </c>
      <c r="G892" s="32">
        <v>2</v>
      </c>
      <c r="H892" s="37">
        <v>39190</v>
      </c>
      <c r="I892" s="32" t="s">
        <v>79</v>
      </c>
      <c r="J892" s="32" t="s">
        <v>40</v>
      </c>
      <c r="K892" s="58"/>
      <c r="L892" s="58"/>
      <c r="M892" s="29">
        <v>6</v>
      </c>
      <c r="N892" s="10"/>
      <c r="O892" s="28"/>
      <c r="P892" s="11"/>
      <c r="Q892" s="10"/>
      <c r="R892" s="10"/>
      <c r="S892" s="10"/>
      <c r="T892" s="32"/>
      <c r="U892" s="32"/>
      <c r="V892" s="10"/>
      <c r="W892" s="10"/>
      <c r="X892" s="10"/>
      <c r="Y892" s="29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5" hidden="1" x14ac:dyDescent="0.2">
      <c r="A893">
        <f t="shared" si="35"/>
        <v>113</v>
      </c>
      <c r="B893" t="str">
        <f t="shared" si="36"/>
        <v>Garnet</v>
      </c>
      <c r="C893" s="55" t="s">
        <v>70</v>
      </c>
      <c r="D893" s="15">
        <v>2007</v>
      </c>
      <c r="E893" s="56">
        <v>296</v>
      </c>
      <c r="F893" s="57">
        <v>39318</v>
      </c>
      <c r="G893" s="32">
        <v>3</v>
      </c>
      <c r="H893" s="37">
        <v>39205</v>
      </c>
      <c r="I893" s="32" t="s">
        <v>45</v>
      </c>
      <c r="J893" s="32" t="s">
        <v>40</v>
      </c>
      <c r="K893" s="58"/>
      <c r="L893" s="58"/>
      <c r="M893" s="29">
        <v>6</v>
      </c>
      <c r="N893" s="10"/>
      <c r="O893" s="28"/>
      <c r="P893" s="10"/>
      <c r="Q893" s="10"/>
      <c r="R893" s="10"/>
      <c r="S893" s="10"/>
      <c r="T893" s="32"/>
      <c r="U893" s="32"/>
      <c r="V893" s="10"/>
      <c r="W893" s="10"/>
      <c r="X893" s="10"/>
      <c r="Y893" s="29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5" hidden="1" x14ac:dyDescent="0.2">
      <c r="A894">
        <f t="shared" si="35"/>
        <v>118</v>
      </c>
      <c r="B894" t="str">
        <f t="shared" si="36"/>
        <v>Hyola75</v>
      </c>
      <c r="C894" s="55" t="s">
        <v>70</v>
      </c>
      <c r="D894" s="15">
        <v>2007</v>
      </c>
      <c r="E894" s="56">
        <v>303</v>
      </c>
      <c r="F894" s="57">
        <v>39323</v>
      </c>
      <c r="G894" s="32">
        <v>3</v>
      </c>
      <c r="H894" s="37">
        <v>39205</v>
      </c>
      <c r="I894" s="32" t="s">
        <v>73</v>
      </c>
      <c r="J894" s="32" t="s">
        <v>40</v>
      </c>
      <c r="K894" s="58"/>
      <c r="L894" s="58"/>
      <c r="M894" s="29">
        <v>6</v>
      </c>
      <c r="N894" s="10"/>
      <c r="O894" s="28"/>
      <c r="P894" s="10"/>
      <c r="Q894" s="10"/>
      <c r="R894" s="10"/>
      <c r="S894" s="10"/>
      <c r="T894" s="32"/>
      <c r="U894" s="32"/>
      <c r="V894" s="10"/>
      <c r="W894" s="10"/>
      <c r="X894" s="10"/>
      <c r="Y894" s="29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5" hidden="1" x14ac:dyDescent="0.2">
      <c r="A895">
        <f t="shared" si="35"/>
        <v>115</v>
      </c>
      <c r="B895" t="str">
        <f t="shared" si="36"/>
        <v>Skipton</v>
      </c>
      <c r="C895" s="55" t="s">
        <v>70</v>
      </c>
      <c r="D895" s="15">
        <v>2007</v>
      </c>
      <c r="E895" s="56">
        <v>303</v>
      </c>
      <c r="F895" s="57">
        <v>39320</v>
      </c>
      <c r="G895" s="32">
        <v>3</v>
      </c>
      <c r="H895" s="37">
        <v>39205</v>
      </c>
      <c r="I895" s="32" t="s">
        <v>79</v>
      </c>
      <c r="J895" s="32" t="s">
        <v>40</v>
      </c>
      <c r="K895" s="58"/>
      <c r="L895" s="58"/>
      <c r="M895" s="29">
        <v>6</v>
      </c>
      <c r="N895" s="32"/>
      <c r="O895" s="31"/>
      <c r="P895" s="32"/>
      <c r="Q895" s="32"/>
      <c r="R895" s="32"/>
      <c r="S895" s="32"/>
      <c r="T895" s="32"/>
      <c r="U895" s="32"/>
      <c r="V895" s="32"/>
      <c r="W895" s="32"/>
      <c r="X895" s="32"/>
      <c r="Y895" s="59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spans="1:38" ht="15" hidden="1" x14ac:dyDescent="0.2">
      <c r="B896" s="11" t="s">
        <v>131</v>
      </c>
      <c r="C896" s="36" t="s">
        <v>130</v>
      </c>
      <c r="D896" s="10">
        <v>2002</v>
      </c>
      <c r="E896" s="56">
        <f t="shared" ref="E896:E916" si="37">F896-DATE(YEAR(F896),1,0)</f>
        <v>227</v>
      </c>
      <c r="F896" s="25">
        <v>37483</v>
      </c>
      <c r="G896" s="10">
        <v>1</v>
      </c>
      <c r="H896" s="37">
        <v>37368</v>
      </c>
      <c r="I896" s="11" t="s">
        <v>131</v>
      </c>
      <c r="J896" s="10"/>
      <c r="K896" s="10"/>
      <c r="L896" s="10"/>
      <c r="M896" s="29">
        <v>6</v>
      </c>
      <c r="N896" s="32"/>
      <c r="O896" s="31"/>
      <c r="P896" s="32"/>
      <c r="Q896" s="32"/>
      <c r="R896" s="32"/>
      <c r="S896" s="32"/>
      <c r="T896" s="32"/>
      <c r="U896" s="32"/>
      <c r="V896" s="32"/>
      <c r="W896" s="32"/>
      <c r="X896" s="32"/>
      <c r="Y896" s="59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spans="2:38" ht="15" hidden="1" x14ac:dyDescent="0.2">
      <c r="B897" s="11" t="s">
        <v>139</v>
      </c>
      <c r="C897" s="36" t="s">
        <v>130</v>
      </c>
      <c r="D897" s="10">
        <v>2002</v>
      </c>
      <c r="E897" s="56">
        <f t="shared" si="37"/>
        <v>247</v>
      </c>
      <c r="F897" s="25">
        <v>37503</v>
      </c>
      <c r="G897" s="10">
        <v>1</v>
      </c>
      <c r="H897" s="37">
        <v>37393</v>
      </c>
      <c r="I897" s="11" t="s">
        <v>139</v>
      </c>
      <c r="J897" s="10"/>
      <c r="K897" s="10"/>
      <c r="L897" s="10"/>
      <c r="M897" s="29">
        <v>6</v>
      </c>
      <c r="N897" s="32"/>
      <c r="O897" s="31"/>
      <c r="P897" s="32"/>
      <c r="Q897" s="32"/>
      <c r="R897" s="32"/>
      <c r="S897" s="32"/>
      <c r="T897" s="32"/>
      <c r="U897" s="32"/>
      <c r="V897" s="32"/>
      <c r="W897" s="32"/>
      <c r="X897" s="32"/>
      <c r="Y897" s="59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spans="2:38" ht="15" hidden="1" x14ac:dyDescent="0.2">
      <c r="B898" s="11" t="s">
        <v>136</v>
      </c>
      <c r="C898" s="36" t="s">
        <v>130</v>
      </c>
      <c r="D898" s="10">
        <v>2002</v>
      </c>
      <c r="E898" s="56">
        <f t="shared" si="37"/>
        <v>253</v>
      </c>
      <c r="F898" s="25">
        <v>37509</v>
      </c>
      <c r="G898" s="10">
        <v>1</v>
      </c>
      <c r="H898" s="37">
        <v>37421</v>
      </c>
      <c r="I898" s="11" t="s">
        <v>136</v>
      </c>
      <c r="J898" s="10"/>
      <c r="K898" s="10"/>
      <c r="L898" s="10"/>
      <c r="M898" s="29">
        <v>6</v>
      </c>
      <c r="N898" s="32"/>
      <c r="O898" s="31"/>
      <c r="P898" s="32"/>
      <c r="Q898" s="32"/>
      <c r="R898" s="32"/>
      <c r="S898" s="32"/>
      <c r="T898" s="32"/>
      <c r="U898" s="32"/>
      <c r="V898" s="32"/>
      <c r="W898" s="32"/>
      <c r="X898" s="32"/>
      <c r="Y898" s="59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spans="2:38" ht="15" hidden="1" x14ac:dyDescent="0.2">
      <c r="B899" s="11" t="s">
        <v>131</v>
      </c>
      <c r="C899" s="36" t="s">
        <v>130</v>
      </c>
      <c r="D899" s="10">
        <v>2002</v>
      </c>
      <c r="E899" s="56">
        <f t="shared" si="37"/>
        <v>227</v>
      </c>
      <c r="F899" s="25">
        <v>37483</v>
      </c>
      <c r="G899" s="10">
        <v>2</v>
      </c>
      <c r="H899" s="37">
        <v>37368</v>
      </c>
      <c r="I899" s="11" t="s">
        <v>131</v>
      </c>
      <c r="J899" s="10"/>
      <c r="K899" s="10"/>
      <c r="L899" s="10"/>
      <c r="M899" s="29">
        <v>6</v>
      </c>
    </row>
    <row r="900" spans="2:38" ht="15" hidden="1" x14ac:dyDescent="0.2">
      <c r="B900" s="11" t="s">
        <v>139</v>
      </c>
      <c r="C900" s="36" t="s">
        <v>130</v>
      </c>
      <c r="D900" s="10">
        <v>2002</v>
      </c>
      <c r="E900" s="56">
        <f t="shared" si="37"/>
        <v>247</v>
      </c>
      <c r="F900" s="25">
        <v>37503</v>
      </c>
      <c r="G900" s="10">
        <v>2</v>
      </c>
      <c r="H900" s="37">
        <v>37393</v>
      </c>
      <c r="I900" s="11" t="s">
        <v>139</v>
      </c>
      <c r="J900" s="10"/>
      <c r="K900" s="10"/>
      <c r="L900" s="10"/>
      <c r="M900" s="29">
        <v>6</v>
      </c>
    </row>
    <row r="901" spans="2:38" ht="15" hidden="1" x14ac:dyDescent="0.2">
      <c r="B901" s="11" t="s">
        <v>136</v>
      </c>
      <c r="C901" s="36" t="s">
        <v>130</v>
      </c>
      <c r="D901" s="10">
        <v>2002</v>
      </c>
      <c r="E901" s="56">
        <f t="shared" si="37"/>
        <v>253</v>
      </c>
      <c r="F901" s="25">
        <v>37509</v>
      </c>
      <c r="G901" s="10">
        <v>2</v>
      </c>
      <c r="H901" s="37">
        <v>37421</v>
      </c>
      <c r="I901" s="11" t="s">
        <v>136</v>
      </c>
      <c r="J901" s="10"/>
      <c r="K901" s="10"/>
      <c r="L901" s="10"/>
      <c r="M901" s="29">
        <v>6</v>
      </c>
    </row>
    <row r="902" spans="2:38" ht="15" hidden="1" x14ac:dyDescent="0.2">
      <c r="B902" s="11" t="s">
        <v>131</v>
      </c>
      <c r="C902" s="36" t="s">
        <v>130</v>
      </c>
      <c r="D902" s="10">
        <v>2002</v>
      </c>
      <c r="E902" s="56">
        <f t="shared" si="37"/>
        <v>227</v>
      </c>
      <c r="F902" s="25">
        <v>37483</v>
      </c>
      <c r="G902" s="10">
        <v>3</v>
      </c>
      <c r="H902" s="37">
        <v>37368</v>
      </c>
      <c r="I902" s="11" t="s">
        <v>131</v>
      </c>
      <c r="J902" s="10"/>
      <c r="K902" s="10"/>
      <c r="L902" s="10"/>
      <c r="M902" s="29">
        <v>6</v>
      </c>
    </row>
    <row r="903" spans="2:38" ht="15" hidden="1" x14ac:dyDescent="0.2">
      <c r="B903" s="11" t="s">
        <v>139</v>
      </c>
      <c r="C903" s="36" t="s">
        <v>130</v>
      </c>
      <c r="D903" s="10">
        <v>2002</v>
      </c>
      <c r="E903" s="56">
        <f t="shared" si="37"/>
        <v>247</v>
      </c>
      <c r="F903" s="25">
        <v>37503</v>
      </c>
      <c r="G903" s="10">
        <v>3</v>
      </c>
      <c r="H903" s="37">
        <v>37393</v>
      </c>
      <c r="I903" s="11" t="s">
        <v>139</v>
      </c>
      <c r="J903" s="10"/>
      <c r="K903" s="10"/>
      <c r="L903" s="10"/>
      <c r="M903" s="29">
        <v>6</v>
      </c>
    </row>
    <row r="904" spans="2:38" ht="15" hidden="1" x14ac:dyDescent="0.2">
      <c r="B904" s="11" t="s">
        <v>136</v>
      </c>
      <c r="C904" s="36" t="s">
        <v>130</v>
      </c>
      <c r="D904" s="10">
        <v>2002</v>
      </c>
      <c r="E904" s="56">
        <f t="shared" si="37"/>
        <v>253</v>
      </c>
      <c r="F904" s="25">
        <v>37509</v>
      </c>
      <c r="G904" s="10">
        <v>3</v>
      </c>
      <c r="H904" s="37">
        <v>37421</v>
      </c>
      <c r="I904" s="11" t="s">
        <v>136</v>
      </c>
      <c r="J904" s="10"/>
      <c r="K904" s="10"/>
      <c r="L904" s="10"/>
      <c r="M904" s="29">
        <v>6</v>
      </c>
    </row>
    <row r="905" spans="2:38" ht="15" hidden="1" x14ac:dyDescent="0.2">
      <c r="B905" s="11" t="s">
        <v>131</v>
      </c>
      <c r="C905" s="36" t="s">
        <v>130</v>
      </c>
      <c r="D905" s="10">
        <v>2003</v>
      </c>
      <c r="E905" s="56">
        <f t="shared" si="37"/>
        <v>196</v>
      </c>
      <c r="F905" s="37">
        <v>37817</v>
      </c>
      <c r="G905" s="10">
        <v>1</v>
      </c>
      <c r="H905" s="37">
        <v>37713</v>
      </c>
      <c r="I905" s="11" t="s">
        <v>131</v>
      </c>
      <c r="J905" s="10"/>
      <c r="K905" s="10"/>
      <c r="L905" s="10"/>
      <c r="M905" s="29">
        <v>6</v>
      </c>
    </row>
    <row r="906" spans="2:38" ht="15" hidden="1" x14ac:dyDescent="0.2">
      <c r="B906" s="11" t="s">
        <v>139</v>
      </c>
      <c r="C906" s="36" t="s">
        <v>130</v>
      </c>
      <c r="D906" s="10">
        <v>2003</v>
      </c>
      <c r="E906" s="56">
        <f t="shared" si="37"/>
        <v>222</v>
      </c>
      <c r="F906" s="37">
        <v>37843</v>
      </c>
      <c r="G906" s="10">
        <v>1</v>
      </c>
      <c r="H906" s="37">
        <v>37713</v>
      </c>
      <c r="I906" s="11" t="s">
        <v>139</v>
      </c>
      <c r="J906" s="10"/>
      <c r="K906" s="10"/>
      <c r="L906" s="10"/>
      <c r="M906" s="29">
        <v>6</v>
      </c>
    </row>
    <row r="907" spans="2:38" ht="15" hidden="1" x14ac:dyDescent="0.2">
      <c r="B907" s="11" t="s">
        <v>136</v>
      </c>
      <c r="C907" s="36" t="s">
        <v>130</v>
      </c>
      <c r="D907" s="10">
        <v>2003</v>
      </c>
      <c r="E907" s="56">
        <f t="shared" si="37"/>
        <v>224</v>
      </c>
      <c r="F907" s="37">
        <v>37845</v>
      </c>
      <c r="G907" s="10">
        <v>1</v>
      </c>
      <c r="H907" s="37">
        <v>37713</v>
      </c>
      <c r="I907" s="11" t="s">
        <v>136</v>
      </c>
      <c r="J907" s="10"/>
      <c r="K907" s="10"/>
      <c r="L907" s="10"/>
      <c r="M907" s="29">
        <v>6</v>
      </c>
    </row>
    <row r="908" spans="2:38" ht="15" hidden="1" x14ac:dyDescent="0.2">
      <c r="B908" s="11" t="s">
        <v>131</v>
      </c>
      <c r="C908" s="36" t="s">
        <v>130</v>
      </c>
      <c r="D908" s="10">
        <v>2003</v>
      </c>
      <c r="E908" s="56">
        <f t="shared" si="37"/>
        <v>218</v>
      </c>
      <c r="F908" s="37">
        <v>37839</v>
      </c>
      <c r="G908" s="10">
        <v>2</v>
      </c>
      <c r="H908" s="37">
        <v>37733</v>
      </c>
      <c r="I908" s="11" t="s">
        <v>131</v>
      </c>
      <c r="J908" s="10"/>
      <c r="K908" s="10"/>
      <c r="L908" s="10"/>
      <c r="M908" s="29">
        <v>6</v>
      </c>
    </row>
    <row r="909" spans="2:38" ht="15" hidden="1" x14ac:dyDescent="0.2">
      <c r="B909" s="11" t="s">
        <v>139</v>
      </c>
      <c r="C909" s="36" t="s">
        <v>130</v>
      </c>
      <c r="D909" s="10">
        <v>2003</v>
      </c>
      <c r="E909" s="56">
        <f t="shared" si="37"/>
        <v>224</v>
      </c>
      <c r="F909" s="37">
        <v>37845</v>
      </c>
      <c r="G909" s="10">
        <v>2</v>
      </c>
      <c r="H909" s="37">
        <v>37733</v>
      </c>
      <c r="I909" s="11" t="s">
        <v>139</v>
      </c>
      <c r="J909" s="10"/>
      <c r="K909" s="10"/>
      <c r="L909" s="10"/>
      <c r="M909" s="29">
        <v>6</v>
      </c>
    </row>
    <row r="910" spans="2:38" ht="15" hidden="1" x14ac:dyDescent="0.2">
      <c r="B910" s="11" t="s">
        <v>136</v>
      </c>
      <c r="C910" s="36" t="s">
        <v>130</v>
      </c>
      <c r="D910" s="10">
        <v>2003</v>
      </c>
      <c r="E910" s="56">
        <f t="shared" si="37"/>
        <v>231</v>
      </c>
      <c r="F910" s="37">
        <v>37852</v>
      </c>
      <c r="G910" s="10">
        <v>2</v>
      </c>
      <c r="H910" s="37">
        <v>37733</v>
      </c>
      <c r="I910" s="11" t="s">
        <v>136</v>
      </c>
      <c r="J910" s="10"/>
      <c r="K910" s="10"/>
      <c r="L910" s="10"/>
      <c r="M910" s="29">
        <v>6</v>
      </c>
    </row>
    <row r="911" spans="2:38" ht="15" hidden="1" x14ac:dyDescent="0.2">
      <c r="B911" s="11" t="s">
        <v>131</v>
      </c>
      <c r="C911" s="36" t="s">
        <v>130</v>
      </c>
      <c r="D911" s="10">
        <v>2003</v>
      </c>
      <c r="E911" s="56">
        <f t="shared" si="37"/>
        <v>225</v>
      </c>
      <c r="F911" s="37">
        <v>37846</v>
      </c>
      <c r="G911" s="10">
        <v>3</v>
      </c>
      <c r="H911" s="37">
        <v>37758</v>
      </c>
      <c r="I911" s="11" t="s">
        <v>131</v>
      </c>
      <c r="J911" s="10"/>
      <c r="K911" s="10"/>
      <c r="L911" s="10"/>
      <c r="M911" s="29">
        <v>6</v>
      </c>
    </row>
    <row r="912" spans="2:38" ht="15" hidden="1" x14ac:dyDescent="0.2">
      <c r="B912" s="11" t="s">
        <v>139</v>
      </c>
      <c r="C912" s="36" t="s">
        <v>130</v>
      </c>
      <c r="D912" s="10">
        <v>2003</v>
      </c>
      <c r="E912" s="56">
        <f t="shared" si="37"/>
        <v>235</v>
      </c>
      <c r="F912" s="37">
        <v>37856</v>
      </c>
      <c r="G912" s="10">
        <v>3</v>
      </c>
      <c r="H912" s="37">
        <v>37758</v>
      </c>
      <c r="I912" s="11" t="s">
        <v>139</v>
      </c>
      <c r="J912" s="10"/>
      <c r="K912" s="10"/>
      <c r="L912" s="10"/>
      <c r="M912" s="29">
        <v>6</v>
      </c>
    </row>
    <row r="913" spans="1:16" ht="15" hidden="1" x14ac:dyDescent="0.2">
      <c r="B913" s="11" t="s">
        <v>136</v>
      </c>
      <c r="C913" s="36" t="s">
        <v>130</v>
      </c>
      <c r="D913" s="10">
        <v>2003</v>
      </c>
      <c r="E913" s="56">
        <f t="shared" si="37"/>
        <v>245</v>
      </c>
      <c r="F913" s="37">
        <v>37866</v>
      </c>
      <c r="G913" s="10">
        <v>3</v>
      </c>
      <c r="H913" s="37">
        <v>37758</v>
      </c>
      <c r="I913" s="11" t="s">
        <v>136</v>
      </c>
      <c r="J913" s="10"/>
      <c r="K913" s="10"/>
      <c r="L913" s="10"/>
      <c r="M913" s="29">
        <v>6</v>
      </c>
    </row>
    <row r="914" spans="1:16" ht="15" hidden="1" x14ac:dyDescent="0.2">
      <c r="B914" s="11" t="s">
        <v>131</v>
      </c>
      <c r="C914" s="36" t="s">
        <v>130</v>
      </c>
      <c r="D914" s="10">
        <v>2003</v>
      </c>
      <c r="E914" s="56">
        <f t="shared" si="37"/>
        <v>249</v>
      </c>
      <c r="F914" s="37">
        <v>37870</v>
      </c>
      <c r="G914" s="10">
        <v>4</v>
      </c>
      <c r="H914" s="37">
        <v>37778</v>
      </c>
      <c r="I914" s="11" t="s">
        <v>131</v>
      </c>
      <c r="J914" s="10"/>
      <c r="K914" s="10"/>
      <c r="L914" s="10"/>
      <c r="M914" s="29">
        <v>6</v>
      </c>
    </row>
    <row r="915" spans="1:16" ht="15" hidden="1" x14ac:dyDescent="0.2">
      <c r="B915" s="11" t="s">
        <v>139</v>
      </c>
      <c r="C915" s="36" t="s">
        <v>130</v>
      </c>
      <c r="D915" s="10">
        <v>2003</v>
      </c>
      <c r="E915" s="56">
        <f t="shared" si="37"/>
        <v>251</v>
      </c>
      <c r="F915" s="37">
        <v>37872</v>
      </c>
      <c r="G915" s="10">
        <v>4</v>
      </c>
      <c r="H915" s="37">
        <v>37778</v>
      </c>
      <c r="I915" s="11" t="s">
        <v>139</v>
      </c>
      <c r="J915" s="10"/>
      <c r="K915" s="10"/>
      <c r="L915" s="10"/>
      <c r="M915" s="29">
        <v>6</v>
      </c>
    </row>
    <row r="916" spans="1:16" ht="15" hidden="1" x14ac:dyDescent="0.2">
      <c r="B916" s="11" t="s">
        <v>136</v>
      </c>
      <c r="C916" s="36" t="s">
        <v>130</v>
      </c>
      <c r="D916" s="10">
        <v>2003</v>
      </c>
      <c r="E916" s="56">
        <f t="shared" si="37"/>
        <v>255</v>
      </c>
      <c r="F916" s="37">
        <v>37876</v>
      </c>
      <c r="G916" s="10">
        <v>4</v>
      </c>
      <c r="H916" s="37">
        <v>37778</v>
      </c>
      <c r="I916" s="11" t="s">
        <v>136</v>
      </c>
      <c r="J916" s="10"/>
      <c r="K916" s="10"/>
      <c r="L916" s="10"/>
      <c r="M916" s="29">
        <v>6</v>
      </c>
    </row>
    <row r="917" spans="1:16" ht="15" hidden="1" x14ac:dyDescent="0.2">
      <c r="A917">
        <f t="shared" ref="A917:A980" si="38">F917-H917</f>
        <v>77</v>
      </c>
      <c r="B917" t="s">
        <v>121</v>
      </c>
      <c r="C917" s="55" t="s">
        <v>122</v>
      </c>
      <c r="D917" s="15">
        <v>2009</v>
      </c>
      <c r="E917" s="56"/>
      <c r="F917" s="25">
        <v>40001</v>
      </c>
      <c r="G917" s="65">
        <v>1</v>
      </c>
      <c r="H917" s="25">
        <v>39924</v>
      </c>
      <c r="I917" s="10" t="s">
        <v>123</v>
      </c>
      <c r="J917" s="65" t="s">
        <v>101</v>
      </c>
      <c r="K917" s="67"/>
      <c r="L917" s="65"/>
      <c r="M917" s="29">
        <v>6</v>
      </c>
      <c r="N917" s="65"/>
      <c r="O917" s="10"/>
      <c r="P917" s="41" t="s">
        <v>173</v>
      </c>
    </row>
    <row r="918" spans="1:16" ht="15" hidden="1" x14ac:dyDescent="0.2">
      <c r="A918">
        <f t="shared" si="38"/>
        <v>80</v>
      </c>
      <c r="B918" t="str">
        <f t="shared" ref="B918:B979" si="39">I918</f>
        <v>Hyola50</v>
      </c>
      <c r="C918" s="55" t="s">
        <v>122</v>
      </c>
      <c r="D918" s="15">
        <v>2009</v>
      </c>
      <c r="E918" s="56"/>
      <c r="F918" s="25">
        <v>40004</v>
      </c>
      <c r="G918" s="65">
        <v>1</v>
      </c>
      <c r="H918" s="25">
        <v>39924</v>
      </c>
      <c r="I918" s="10" t="s">
        <v>61</v>
      </c>
      <c r="J918" s="65" t="s">
        <v>101</v>
      </c>
      <c r="K918" s="67"/>
      <c r="L918" s="65"/>
      <c r="M918" s="29">
        <v>6</v>
      </c>
      <c r="N918" s="65"/>
      <c r="O918" s="10"/>
      <c r="P918" s="41" t="s">
        <v>173</v>
      </c>
    </row>
    <row r="919" spans="1:16" ht="15" hidden="1" x14ac:dyDescent="0.2">
      <c r="A919">
        <f t="shared" si="38"/>
        <v>70</v>
      </c>
      <c r="B919" t="s">
        <v>124</v>
      </c>
      <c r="C919" s="55" t="s">
        <v>122</v>
      </c>
      <c r="D919" s="15">
        <v>2009</v>
      </c>
      <c r="E919" s="56"/>
      <c r="F919" s="25">
        <v>39994</v>
      </c>
      <c r="G919" s="65">
        <v>1</v>
      </c>
      <c r="H919" s="25">
        <v>39924</v>
      </c>
      <c r="I919" s="10" t="s">
        <v>97</v>
      </c>
      <c r="J919" s="65" t="s">
        <v>101</v>
      </c>
      <c r="K919" s="67"/>
      <c r="L919" s="65"/>
      <c r="M919" s="29">
        <v>6</v>
      </c>
      <c r="N919" s="65"/>
      <c r="O919" s="10"/>
      <c r="P919" s="41" t="s">
        <v>173</v>
      </c>
    </row>
    <row r="920" spans="1:16" hidden="1" x14ac:dyDescent="0.2">
      <c r="A920">
        <f t="shared" si="38"/>
        <v>93</v>
      </c>
      <c r="B920" t="s">
        <v>121</v>
      </c>
      <c r="C920" s="55" t="s">
        <v>122</v>
      </c>
      <c r="D920" s="15">
        <v>2009</v>
      </c>
      <c r="E920" s="10"/>
      <c r="F920" s="25">
        <v>40044</v>
      </c>
      <c r="G920" s="65">
        <v>2</v>
      </c>
      <c r="H920" s="25">
        <v>39951</v>
      </c>
      <c r="I920" s="10" t="s">
        <v>123</v>
      </c>
      <c r="J920" s="65" t="s">
        <v>101</v>
      </c>
      <c r="K920" s="67"/>
      <c r="L920" s="65"/>
      <c r="M920" s="29">
        <v>6</v>
      </c>
      <c r="N920" s="10"/>
      <c r="O920" s="10"/>
      <c r="P920" s="41" t="s">
        <v>173</v>
      </c>
    </row>
    <row r="921" spans="1:16" hidden="1" x14ac:dyDescent="0.2">
      <c r="A921">
        <f t="shared" si="38"/>
        <v>93</v>
      </c>
      <c r="B921" t="str">
        <f t="shared" si="39"/>
        <v>Hyola50</v>
      </c>
      <c r="C921" s="55" t="s">
        <v>122</v>
      </c>
      <c r="D921" s="15">
        <v>2009</v>
      </c>
      <c r="E921" s="10"/>
      <c r="F921" s="25">
        <v>40044</v>
      </c>
      <c r="G921" s="65">
        <v>2</v>
      </c>
      <c r="H921" s="25">
        <v>39951</v>
      </c>
      <c r="I921" s="10" t="s">
        <v>61</v>
      </c>
      <c r="J921" s="65" t="s">
        <v>101</v>
      </c>
      <c r="K921" s="67"/>
      <c r="L921" s="65"/>
      <c r="M921" s="29">
        <v>6</v>
      </c>
      <c r="N921" s="10"/>
      <c r="O921" s="10"/>
      <c r="P921" s="41" t="s">
        <v>173</v>
      </c>
    </row>
    <row r="922" spans="1:16" hidden="1" x14ac:dyDescent="0.2">
      <c r="A922">
        <f t="shared" si="38"/>
        <v>89</v>
      </c>
      <c r="B922" t="s">
        <v>124</v>
      </c>
      <c r="C922" s="55" t="s">
        <v>122</v>
      </c>
      <c r="D922" s="15">
        <v>2009</v>
      </c>
      <c r="E922" s="10"/>
      <c r="F922" s="25">
        <v>40040</v>
      </c>
      <c r="G922" s="65">
        <v>2</v>
      </c>
      <c r="H922" s="25">
        <v>39951</v>
      </c>
      <c r="I922" s="10" t="s">
        <v>97</v>
      </c>
      <c r="J922" s="65" t="s">
        <v>101</v>
      </c>
      <c r="K922" s="67"/>
      <c r="L922" s="65"/>
      <c r="M922" s="29">
        <v>6</v>
      </c>
      <c r="N922" s="10"/>
      <c r="O922" s="10"/>
      <c r="P922" s="41" t="s">
        <v>173</v>
      </c>
    </row>
    <row r="923" spans="1:16" ht="15" hidden="1" x14ac:dyDescent="0.2">
      <c r="A923">
        <f t="shared" si="38"/>
        <v>96</v>
      </c>
      <c r="B923" t="str">
        <f t="shared" si="39"/>
        <v>43C80</v>
      </c>
      <c r="C923" s="55" t="s">
        <v>122</v>
      </c>
      <c r="D923" s="15">
        <v>2012</v>
      </c>
      <c r="E923" s="56"/>
      <c r="F923" s="96">
        <v>41108</v>
      </c>
      <c r="G923" s="65">
        <v>1</v>
      </c>
      <c r="H923" s="25">
        <v>41012</v>
      </c>
      <c r="I923" s="10" t="s">
        <v>125</v>
      </c>
      <c r="J923" s="65" t="s">
        <v>101</v>
      </c>
      <c r="K923" s="67"/>
      <c r="L923" s="65"/>
      <c r="M923" s="29">
        <v>6</v>
      </c>
      <c r="N923" s="65"/>
      <c r="O923" s="28"/>
      <c r="P923" s="41" t="s">
        <v>173</v>
      </c>
    </row>
    <row r="924" spans="1:16" ht="15" hidden="1" x14ac:dyDescent="0.2">
      <c r="A924">
        <f t="shared" si="38"/>
        <v>84</v>
      </c>
      <c r="B924" t="s">
        <v>124</v>
      </c>
      <c r="C924" s="55" t="s">
        <v>122</v>
      </c>
      <c r="D924" s="15">
        <v>2012</v>
      </c>
      <c r="E924" s="56"/>
      <c r="F924" s="96">
        <v>41096</v>
      </c>
      <c r="G924" s="65">
        <v>1</v>
      </c>
      <c r="H924" s="25">
        <v>41012</v>
      </c>
      <c r="I924" s="10" t="s">
        <v>126</v>
      </c>
      <c r="J924" s="65" t="s">
        <v>101</v>
      </c>
      <c r="K924" s="67"/>
      <c r="L924" s="65"/>
      <c r="M924" s="29">
        <v>6</v>
      </c>
      <c r="N924" s="65"/>
      <c r="O924" s="28"/>
      <c r="P924" s="41" t="s">
        <v>173</v>
      </c>
    </row>
    <row r="925" spans="1:16" ht="15" hidden="1" x14ac:dyDescent="0.2">
      <c r="A925">
        <f t="shared" si="38"/>
        <v>91</v>
      </c>
      <c r="B925" t="s">
        <v>121</v>
      </c>
      <c r="C925" s="55" t="s">
        <v>122</v>
      </c>
      <c r="D925" s="15">
        <v>2012</v>
      </c>
      <c r="E925" s="56"/>
      <c r="F925" s="96">
        <v>41103</v>
      </c>
      <c r="G925" s="65">
        <v>1</v>
      </c>
      <c r="H925" s="25">
        <v>41012</v>
      </c>
      <c r="I925" s="10" t="s">
        <v>118</v>
      </c>
      <c r="J925" s="65" t="s">
        <v>101</v>
      </c>
      <c r="K925" s="67"/>
      <c r="L925" s="65"/>
      <c r="M925" s="29">
        <v>6</v>
      </c>
      <c r="N925" s="65"/>
      <c r="O925" s="28"/>
      <c r="P925" s="41" t="s">
        <v>173</v>
      </c>
    </row>
    <row r="926" spans="1:16" ht="15" hidden="1" x14ac:dyDescent="0.2">
      <c r="A926">
        <f t="shared" si="38"/>
        <v>104</v>
      </c>
      <c r="B926" t="str">
        <f t="shared" si="39"/>
        <v>Garnet</v>
      </c>
      <c r="C926" s="55" t="s">
        <v>122</v>
      </c>
      <c r="D926" s="15">
        <v>2012</v>
      </c>
      <c r="E926" s="56"/>
      <c r="F926" s="96">
        <v>41116</v>
      </c>
      <c r="G926" s="65">
        <v>1</v>
      </c>
      <c r="H926" s="25">
        <v>41012</v>
      </c>
      <c r="I926" s="10" t="s">
        <v>45</v>
      </c>
      <c r="J926" s="65" t="s">
        <v>101</v>
      </c>
      <c r="K926" s="67"/>
      <c r="L926" s="65"/>
      <c r="M926" s="29">
        <v>6</v>
      </c>
      <c r="N926" s="65"/>
      <c r="O926" s="28"/>
      <c r="P926" s="41" t="s">
        <v>173</v>
      </c>
    </row>
    <row r="927" spans="1:16" ht="15" hidden="1" x14ac:dyDescent="0.2">
      <c r="A927">
        <f t="shared" si="38"/>
        <v>93</v>
      </c>
      <c r="B927" t="str">
        <f t="shared" si="39"/>
        <v>Hyola555TT</v>
      </c>
      <c r="C927" s="55" t="s">
        <v>122</v>
      </c>
      <c r="D927" s="15">
        <v>2012</v>
      </c>
      <c r="E927" s="56"/>
      <c r="F927" s="96">
        <v>41105</v>
      </c>
      <c r="G927" s="65">
        <v>1</v>
      </c>
      <c r="H927" s="25">
        <v>41012</v>
      </c>
      <c r="I927" s="10" t="s">
        <v>127</v>
      </c>
      <c r="J927" s="65" t="s">
        <v>101</v>
      </c>
      <c r="K927" s="67"/>
      <c r="L927" s="65"/>
      <c r="M927" s="29">
        <v>6</v>
      </c>
      <c r="N927" s="65"/>
      <c r="O927" s="28"/>
      <c r="P927" s="41" t="s">
        <v>173</v>
      </c>
    </row>
    <row r="928" spans="1:16" ht="15" hidden="1" x14ac:dyDescent="0.2">
      <c r="A928">
        <f t="shared" si="38"/>
        <v>107</v>
      </c>
      <c r="B928" t="str">
        <f t="shared" si="39"/>
        <v>Jackpot</v>
      </c>
      <c r="C928" s="55" t="s">
        <v>122</v>
      </c>
      <c r="D928" s="15">
        <v>2012</v>
      </c>
      <c r="E928" s="56"/>
      <c r="F928" s="96">
        <v>41119</v>
      </c>
      <c r="G928" s="65">
        <v>1</v>
      </c>
      <c r="H928" s="25">
        <v>41012</v>
      </c>
      <c r="I928" s="10" t="s">
        <v>128</v>
      </c>
      <c r="J928" s="65" t="s">
        <v>101</v>
      </c>
      <c r="K928" s="67"/>
      <c r="L928" s="65"/>
      <c r="M928" s="29">
        <v>6</v>
      </c>
      <c r="N928" s="65"/>
      <c r="O928" s="28"/>
      <c r="P928" s="41" t="s">
        <v>173</v>
      </c>
    </row>
    <row r="929" spans="1:16" ht="15" hidden="1" x14ac:dyDescent="0.2">
      <c r="A929">
        <f t="shared" si="38"/>
        <v>91</v>
      </c>
      <c r="B929" t="str">
        <f t="shared" si="39"/>
        <v>Stingray</v>
      </c>
      <c r="C929" s="55" t="s">
        <v>122</v>
      </c>
      <c r="D929" s="15">
        <v>2012</v>
      </c>
      <c r="E929" s="56"/>
      <c r="F929" s="96">
        <v>41103</v>
      </c>
      <c r="G929" s="65">
        <v>1</v>
      </c>
      <c r="H929" s="25">
        <v>41012</v>
      </c>
      <c r="I929" s="10" t="s">
        <v>129</v>
      </c>
      <c r="J929" s="65" t="s">
        <v>101</v>
      </c>
      <c r="K929" s="67"/>
      <c r="L929" s="65"/>
      <c r="M929" s="29">
        <v>6</v>
      </c>
      <c r="N929" s="65"/>
      <c r="O929" s="28"/>
      <c r="P929" s="41" t="s">
        <v>173</v>
      </c>
    </row>
    <row r="930" spans="1:16" ht="15" hidden="1" x14ac:dyDescent="0.2">
      <c r="A930">
        <f t="shared" si="38"/>
        <v>97</v>
      </c>
      <c r="B930" t="str">
        <f t="shared" si="39"/>
        <v>43C80</v>
      </c>
      <c r="C930" s="55" t="s">
        <v>122</v>
      </c>
      <c r="D930" s="15">
        <v>2012</v>
      </c>
      <c r="E930" s="56"/>
      <c r="F930" s="96">
        <v>41122</v>
      </c>
      <c r="G930" s="65">
        <v>2</v>
      </c>
      <c r="H930" s="25">
        <v>41025</v>
      </c>
      <c r="I930" s="10" t="s">
        <v>125</v>
      </c>
      <c r="J930" s="65" t="s">
        <v>101</v>
      </c>
      <c r="K930" s="67"/>
      <c r="L930" s="65"/>
      <c r="M930" s="29">
        <v>6</v>
      </c>
      <c r="N930" s="65"/>
      <c r="O930" s="28"/>
      <c r="P930" s="41" t="s">
        <v>173</v>
      </c>
    </row>
    <row r="931" spans="1:16" ht="15" hidden="1" x14ac:dyDescent="0.2">
      <c r="A931">
        <f t="shared" si="38"/>
        <v>93</v>
      </c>
      <c r="B931" t="s">
        <v>124</v>
      </c>
      <c r="C931" s="55" t="s">
        <v>122</v>
      </c>
      <c r="D931" s="15">
        <v>2012</v>
      </c>
      <c r="E931" s="56"/>
      <c r="F931" s="96">
        <v>41118</v>
      </c>
      <c r="G931" s="65">
        <v>2</v>
      </c>
      <c r="H931" s="25">
        <v>41025</v>
      </c>
      <c r="I931" s="10" t="s">
        <v>126</v>
      </c>
      <c r="J931" s="65" t="s">
        <v>101</v>
      </c>
      <c r="K931" s="67"/>
      <c r="L931" s="65"/>
      <c r="M931" s="29">
        <v>6</v>
      </c>
      <c r="N931" s="65"/>
      <c r="O931" s="28"/>
      <c r="P931" s="41" t="s">
        <v>173</v>
      </c>
    </row>
    <row r="932" spans="1:16" ht="15" hidden="1" x14ac:dyDescent="0.2">
      <c r="A932">
        <f t="shared" si="38"/>
        <v>97</v>
      </c>
      <c r="B932" t="s">
        <v>121</v>
      </c>
      <c r="C932" s="55" t="s">
        <v>122</v>
      </c>
      <c r="D932" s="15">
        <v>2012</v>
      </c>
      <c r="E932" s="56"/>
      <c r="F932" s="96">
        <v>41122</v>
      </c>
      <c r="G932" s="65">
        <v>2</v>
      </c>
      <c r="H932" s="25">
        <v>41025</v>
      </c>
      <c r="I932" s="10" t="s">
        <v>118</v>
      </c>
      <c r="J932" s="65" t="s">
        <v>101</v>
      </c>
      <c r="K932" s="67"/>
      <c r="L932" s="65"/>
      <c r="M932" s="29">
        <v>6</v>
      </c>
      <c r="N932" s="65"/>
      <c r="O932" s="28"/>
      <c r="P932" s="41" t="s">
        <v>173</v>
      </c>
    </row>
    <row r="933" spans="1:16" ht="15" hidden="1" x14ac:dyDescent="0.2">
      <c r="A933">
        <f t="shared" si="38"/>
        <v>101</v>
      </c>
      <c r="B933" t="str">
        <f t="shared" si="39"/>
        <v>Garnet</v>
      </c>
      <c r="C933" s="55" t="s">
        <v>122</v>
      </c>
      <c r="D933" s="15">
        <v>2012</v>
      </c>
      <c r="E933" s="56"/>
      <c r="F933" s="96">
        <v>41126</v>
      </c>
      <c r="G933" s="65">
        <v>2</v>
      </c>
      <c r="H933" s="25">
        <v>41025</v>
      </c>
      <c r="I933" s="10" t="s">
        <v>45</v>
      </c>
      <c r="J933" s="65" t="s">
        <v>101</v>
      </c>
      <c r="K933" s="67"/>
      <c r="L933" s="65"/>
      <c r="M933" s="29">
        <v>6</v>
      </c>
      <c r="N933" s="65"/>
      <c r="O933" s="28"/>
      <c r="P933" s="41" t="s">
        <v>173</v>
      </c>
    </row>
    <row r="934" spans="1:16" ht="15" hidden="1" x14ac:dyDescent="0.2">
      <c r="A934">
        <f t="shared" si="38"/>
        <v>95</v>
      </c>
      <c r="B934" t="str">
        <f t="shared" si="39"/>
        <v>Hyola555TT</v>
      </c>
      <c r="C934" s="55" t="s">
        <v>122</v>
      </c>
      <c r="D934" s="15">
        <v>2012</v>
      </c>
      <c r="E934" s="56"/>
      <c r="F934" s="96">
        <v>41120</v>
      </c>
      <c r="G934" s="65">
        <v>2</v>
      </c>
      <c r="H934" s="25">
        <v>41025</v>
      </c>
      <c r="I934" s="10" t="s">
        <v>127</v>
      </c>
      <c r="J934" s="65" t="s">
        <v>101</v>
      </c>
      <c r="K934" s="67"/>
      <c r="L934" s="65"/>
      <c r="M934" s="29">
        <v>6</v>
      </c>
      <c r="N934" s="65"/>
      <c r="O934" s="28"/>
      <c r="P934" s="41" t="s">
        <v>173</v>
      </c>
    </row>
    <row r="935" spans="1:16" ht="15" hidden="1" x14ac:dyDescent="0.2">
      <c r="A935">
        <f t="shared" si="38"/>
        <v>108</v>
      </c>
      <c r="B935" t="str">
        <f t="shared" si="39"/>
        <v>Jackpot</v>
      </c>
      <c r="C935" s="55" t="s">
        <v>122</v>
      </c>
      <c r="D935" s="15">
        <v>2012</v>
      </c>
      <c r="E935" s="56"/>
      <c r="F935" s="96">
        <v>41133</v>
      </c>
      <c r="G935" s="65">
        <v>2</v>
      </c>
      <c r="H935" s="25">
        <v>41025</v>
      </c>
      <c r="I935" s="10" t="s">
        <v>128</v>
      </c>
      <c r="J935" s="65" t="s">
        <v>101</v>
      </c>
      <c r="K935" s="67"/>
      <c r="L935" s="65"/>
      <c r="M935" s="29">
        <v>6</v>
      </c>
      <c r="N935" s="65"/>
      <c r="O935" s="28"/>
      <c r="P935" s="41" t="s">
        <v>173</v>
      </c>
    </row>
    <row r="936" spans="1:16" ht="15" hidden="1" x14ac:dyDescent="0.2">
      <c r="A936">
        <f t="shared" si="38"/>
        <v>93</v>
      </c>
      <c r="B936" t="str">
        <f t="shared" si="39"/>
        <v>Stingray</v>
      </c>
      <c r="C936" s="55" t="s">
        <v>122</v>
      </c>
      <c r="D936" s="15">
        <v>2012</v>
      </c>
      <c r="E936" s="56"/>
      <c r="F936" s="96">
        <v>41118</v>
      </c>
      <c r="G936" s="65">
        <v>2</v>
      </c>
      <c r="H936" s="25">
        <v>41025</v>
      </c>
      <c r="I936" s="10" t="s">
        <v>129</v>
      </c>
      <c r="J936" s="65" t="s">
        <v>101</v>
      </c>
      <c r="K936" s="67"/>
      <c r="L936" s="65"/>
      <c r="M936" s="29">
        <v>6</v>
      </c>
      <c r="N936" s="65"/>
      <c r="O936" s="28"/>
      <c r="P936" s="41" t="s">
        <v>173</v>
      </c>
    </row>
    <row r="937" spans="1:16" ht="15" hidden="1" x14ac:dyDescent="0.2">
      <c r="A937">
        <f t="shared" si="38"/>
        <v>91</v>
      </c>
      <c r="B937" t="str">
        <f t="shared" si="39"/>
        <v>43C80</v>
      </c>
      <c r="C937" s="55" t="s">
        <v>122</v>
      </c>
      <c r="D937" s="15">
        <v>2012</v>
      </c>
      <c r="E937" s="56"/>
      <c r="F937" s="96">
        <v>41134</v>
      </c>
      <c r="G937" s="65">
        <v>3</v>
      </c>
      <c r="H937" s="25">
        <v>41043</v>
      </c>
      <c r="I937" s="10" t="s">
        <v>125</v>
      </c>
      <c r="J937" s="65" t="s">
        <v>101</v>
      </c>
      <c r="K937" s="67"/>
      <c r="L937" s="65"/>
      <c r="M937" s="29">
        <v>6</v>
      </c>
      <c r="N937" s="65"/>
      <c r="O937" s="28"/>
      <c r="P937" s="41" t="s">
        <v>173</v>
      </c>
    </row>
    <row r="938" spans="1:16" ht="15" hidden="1" x14ac:dyDescent="0.2">
      <c r="A938">
        <f t="shared" si="38"/>
        <v>93</v>
      </c>
      <c r="B938" t="s">
        <v>124</v>
      </c>
      <c r="C938" s="55" t="s">
        <v>122</v>
      </c>
      <c r="D938" s="15">
        <v>2012</v>
      </c>
      <c r="E938" s="56"/>
      <c r="F938" s="96">
        <v>41136</v>
      </c>
      <c r="G938" s="65">
        <v>3</v>
      </c>
      <c r="H938" s="25">
        <v>41043</v>
      </c>
      <c r="I938" s="10" t="s">
        <v>126</v>
      </c>
      <c r="J938" s="65" t="s">
        <v>101</v>
      </c>
      <c r="K938" s="67"/>
      <c r="L938" s="65"/>
      <c r="M938" s="29">
        <v>6</v>
      </c>
      <c r="N938" s="65"/>
      <c r="O938" s="28"/>
      <c r="P938" s="41" t="s">
        <v>173</v>
      </c>
    </row>
    <row r="939" spans="1:16" ht="15" hidden="1" x14ac:dyDescent="0.2">
      <c r="A939">
        <f t="shared" si="38"/>
        <v>94</v>
      </c>
      <c r="B939" t="s">
        <v>121</v>
      </c>
      <c r="C939" s="55" t="s">
        <v>122</v>
      </c>
      <c r="D939" s="15">
        <v>2012</v>
      </c>
      <c r="E939" s="56"/>
      <c r="F939" s="96">
        <v>41137</v>
      </c>
      <c r="G939" s="65">
        <v>3</v>
      </c>
      <c r="H939" s="25">
        <v>41043</v>
      </c>
      <c r="I939" s="10" t="s">
        <v>118</v>
      </c>
      <c r="J939" s="65" t="s">
        <v>101</v>
      </c>
      <c r="K939" s="67"/>
      <c r="L939" s="65"/>
      <c r="M939" s="29">
        <v>6</v>
      </c>
      <c r="N939" s="65"/>
      <c r="O939" s="28"/>
      <c r="P939" s="41" t="s">
        <v>173</v>
      </c>
    </row>
    <row r="940" spans="1:16" ht="15" hidden="1" x14ac:dyDescent="0.2">
      <c r="A940">
        <f t="shared" si="38"/>
        <v>95</v>
      </c>
      <c r="B940" t="str">
        <f t="shared" si="39"/>
        <v>Garnet</v>
      </c>
      <c r="C940" s="55" t="s">
        <v>122</v>
      </c>
      <c r="D940" s="15">
        <v>2012</v>
      </c>
      <c r="E940" s="56"/>
      <c r="F940" s="96">
        <v>41138</v>
      </c>
      <c r="G940" s="65">
        <v>3</v>
      </c>
      <c r="H940" s="25">
        <v>41043</v>
      </c>
      <c r="I940" s="10" t="s">
        <v>45</v>
      </c>
      <c r="J940" s="65" t="s">
        <v>101</v>
      </c>
      <c r="K940" s="67"/>
      <c r="L940" s="65"/>
      <c r="M940" s="29">
        <v>6</v>
      </c>
      <c r="N940" s="65"/>
      <c r="O940" s="28"/>
      <c r="P940" s="41" t="s">
        <v>173</v>
      </c>
    </row>
    <row r="941" spans="1:16" ht="15" hidden="1" x14ac:dyDescent="0.2">
      <c r="A941">
        <f t="shared" si="38"/>
        <v>93</v>
      </c>
      <c r="B941" t="str">
        <f t="shared" si="39"/>
        <v>Hyola555TT</v>
      </c>
      <c r="C941" s="55" t="s">
        <v>122</v>
      </c>
      <c r="D941" s="15">
        <v>2012</v>
      </c>
      <c r="E941" s="56"/>
      <c r="F941" s="96">
        <v>41136</v>
      </c>
      <c r="G941" s="65">
        <v>3</v>
      </c>
      <c r="H941" s="25">
        <v>41043</v>
      </c>
      <c r="I941" s="10" t="s">
        <v>127</v>
      </c>
      <c r="J941" s="65" t="s">
        <v>101</v>
      </c>
      <c r="K941" s="67"/>
      <c r="L941" s="65"/>
      <c r="M941" s="29">
        <v>6</v>
      </c>
      <c r="N941" s="65"/>
      <c r="O941" s="28"/>
      <c r="P941" s="41" t="s">
        <v>173</v>
      </c>
    </row>
    <row r="942" spans="1:16" ht="15" hidden="1" x14ac:dyDescent="0.2">
      <c r="A942">
        <f t="shared" si="38"/>
        <v>97</v>
      </c>
      <c r="B942" t="str">
        <f t="shared" si="39"/>
        <v>Jackpot</v>
      </c>
      <c r="C942" s="55" t="s">
        <v>122</v>
      </c>
      <c r="D942" s="15">
        <v>2012</v>
      </c>
      <c r="E942" s="56"/>
      <c r="F942" s="96">
        <v>41140</v>
      </c>
      <c r="G942" s="65">
        <v>3</v>
      </c>
      <c r="H942" s="25">
        <v>41043</v>
      </c>
      <c r="I942" s="10" t="s">
        <v>128</v>
      </c>
      <c r="J942" s="65" t="s">
        <v>101</v>
      </c>
      <c r="K942" s="67"/>
      <c r="L942" s="65"/>
      <c r="M942" s="29">
        <v>6</v>
      </c>
      <c r="N942" s="65"/>
      <c r="O942" s="28"/>
      <c r="P942" s="41" t="s">
        <v>173</v>
      </c>
    </row>
    <row r="943" spans="1:16" hidden="1" x14ac:dyDescent="0.2">
      <c r="A943">
        <f t="shared" si="38"/>
        <v>92</v>
      </c>
      <c r="B943" t="str">
        <f t="shared" si="39"/>
        <v>Stingray</v>
      </c>
      <c r="C943" s="55" t="s">
        <v>122</v>
      </c>
      <c r="D943" s="15">
        <v>2012</v>
      </c>
      <c r="E943" s="10"/>
      <c r="F943" s="96">
        <v>41135</v>
      </c>
      <c r="G943" s="65">
        <v>3</v>
      </c>
      <c r="H943" s="25">
        <v>41043</v>
      </c>
      <c r="I943" s="10" t="s">
        <v>129</v>
      </c>
      <c r="J943" s="65" t="s">
        <v>101</v>
      </c>
      <c r="K943" s="67"/>
      <c r="L943" s="65"/>
      <c r="M943" s="29">
        <v>6</v>
      </c>
      <c r="N943" s="10"/>
      <c r="O943" s="28"/>
      <c r="P943" s="41" t="s">
        <v>173</v>
      </c>
    </row>
    <row r="944" spans="1:16" ht="15" hidden="1" x14ac:dyDescent="0.2">
      <c r="A944">
        <f t="shared" si="38"/>
        <v>119</v>
      </c>
      <c r="B944" t="str">
        <f t="shared" si="39"/>
        <v>46C76</v>
      </c>
      <c r="C944" s="36" t="s">
        <v>62</v>
      </c>
      <c r="D944" s="15">
        <v>2009</v>
      </c>
      <c r="E944" s="24"/>
      <c r="F944" s="40">
        <v>40038</v>
      </c>
      <c r="G944" s="41">
        <v>1</v>
      </c>
      <c r="H944" s="42">
        <v>39919</v>
      </c>
      <c r="I944" s="43" t="s">
        <v>63</v>
      </c>
      <c r="J944" s="43" t="s">
        <v>51</v>
      </c>
      <c r="K944" s="44"/>
      <c r="L944" s="44"/>
      <c r="M944" s="45">
        <v>6</v>
      </c>
    </row>
    <row r="945" spans="1:13" ht="15" hidden="1" x14ac:dyDescent="0.2">
      <c r="A945">
        <f t="shared" si="38"/>
        <v>128</v>
      </c>
      <c r="B945" t="str">
        <f t="shared" si="39"/>
        <v>46C76</v>
      </c>
      <c r="C945" s="36" t="s">
        <v>62</v>
      </c>
      <c r="D945" s="15">
        <v>2009</v>
      </c>
      <c r="E945" s="24"/>
      <c r="F945" s="40">
        <v>40060</v>
      </c>
      <c r="G945" s="41">
        <v>2</v>
      </c>
      <c r="H945" s="42">
        <v>39932</v>
      </c>
      <c r="I945" s="43" t="s">
        <v>63</v>
      </c>
      <c r="J945" s="43" t="s">
        <v>51</v>
      </c>
      <c r="K945" s="44"/>
      <c r="L945" s="44"/>
      <c r="M945" s="45">
        <v>6</v>
      </c>
    </row>
    <row r="946" spans="1:13" ht="15" hidden="1" x14ac:dyDescent="0.2">
      <c r="A946">
        <f t="shared" si="38"/>
        <v>119</v>
      </c>
      <c r="B946" t="str">
        <f t="shared" si="39"/>
        <v>46Y20</v>
      </c>
      <c r="C946" s="36" t="s">
        <v>62</v>
      </c>
      <c r="D946" s="15">
        <v>2009</v>
      </c>
      <c r="E946" s="24"/>
      <c r="F946" s="40">
        <v>40038</v>
      </c>
      <c r="G946" s="41">
        <v>1</v>
      </c>
      <c r="H946" s="42">
        <v>39919</v>
      </c>
      <c r="I946" s="43" t="s">
        <v>65</v>
      </c>
      <c r="J946" s="43" t="s">
        <v>51</v>
      </c>
      <c r="K946" s="44"/>
      <c r="L946" s="44"/>
      <c r="M946" s="45">
        <v>6</v>
      </c>
    </row>
    <row r="947" spans="1:13" ht="15" hidden="1" x14ac:dyDescent="0.2">
      <c r="A947">
        <f t="shared" si="38"/>
        <v>120</v>
      </c>
      <c r="B947" t="str">
        <f t="shared" si="39"/>
        <v>46Y20</v>
      </c>
      <c r="C947" s="36" t="s">
        <v>62</v>
      </c>
      <c r="D947" s="15">
        <v>2009</v>
      </c>
      <c r="E947" s="24"/>
      <c r="F947" s="40">
        <v>40052</v>
      </c>
      <c r="G947" s="41">
        <v>2</v>
      </c>
      <c r="H947" s="42">
        <v>39932</v>
      </c>
      <c r="I947" s="43" t="s">
        <v>65</v>
      </c>
      <c r="J947" s="43" t="s">
        <v>51</v>
      </c>
      <c r="K947" s="44"/>
      <c r="L947" s="44"/>
      <c r="M947" s="45">
        <v>6</v>
      </c>
    </row>
    <row r="948" spans="1:13" ht="15" hidden="1" x14ac:dyDescent="0.2">
      <c r="A948">
        <f t="shared" si="38"/>
        <v>123</v>
      </c>
      <c r="B948" t="str">
        <f t="shared" si="39"/>
        <v>46Y78</v>
      </c>
      <c r="C948" s="36" t="s">
        <v>62</v>
      </c>
      <c r="D948" s="15">
        <v>2009</v>
      </c>
      <c r="E948" s="24"/>
      <c r="F948" s="40">
        <v>40042</v>
      </c>
      <c r="G948" s="41">
        <v>1</v>
      </c>
      <c r="H948" s="42">
        <v>39919</v>
      </c>
      <c r="I948" s="43" t="s">
        <v>42</v>
      </c>
      <c r="J948" s="43" t="s">
        <v>51</v>
      </c>
      <c r="K948" s="44"/>
      <c r="L948" s="44"/>
      <c r="M948" s="45">
        <v>6</v>
      </c>
    </row>
    <row r="949" spans="1:13" ht="15" hidden="1" x14ac:dyDescent="0.2">
      <c r="A949">
        <f t="shared" si="38"/>
        <v>128</v>
      </c>
      <c r="B949" t="str">
        <f t="shared" si="39"/>
        <v>46Y78</v>
      </c>
      <c r="C949" s="36" t="s">
        <v>62</v>
      </c>
      <c r="D949" s="15">
        <v>2009</v>
      </c>
      <c r="E949" s="24"/>
      <c r="F949" s="40">
        <v>40060</v>
      </c>
      <c r="G949" s="41">
        <v>2</v>
      </c>
      <c r="H949" s="42">
        <v>39932</v>
      </c>
      <c r="I949" s="43" t="s">
        <v>42</v>
      </c>
      <c r="J949" s="43" t="s">
        <v>51</v>
      </c>
      <c r="K949" s="44"/>
      <c r="L949" s="44"/>
      <c r="M949" s="45">
        <v>6</v>
      </c>
    </row>
    <row r="950" spans="1:13" ht="15" hidden="1" x14ac:dyDescent="0.2">
      <c r="A950">
        <f t="shared" si="38"/>
        <v>114</v>
      </c>
      <c r="B950" t="str">
        <f t="shared" si="39"/>
        <v>Garnet</v>
      </c>
      <c r="C950" s="36" t="s">
        <v>62</v>
      </c>
      <c r="D950" s="15">
        <v>2009</v>
      </c>
      <c r="E950" s="24"/>
      <c r="F950" s="40">
        <v>40033</v>
      </c>
      <c r="G950" s="41">
        <v>1</v>
      </c>
      <c r="H950" s="42">
        <v>39919</v>
      </c>
      <c r="I950" s="43" t="s">
        <v>45</v>
      </c>
      <c r="J950" s="43" t="s">
        <v>51</v>
      </c>
      <c r="K950" s="44"/>
      <c r="L950" s="44"/>
      <c r="M950" s="45">
        <v>6</v>
      </c>
    </row>
    <row r="951" spans="1:13" ht="15" hidden="1" x14ac:dyDescent="0.2">
      <c r="A951">
        <f t="shared" si="38"/>
        <v>118</v>
      </c>
      <c r="B951" t="str">
        <f t="shared" si="39"/>
        <v>Garnet</v>
      </c>
      <c r="C951" s="36" t="s">
        <v>62</v>
      </c>
      <c r="D951" s="15">
        <v>2009</v>
      </c>
      <c r="E951" s="24"/>
      <c r="F951" s="40">
        <v>40050</v>
      </c>
      <c r="G951" s="41">
        <v>2</v>
      </c>
      <c r="H951" s="42">
        <v>39932</v>
      </c>
      <c r="I951" s="43" t="s">
        <v>45</v>
      </c>
      <c r="J951" s="43" t="s">
        <v>51</v>
      </c>
      <c r="K951" s="44"/>
      <c r="L951" s="44"/>
      <c r="M951" s="45">
        <v>6</v>
      </c>
    </row>
    <row r="952" spans="1:13" ht="15" hidden="1" x14ac:dyDescent="0.2">
      <c r="A952">
        <f t="shared" si="38"/>
        <v>116</v>
      </c>
      <c r="B952" t="str">
        <f t="shared" si="39"/>
        <v>Hyola50</v>
      </c>
      <c r="C952" s="36" t="s">
        <v>62</v>
      </c>
      <c r="D952" s="15">
        <v>2009</v>
      </c>
      <c r="E952" s="24"/>
      <c r="F952" s="40">
        <v>40035</v>
      </c>
      <c r="G952" s="41">
        <v>1</v>
      </c>
      <c r="H952" s="42">
        <v>39919</v>
      </c>
      <c r="I952" s="43" t="s">
        <v>61</v>
      </c>
      <c r="J952" s="43" t="s">
        <v>51</v>
      </c>
      <c r="K952" s="44"/>
      <c r="L952" s="44"/>
      <c r="M952" s="45">
        <v>6</v>
      </c>
    </row>
    <row r="953" spans="1:13" ht="15" hidden="1" x14ac:dyDescent="0.2">
      <c r="A953">
        <f t="shared" si="38"/>
        <v>120</v>
      </c>
      <c r="B953" t="str">
        <f t="shared" si="39"/>
        <v>Hyola50</v>
      </c>
      <c r="C953" s="36" t="s">
        <v>62</v>
      </c>
      <c r="D953" s="15">
        <v>2009</v>
      </c>
      <c r="E953" s="24"/>
      <c r="F953" s="40">
        <v>40052</v>
      </c>
      <c r="G953" s="41">
        <v>2</v>
      </c>
      <c r="H953" s="42">
        <v>39932</v>
      </c>
      <c r="I953" s="43" t="s">
        <v>61</v>
      </c>
      <c r="J953" s="43" t="s">
        <v>51</v>
      </c>
      <c r="K953" s="44"/>
      <c r="L953" s="44"/>
      <c r="M953" s="45">
        <v>6</v>
      </c>
    </row>
    <row r="954" spans="1:13" ht="15" hidden="1" x14ac:dyDescent="0.2">
      <c r="A954">
        <f t="shared" si="38"/>
        <v>119</v>
      </c>
      <c r="B954" t="str">
        <f t="shared" si="39"/>
        <v>Hyola601RR</v>
      </c>
      <c r="C954" s="36" t="s">
        <v>62</v>
      </c>
      <c r="D954" s="15">
        <v>2009</v>
      </c>
      <c r="E954" s="24"/>
      <c r="F954" s="40">
        <v>40038</v>
      </c>
      <c r="G954" s="41">
        <v>1</v>
      </c>
      <c r="H954" s="42">
        <v>39919</v>
      </c>
      <c r="I954" s="43" t="s">
        <v>66</v>
      </c>
      <c r="J954" s="43" t="s">
        <v>51</v>
      </c>
      <c r="K954" s="44"/>
      <c r="L954" s="44"/>
      <c r="M954" s="45">
        <v>6</v>
      </c>
    </row>
    <row r="955" spans="1:13" ht="15" hidden="1" x14ac:dyDescent="0.2">
      <c r="A955">
        <f t="shared" si="38"/>
        <v>120</v>
      </c>
      <c r="B955" t="str">
        <f t="shared" si="39"/>
        <v>Hyola601RR</v>
      </c>
      <c r="C955" s="36" t="s">
        <v>62</v>
      </c>
      <c r="D955" s="15">
        <v>2009</v>
      </c>
      <c r="E955" s="24"/>
      <c r="F955" s="40">
        <v>40052</v>
      </c>
      <c r="G955" s="41">
        <v>2</v>
      </c>
      <c r="H955" s="42">
        <v>39932</v>
      </c>
      <c r="I955" s="43" t="s">
        <v>66</v>
      </c>
      <c r="J955" s="43" t="s">
        <v>51</v>
      </c>
      <c r="K955" s="44"/>
      <c r="L955" s="44"/>
      <c r="M955" s="45">
        <v>6</v>
      </c>
    </row>
    <row r="956" spans="1:13" ht="15" hidden="1" x14ac:dyDescent="0.2">
      <c r="A956">
        <f t="shared" si="38"/>
        <v>113</v>
      </c>
      <c r="B956" t="str">
        <f t="shared" si="39"/>
        <v>Tawriffic</v>
      </c>
      <c r="C956" s="36" t="s">
        <v>62</v>
      </c>
      <c r="D956" s="15">
        <v>2009</v>
      </c>
      <c r="E956" s="24"/>
      <c r="F956" s="40">
        <v>40032</v>
      </c>
      <c r="G956" s="41">
        <v>1</v>
      </c>
      <c r="H956" s="42">
        <v>39919</v>
      </c>
      <c r="I956" s="43" t="s">
        <v>67</v>
      </c>
      <c r="J956" s="43" t="s">
        <v>51</v>
      </c>
      <c r="K956" s="44"/>
      <c r="L956" s="44"/>
      <c r="M956" s="45">
        <v>6</v>
      </c>
    </row>
    <row r="957" spans="1:13" ht="15" hidden="1" x14ac:dyDescent="0.2">
      <c r="A957">
        <f t="shared" si="38"/>
        <v>118</v>
      </c>
      <c r="B957" t="str">
        <f t="shared" si="39"/>
        <v>Tawriffic</v>
      </c>
      <c r="C957" s="36" t="s">
        <v>62</v>
      </c>
      <c r="D957" s="15">
        <v>2009</v>
      </c>
      <c r="E957" s="24"/>
      <c r="F957" s="40">
        <v>40050</v>
      </c>
      <c r="G957" s="41">
        <v>2</v>
      </c>
      <c r="H957" s="42">
        <v>39932</v>
      </c>
      <c r="I957" s="43" t="s">
        <v>67</v>
      </c>
      <c r="J957" s="43" t="s">
        <v>51</v>
      </c>
      <c r="K957" s="44"/>
      <c r="L957" s="44"/>
      <c r="M957" s="45">
        <v>6</v>
      </c>
    </row>
    <row r="958" spans="1:13" ht="15" hidden="1" x14ac:dyDescent="0.2">
      <c r="A958">
        <f t="shared" si="38"/>
        <v>120</v>
      </c>
      <c r="B958" t="str">
        <f t="shared" si="39"/>
        <v>Triumph</v>
      </c>
      <c r="C958" s="36" t="s">
        <v>62</v>
      </c>
      <c r="D958" s="15">
        <v>2009</v>
      </c>
      <c r="E958" s="24"/>
      <c r="F958" s="40">
        <v>40039</v>
      </c>
      <c r="G958" s="41">
        <v>1</v>
      </c>
      <c r="H958" s="42">
        <v>39919</v>
      </c>
      <c r="I958" s="43" t="s">
        <v>68</v>
      </c>
      <c r="J958" s="43" t="s">
        <v>51</v>
      </c>
      <c r="K958" s="44"/>
      <c r="L958" s="44"/>
      <c r="M958" s="45">
        <v>6</v>
      </c>
    </row>
    <row r="959" spans="1:13" ht="15" hidden="1" x14ac:dyDescent="0.2">
      <c r="A959">
        <f t="shared" si="38"/>
        <v>121</v>
      </c>
      <c r="B959" t="str">
        <f t="shared" si="39"/>
        <v>Triumph</v>
      </c>
      <c r="C959" s="36" t="s">
        <v>62</v>
      </c>
      <c r="D959" s="15">
        <v>2009</v>
      </c>
      <c r="E959" s="24"/>
      <c r="F959" s="40">
        <v>40053</v>
      </c>
      <c r="G959" s="41">
        <v>2</v>
      </c>
      <c r="H959" s="42">
        <v>39932</v>
      </c>
      <c r="I959" s="43" t="s">
        <v>68</v>
      </c>
      <c r="J959" s="43" t="s">
        <v>51</v>
      </c>
      <c r="K959" s="44"/>
      <c r="L959" s="44"/>
      <c r="M959" s="45">
        <v>6</v>
      </c>
    </row>
    <row r="960" spans="1:13" hidden="1" x14ac:dyDescent="0.2">
      <c r="A960">
        <f t="shared" si="38"/>
        <v>101</v>
      </c>
      <c r="B960" t="s">
        <v>124</v>
      </c>
      <c r="C960" s="55" t="s">
        <v>130</v>
      </c>
      <c r="D960" s="15">
        <v>2002</v>
      </c>
      <c r="E960" s="10"/>
      <c r="F960" s="25">
        <v>37469</v>
      </c>
      <c r="G960" s="10">
        <v>1</v>
      </c>
      <c r="H960" s="37">
        <v>37368</v>
      </c>
      <c r="I960" s="10" t="s">
        <v>131</v>
      </c>
      <c r="J960" s="65" t="s">
        <v>101</v>
      </c>
      <c r="K960" s="10"/>
      <c r="L960" s="10"/>
      <c r="M960" s="29">
        <v>6</v>
      </c>
    </row>
    <row r="961" spans="1:13" hidden="1" x14ac:dyDescent="0.2">
      <c r="A961">
        <f t="shared" si="38"/>
        <v>101</v>
      </c>
      <c r="B961" t="str">
        <f t="shared" si="39"/>
        <v>Rivette</v>
      </c>
      <c r="C961" s="55" t="s">
        <v>130</v>
      </c>
      <c r="D961" s="15">
        <v>2002</v>
      </c>
      <c r="E961" s="10"/>
      <c r="F961" s="25">
        <v>37469</v>
      </c>
      <c r="G961" s="10">
        <v>1</v>
      </c>
      <c r="H961" s="37">
        <v>37368</v>
      </c>
      <c r="I961" s="10" t="s">
        <v>132</v>
      </c>
      <c r="J961" s="65" t="s">
        <v>101</v>
      </c>
      <c r="K961" s="10"/>
      <c r="L961" s="10"/>
      <c r="M961" s="29">
        <v>6</v>
      </c>
    </row>
    <row r="962" spans="1:13" hidden="1" x14ac:dyDescent="0.2">
      <c r="A962">
        <f t="shared" si="38"/>
        <v>101</v>
      </c>
      <c r="B962" t="str">
        <f t="shared" si="39"/>
        <v>Ag-Emblem</v>
      </c>
      <c r="C962" s="55" t="s">
        <v>130</v>
      </c>
      <c r="D962" s="15">
        <v>2002</v>
      </c>
      <c r="E962" s="10"/>
      <c r="F962" s="25">
        <v>37469</v>
      </c>
      <c r="G962" s="10">
        <v>1</v>
      </c>
      <c r="H962" s="37">
        <v>37368</v>
      </c>
      <c r="I962" s="10" t="s">
        <v>133</v>
      </c>
      <c r="J962" s="65" t="s">
        <v>101</v>
      </c>
      <c r="K962" s="10"/>
      <c r="L962" s="10"/>
      <c r="M962" s="29">
        <v>6</v>
      </c>
    </row>
    <row r="963" spans="1:13" hidden="1" x14ac:dyDescent="0.2">
      <c r="A963">
        <f t="shared" si="38"/>
        <v>101</v>
      </c>
      <c r="B963" t="str">
        <f t="shared" si="39"/>
        <v>Rainbow</v>
      </c>
      <c r="C963" s="55" t="s">
        <v>130</v>
      </c>
      <c r="D963" s="15">
        <v>2002</v>
      </c>
      <c r="E963" s="10"/>
      <c r="F963" s="25">
        <v>37469</v>
      </c>
      <c r="G963" s="10">
        <v>1</v>
      </c>
      <c r="H963" s="37">
        <v>37368</v>
      </c>
      <c r="I963" s="10" t="s">
        <v>134</v>
      </c>
      <c r="J963" s="65" t="s">
        <v>101</v>
      </c>
      <c r="K963" s="10"/>
      <c r="L963" s="10"/>
      <c r="M963" s="29">
        <v>6</v>
      </c>
    </row>
    <row r="964" spans="1:13" hidden="1" x14ac:dyDescent="0.2">
      <c r="A964">
        <f t="shared" si="38"/>
        <v>101</v>
      </c>
      <c r="B964" t="s">
        <v>135</v>
      </c>
      <c r="C964" s="55" t="s">
        <v>130</v>
      </c>
      <c r="D964" s="15">
        <v>2002</v>
      </c>
      <c r="E964" s="10"/>
      <c r="F964" s="25">
        <v>37469</v>
      </c>
      <c r="G964" s="10">
        <v>1</v>
      </c>
      <c r="H964" s="37">
        <v>37368</v>
      </c>
      <c r="I964" s="10" t="s">
        <v>136</v>
      </c>
      <c r="J964" s="65" t="s">
        <v>101</v>
      </c>
      <c r="K964" s="10"/>
      <c r="L964" s="10"/>
      <c r="M964" s="29">
        <v>6</v>
      </c>
    </row>
    <row r="965" spans="1:13" hidden="1" x14ac:dyDescent="0.2">
      <c r="A965">
        <f t="shared" si="38"/>
        <v>101</v>
      </c>
      <c r="B965" t="str">
        <f t="shared" si="39"/>
        <v>Oscar</v>
      </c>
      <c r="C965" s="55" t="s">
        <v>130</v>
      </c>
      <c r="D965" s="15">
        <v>2002</v>
      </c>
      <c r="E965" s="10"/>
      <c r="F965" s="25">
        <v>37469</v>
      </c>
      <c r="G965" s="10">
        <v>1</v>
      </c>
      <c r="H965" s="37">
        <v>37368</v>
      </c>
      <c r="I965" s="10" t="s">
        <v>137</v>
      </c>
      <c r="J965" s="65" t="s">
        <v>101</v>
      </c>
      <c r="K965" s="10"/>
      <c r="L965" s="10"/>
      <c r="M965" s="29">
        <v>6</v>
      </c>
    </row>
    <row r="966" spans="1:13" hidden="1" x14ac:dyDescent="0.2">
      <c r="A966">
        <f t="shared" si="38"/>
        <v>101</v>
      </c>
      <c r="B966" t="s">
        <v>138</v>
      </c>
      <c r="C966" s="55" t="s">
        <v>130</v>
      </c>
      <c r="D966" s="15">
        <v>2002</v>
      </c>
      <c r="E966" s="10"/>
      <c r="F966" s="25">
        <v>37469</v>
      </c>
      <c r="G966" s="10">
        <v>1</v>
      </c>
      <c r="H966" s="37">
        <v>37368</v>
      </c>
      <c r="I966" s="10" t="s">
        <v>139</v>
      </c>
      <c r="J966" s="65" t="s">
        <v>101</v>
      </c>
      <c r="K966" s="10"/>
      <c r="L966" s="10"/>
      <c r="M966" s="29">
        <v>6</v>
      </c>
    </row>
    <row r="967" spans="1:13" hidden="1" x14ac:dyDescent="0.2">
      <c r="A967">
        <f t="shared" si="38"/>
        <v>101</v>
      </c>
      <c r="B967" t="str">
        <f t="shared" si="39"/>
        <v>Dunkeld</v>
      </c>
      <c r="C967" s="55" t="s">
        <v>130</v>
      </c>
      <c r="D967" s="15">
        <v>2002</v>
      </c>
      <c r="E967" s="10"/>
      <c r="F967" s="25">
        <v>37469</v>
      </c>
      <c r="G967" s="10">
        <v>1</v>
      </c>
      <c r="H967" s="37">
        <v>37368</v>
      </c>
      <c r="I967" s="10" t="s">
        <v>140</v>
      </c>
      <c r="J967" s="65" t="s">
        <v>101</v>
      </c>
      <c r="K967" s="10"/>
      <c r="L967" s="10"/>
      <c r="M967" s="29">
        <v>6</v>
      </c>
    </row>
    <row r="968" spans="1:13" hidden="1" x14ac:dyDescent="0.2">
      <c r="A968">
        <f t="shared" si="38"/>
        <v>95</v>
      </c>
      <c r="B968" t="s">
        <v>124</v>
      </c>
      <c r="C968" s="55" t="s">
        <v>130</v>
      </c>
      <c r="D968" s="15">
        <v>2002</v>
      </c>
      <c r="E968" s="10"/>
      <c r="F968" s="25">
        <v>37488</v>
      </c>
      <c r="G968" s="10">
        <v>2</v>
      </c>
      <c r="H968" s="37">
        <v>37393</v>
      </c>
      <c r="I968" s="10" t="s">
        <v>131</v>
      </c>
      <c r="J968" s="65" t="s">
        <v>101</v>
      </c>
      <c r="K968" s="10"/>
      <c r="L968" s="10"/>
      <c r="M968" s="29">
        <v>6</v>
      </c>
    </row>
    <row r="969" spans="1:13" hidden="1" x14ac:dyDescent="0.2">
      <c r="A969">
        <f t="shared" si="38"/>
        <v>95</v>
      </c>
      <c r="B969" t="str">
        <f t="shared" si="39"/>
        <v>Rivette</v>
      </c>
      <c r="C969" s="55" t="s">
        <v>130</v>
      </c>
      <c r="D969" s="15">
        <v>2002</v>
      </c>
      <c r="E969" s="10"/>
      <c r="F969" s="25">
        <v>37488</v>
      </c>
      <c r="G969" s="10">
        <v>2</v>
      </c>
      <c r="H969" s="37">
        <v>37393</v>
      </c>
      <c r="I969" s="10" t="s">
        <v>132</v>
      </c>
      <c r="J969" s="65" t="s">
        <v>101</v>
      </c>
      <c r="K969" s="10"/>
      <c r="L969" s="10"/>
      <c r="M969" s="29">
        <v>6</v>
      </c>
    </row>
    <row r="970" spans="1:13" hidden="1" x14ac:dyDescent="0.2">
      <c r="A970">
        <f t="shared" si="38"/>
        <v>95</v>
      </c>
      <c r="B970" t="str">
        <f t="shared" si="39"/>
        <v>Ag-Emblem</v>
      </c>
      <c r="C970" s="55" t="s">
        <v>130</v>
      </c>
      <c r="D970" s="15">
        <v>2002</v>
      </c>
      <c r="E970" s="10"/>
      <c r="F970" s="25">
        <v>37488</v>
      </c>
      <c r="G970" s="10">
        <v>2</v>
      </c>
      <c r="H970" s="37">
        <v>37393</v>
      </c>
      <c r="I970" s="10" t="s">
        <v>133</v>
      </c>
      <c r="J970" s="65" t="s">
        <v>101</v>
      </c>
      <c r="K970" s="10"/>
      <c r="L970" s="10"/>
      <c r="M970" s="29">
        <v>6</v>
      </c>
    </row>
    <row r="971" spans="1:13" hidden="1" x14ac:dyDescent="0.2">
      <c r="A971">
        <f t="shared" si="38"/>
        <v>95</v>
      </c>
      <c r="B971" t="str">
        <f t="shared" si="39"/>
        <v>Rainbow</v>
      </c>
      <c r="C971" s="55" t="s">
        <v>130</v>
      </c>
      <c r="D971" s="15">
        <v>2002</v>
      </c>
      <c r="E971" s="10"/>
      <c r="F971" s="25">
        <v>37488</v>
      </c>
      <c r="G971" s="10">
        <v>2</v>
      </c>
      <c r="H971" s="37">
        <v>37393</v>
      </c>
      <c r="I971" s="10" t="s">
        <v>134</v>
      </c>
      <c r="J971" s="65" t="s">
        <v>101</v>
      </c>
      <c r="K971" s="10"/>
      <c r="L971" s="10"/>
      <c r="M971" s="29">
        <v>6</v>
      </c>
    </row>
    <row r="972" spans="1:13" hidden="1" x14ac:dyDescent="0.2">
      <c r="A972">
        <f t="shared" si="38"/>
        <v>95</v>
      </c>
      <c r="B972" t="s">
        <v>135</v>
      </c>
      <c r="C972" s="55" t="s">
        <v>130</v>
      </c>
      <c r="D972" s="15">
        <v>2002</v>
      </c>
      <c r="E972" s="10"/>
      <c r="F972" s="25">
        <v>37488</v>
      </c>
      <c r="G972" s="10">
        <v>2</v>
      </c>
      <c r="H972" s="37">
        <v>37393</v>
      </c>
      <c r="I972" s="10" t="s">
        <v>136</v>
      </c>
      <c r="J972" s="65" t="s">
        <v>101</v>
      </c>
      <c r="K972" s="10"/>
      <c r="L972" s="10"/>
      <c r="M972" s="29">
        <v>6</v>
      </c>
    </row>
    <row r="973" spans="1:13" hidden="1" x14ac:dyDescent="0.2">
      <c r="A973">
        <f t="shared" si="38"/>
        <v>95</v>
      </c>
      <c r="B973" t="str">
        <f t="shared" si="39"/>
        <v>Oscar</v>
      </c>
      <c r="C973" s="55" t="s">
        <v>130</v>
      </c>
      <c r="D973" s="15">
        <v>2002</v>
      </c>
      <c r="E973" s="10"/>
      <c r="F973" s="25">
        <v>37488</v>
      </c>
      <c r="G973" s="10">
        <v>2</v>
      </c>
      <c r="H973" s="37">
        <v>37393</v>
      </c>
      <c r="I973" s="10" t="s">
        <v>137</v>
      </c>
      <c r="J973" s="65" t="s">
        <v>101</v>
      </c>
      <c r="K973" s="10"/>
      <c r="L973" s="10"/>
      <c r="M973" s="29">
        <v>6</v>
      </c>
    </row>
    <row r="974" spans="1:13" hidden="1" x14ac:dyDescent="0.2">
      <c r="A974">
        <f t="shared" si="38"/>
        <v>95</v>
      </c>
      <c r="B974" t="s">
        <v>138</v>
      </c>
      <c r="C974" s="55" t="s">
        <v>130</v>
      </c>
      <c r="D974" s="15">
        <v>2002</v>
      </c>
      <c r="E974" s="10"/>
      <c r="F974" s="25">
        <v>37488</v>
      </c>
      <c r="G974" s="10">
        <v>2</v>
      </c>
      <c r="H974" s="37">
        <v>37393</v>
      </c>
      <c r="I974" s="10" t="s">
        <v>139</v>
      </c>
      <c r="J974" s="65" t="s">
        <v>101</v>
      </c>
      <c r="K974" s="10"/>
      <c r="L974" s="10"/>
      <c r="M974" s="29">
        <v>6</v>
      </c>
    </row>
    <row r="975" spans="1:13" hidden="1" x14ac:dyDescent="0.2">
      <c r="A975">
        <f t="shared" si="38"/>
        <v>95</v>
      </c>
      <c r="B975" t="str">
        <f t="shared" si="39"/>
        <v>Dunkeld</v>
      </c>
      <c r="C975" s="55" t="s">
        <v>130</v>
      </c>
      <c r="D975" s="15">
        <v>2002</v>
      </c>
      <c r="E975" s="10"/>
      <c r="F975" s="25">
        <v>37488</v>
      </c>
      <c r="G975" s="10">
        <v>2</v>
      </c>
      <c r="H975" s="37">
        <v>37393</v>
      </c>
      <c r="I975" s="10" t="s">
        <v>140</v>
      </c>
      <c r="J975" s="65" t="s">
        <v>101</v>
      </c>
      <c r="K975" s="10"/>
      <c r="L975" s="10"/>
      <c r="M975" s="29">
        <v>6</v>
      </c>
    </row>
    <row r="976" spans="1:13" hidden="1" x14ac:dyDescent="0.2">
      <c r="A976">
        <f t="shared" si="38"/>
        <v>83</v>
      </c>
      <c r="B976" t="s">
        <v>124</v>
      </c>
      <c r="C976" s="55" t="s">
        <v>130</v>
      </c>
      <c r="D976" s="15">
        <v>2002</v>
      </c>
      <c r="E976" s="10"/>
      <c r="F976" s="25">
        <v>37504</v>
      </c>
      <c r="G976" s="10">
        <v>3</v>
      </c>
      <c r="H976" s="37">
        <v>37421</v>
      </c>
      <c r="I976" s="10" t="s">
        <v>131</v>
      </c>
      <c r="J976" s="65" t="s">
        <v>101</v>
      </c>
      <c r="K976" s="10"/>
      <c r="L976" s="10"/>
      <c r="M976" s="29">
        <v>6</v>
      </c>
    </row>
    <row r="977" spans="1:13" hidden="1" x14ac:dyDescent="0.2">
      <c r="A977">
        <f t="shared" si="38"/>
        <v>83</v>
      </c>
      <c r="B977" t="str">
        <f t="shared" si="39"/>
        <v>Rivette</v>
      </c>
      <c r="C977" s="55" t="s">
        <v>130</v>
      </c>
      <c r="D977" s="15">
        <v>2002</v>
      </c>
      <c r="E977" s="10"/>
      <c r="F977" s="25">
        <v>37504</v>
      </c>
      <c r="G977" s="10">
        <v>3</v>
      </c>
      <c r="H977" s="37">
        <v>37421</v>
      </c>
      <c r="I977" s="10" t="s">
        <v>132</v>
      </c>
      <c r="J977" s="65" t="s">
        <v>101</v>
      </c>
      <c r="K977" s="10"/>
      <c r="L977" s="10"/>
      <c r="M977" s="29">
        <v>6</v>
      </c>
    </row>
    <row r="978" spans="1:13" hidden="1" x14ac:dyDescent="0.2">
      <c r="A978">
        <f t="shared" si="38"/>
        <v>83</v>
      </c>
      <c r="B978" t="str">
        <f t="shared" si="39"/>
        <v>Ag-Emblem</v>
      </c>
      <c r="C978" s="55" t="s">
        <v>130</v>
      </c>
      <c r="D978" s="15">
        <v>2002</v>
      </c>
      <c r="E978" s="10"/>
      <c r="F978" s="25">
        <v>37504</v>
      </c>
      <c r="G978" s="10">
        <v>3</v>
      </c>
      <c r="H978" s="37">
        <v>37421</v>
      </c>
      <c r="I978" s="10" t="s">
        <v>133</v>
      </c>
      <c r="J978" s="65" t="s">
        <v>101</v>
      </c>
      <c r="K978" s="10"/>
      <c r="L978" s="10"/>
      <c r="M978" s="29">
        <v>6</v>
      </c>
    </row>
    <row r="979" spans="1:13" hidden="1" x14ac:dyDescent="0.2">
      <c r="A979">
        <f t="shared" si="38"/>
        <v>83</v>
      </c>
      <c r="B979" t="str">
        <f t="shared" si="39"/>
        <v>Rainbow</v>
      </c>
      <c r="C979" s="55" t="s">
        <v>130</v>
      </c>
      <c r="D979" s="15">
        <v>2002</v>
      </c>
      <c r="E979" s="10"/>
      <c r="F979" s="25">
        <v>37504</v>
      </c>
      <c r="G979" s="10">
        <v>3</v>
      </c>
      <c r="H979" s="37">
        <v>37421</v>
      </c>
      <c r="I979" s="10" t="s">
        <v>134</v>
      </c>
      <c r="J979" s="65" t="s">
        <v>101</v>
      </c>
      <c r="K979" s="10"/>
      <c r="L979" s="10"/>
      <c r="M979" s="29">
        <v>6</v>
      </c>
    </row>
    <row r="980" spans="1:13" hidden="1" x14ac:dyDescent="0.2">
      <c r="A980">
        <f t="shared" si="38"/>
        <v>83</v>
      </c>
      <c r="B980" t="s">
        <v>135</v>
      </c>
      <c r="C980" s="55" t="s">
        <v>130</v>
      </c>
      <c r="D980" s="15">
        <v>2002</v>
      </c>
      <c r="E980" s="10"/>
      <c r="F980" s="25">
        <v>37504</v>
      </c>
      <c r="G980" s="10">
        <v>3</v>
      </c>
      <c r="H980" s="37">
        <v>37421</v>
      </c>
      <c r="I980" s="10" t="s">
        <v>136</v>
      </c>
      <c r="J980" s="65" t="s">
        <v>101</v>
      </c>
      <c r="K980" s="10"/>
      <c r="L980" s="10"/>
      <c r="M980" s="29">
        <v>6</v>
      </c>
    </row>
    <row r="981" spans="1:13" hidden="1" x14ac:dyDescent="0.2">
      <c r="A981">
        <f t="shared" ref="A981:A1044" si="40">F981-H981</f>
        <v>83</v>
      </c>
      <c r="B981" t="str">
        <f>I981</f>
        <v>Oscar</v>
      </c>
      <c r="C981" s="55" t="s">
        <v>130</v>
      </c>
      <c r="D981" s="15">
        <v>2002</v>
      </c>
      <c r="E981" s="10"/>
      <c r="F981" s="25">
        <v>37504</v>
      </c>
      <c r="G981" s="10">
        <v>3</v>
      </c>
      <c r="H981" s="37">
        <v>37421</v>
      </c>
      <c r="I981" s="10" t="s">
        <v>137</v>
      </c>
      <c r="J981" s="65" t="s">
        <v>101</v>
      </c>
      <c r="K981" s="10"/>
      <c r="L981" s="10"/>
      <c r="M981" s="29">
        <v>6</v>
      </c>
    </row>
    <row r="982" spans="1:13" hidden="1" x14ac:dyDescent="0.2">
      <c r="A982">
        <f t="shared" si="40"/>
        <v>83</v>
      </c>
      <c r="B982" t="s">
        <v>138</v>
      </c>
      <c r="C982" s="55" t="s">
        <v>130</v>
      </c>
      <c r="D982" s="15">
        <v>2002</v>
      </c>
      <c r="E982" s="10"/>
      <c r="F982" s="25">
        <v>37504</v>
      </c>
      <c r="G982" s="10">
        <v>3</v>
      </c>
      <c r="H982" s="37">
        <v>37421</v>
      </c>
      <c r="I982" s="10" t="s">
        <v>139</v>
      </c>
      <c r="J982" s="65" t="s">
        <v>101</v>
      </c>
      <c r="K982" s="10"/>
      <c r="L982" s="10"/>
      <c r="M982" s="29">
        <v>6</v>
      </c>
    </row>
    <row r="983" spans="1:13" hidden="1" x14ac:dyDescent="0.2">
      <c r="A983">
        <f t="shared" si="40"/>
        <v>83</v>
      </c>
      <c r="B983" t="str">
        <f>I983</f>
        <v>Dunkeld</v>
      </c>
      <c r="C983" s="55" t="s">
        <v>130</v>
      </c>
      <c r="D983" s="15">
        <v>2002</v>
      </c>
      <c r="E983" s="10"/>
      <c r="F983" s="25">
        <v>37504</v>
      </c>
      <c r="G983" s="10">
        <v>3</v>
      </c>
      <c r="H983" s="37">
        <v>37421</v>
      </c>
      <c r="I983" s="10" t="s">
        <v>140</v>
      </c>
      <c r="J983" s="65" t="s">
        <v>101</v>
      </c>
      <c r="K983" s="10"/>
      <c r="L983" s="10"/>
      <c r="M983" s="29">
        <v>6</v>
      </c>
    </row>
    <row r="984" spans="1:13" hidden="1" x14ac:dyDescent="0.2">
      <c r="A984">
        <f t="shared" si="40"/>
        <v>104</v>
      </c>
      <c r="B984" t="s">
        <v>124</v>
      </c>
      <c r="C984" s="55" t="s">
        <v>130</v>
      </c>
      <c r="D984" s="15">
        <v>2003</v>
      </c>
      <c r="E984" s="10"/>
      <c r="F984" s="25">
        <v>37817</v>
      </c>
      <c r="G984" s="10">
        <v>1</v>
      </c>
      <c r="H984" s="37">
        <v>37713</v>
      </c>
      <c r="I984" s="10" t="s">
        <v>131</v>
      </c>
      <c r="J984" s="65" t="s">
        <v>141</v>
      </c>
      <c r="K984" s="10"/>
      <c r="L984" s="10"/>
      <c r="M984" s="29">
        <v>6</v>
      </c>
    </row>
    <row r="985" spans="1:13" hidden="1" x14ac:dyDescent="0.2">
      <c r="B985" t="str">
        <f t="shared" ref="B985:B1044" si="41">I985</f>
        <v>Rainbow</v>
      </c>
      <c r="C985" s="55" t="s">
        <v>130</v>
      </c>
      <c r="D985" s="15">
        <v>2003</v>
      </c>
      <c r="E985" s="10"/>
      <c r="F985" s="25"/>
      <c r="G985" s="10">
        <v>1</v>
      </c>
      <c r="H985" s="37">
        <v>37713</v>
      </c>
      <c r="I985" s="10" t="s">
        <v>134</v>
      </c>
      <c r="J985" s="65" t="s">
        <v>141</v>
      </c>
      <c r="K985" s="10"/>
      <c r="L985" s="10"/>
      <c r="M985" s="29">
        <v>6</v>
      </c>
    </row>
    <row r="986" spans="1:13" hidden="1" x14ac:dyDescent="0.2">
      <c r="A986">
        <f t="shared" si="40"/>
        <v>132</v>
      </c>
      <c r="B986" t="s">
        <v>135</v>
      </c>
      <c r="C986" s="55" t="s">
        <v>130</v>
      </c>
      <c r="D986" s="15">
        <v>2003</v>
      </c>
      <c r="E986" s="10"/>
      <c r="F986" s="25">
        <v>37845</v>
      </c>
      <c r="G986" s="10">
        <v>1</v>
      </c>
      <c r="H986" s="37">
        <v>37713</v>
      </c>
      <c r="I986" s="10" t="s">
        <v>136</v>
      </c>
      <c r="J986" s="65" t="s">
        <v>141</v>
      </c>
      <c r="K986" s="10"/>
      <c r="L986" s="10"/>
      <c r="M986" s="29">
        <v>6</v>
      </c>
    </row>
    <row r="987" spans="1:13" hidden="1" x14ac:dyDescent="0.2">
      <c r="B987" t="str">
        <f t="shared" si="41"/>
        <v>Oscar</v>
      </c>
      <c r="C987" s="55" t="s">
        <v>130</v>
      </c>
      <c r="D987" s="15">
        <v>2003</v>
      </c>
      <c r="E987" s="10"/>
      <c r="F987" s="25"/>
      <c r="G987" s="10">
        <v>1</v>
      </c>
      <c r="H987" s="37">
        <v>37713</v>
      </c>
      <c r="I987" s="10" t="s">
        <v>137</v>
      </c>
      <c r="J987" s="65" t="s">
        <v>141</v>
      </c>
      <c r="K987" s="10"/>
      <c r="L987" s="10"/>
      <c r="M987" s="29">
        <v>6</v>
      </c>
    </row>
    <row r="988" spans="1:13" hidden="1" x14ac:dyDescent="0.2">
      <c r="A988">
        <f t="shared" si="40"/>
        <v>132</v>
      </c>
      <c r="B988" t="s">
        <v>138</v>
      </c>
      <c r="C988" s="55" t="s">
        <v>130</v>
      </c>
      <c r="D988" s="15">
        <v>2003</v>
      </c>
      <c r="E988" s="10"/>
      <c r="F988" s="25">
        <v>37845</v>
      </c>
      <c r="G988" s="10">
        <v>1</v>
      </c>
      <c r="H988" s="37">
        <v>37713</v>
      </c>
      <c r="I988" s="10" t="s">
        <v>139</v>
      </c>
      <c r="J988" s="65" t="s">
        <v>141</v>
      </c>
      <c r="K988" s="10"/>
      <c r="L988" s="10"/>
      <c r="M988" s="29">
        <v>6</v>
      </c>
    </row>
    <row r="989" spans="1:13" hidden="1" x14ac:dyDescent="0.2">
      <c r="B989" t="str">
        <f t="shared" si="41"/>
        <v>Dunkeld</v>
      </c>
      <c r="C989" s="55" t="s">
        <v>130</v>
      </c>
      <c r="D989" s="15">
        <v>2003</v>
      </c>
      <c r="E989" s="10"/>
      <c r="F989" s="25"/>
      <c r="G989" s="10">
        <v>1</v>
      </c>
      <c r="H989" s="37">
        <v>37713</v>
      </c>
      <c r="I989" s="10" t="s">
        <v>140</v>
      </c>
      <c r="J989" s="65" t="s">
        <v>141</v>
      </c>
      <c r="K989" s="10"/>
      <c r="L989" s="10"/>
      <c r="M989" s="29">
        <v>6</v>
      </c>
    </row>
    <row r="990" spans="1:13" hidden="1" x14ac:dyDescent="0.2">
      <c r="A990">
        <f t="shared" si="40"/>
        <v>106</v>
      </c>
      <c r="B990" t="s">
        <v>124</v>
      </c>
      <c r="C990" s="55" t="s">
        <v>130</v>
      </c>
      <c r="D990" s="15">
        <v>2003</v>
      </c>
      <c r="E990" s="10"/>
      <c r="F990" s="25">
        <v>37839</v>
      </c>
      <c r="G990" s="10">
        <v>2</v>
      </c>
      <c r="H990" s="37">
        <v>37733</v>
      </c>
      <c r="I990" s="10" t="s">
        <v>131</v>
      </c>
      <c r="J990" s="65" t="s">
        <v>141</v>
      </c>
      <c r="K990" s="10"/>
      <c r="L990" s="10"/>
      <c r="M990" s="29">
        <v>6</v>
      </c>
    </row>
    <row r="991" spans="1:13" hidden="1" x14ac:dyDescent="0.2">
      <c r="B991" t="str">
        <f t="shared" si="41"/>
        <v>Rainbow</v>
      </c>
      <c r="C991" s="55" t="s">
        <v>130</v>
      </c>
      <c r="D991" s="15">
        <v>2003</v>
      </c>
      <c r="E991" s="10"/>
      <c r="F991" s="25"/>
      <c r="G991" s="10">
        <v>2</v>
      </c>
      <c r="H991" s="37">
        <v>37733</v>
      </c>
      <c r="I991" s="10" t="s">
        <v>134</v>
      </c>
      <c r="J991" s="65" t="s">
        <v>141</v>
      </c>
      <c r="K991" s="10"/>
      <c r="L991" s="10"/>
      <c r="M991" s="29">
        <v>6</v>
      </c>
    </row>
    <row r="992" spans="1:13" hidden="1" x14ac:dyDescent="0.2">
      <c r="A992">
        <f t="shared" si="40"/>
        <v>119</v>
      </c>
      <c r="B992" t="s">
        <v>135</v>
      </c>
      <c r="C992" s="55" t="s">
        <v>130</v>
      </c>
      <c r="D992" s="15">
        <v>2003</v>
      </c>
      <c r="E992" s="10"/>
      <c r="F992" s="25">
        <v>37852</v>
      </c>
      <c r="G992" s="10">
        <v>2</v>
      </c>
      <c r="H992" s="37">
        <v>37733</v>
      </c>
      <c r="I992" s="10" t="s">
        <v>136</v>
      </c>
      <c r="J992" s="65" t="s">
        <v>141</v>
      </c>
      <c r="K992" s="10"/>
      <c r="L992" s="10"/>
      <c r="M992" s="29">
        <v>6</v>
      </c>
    </row>
    <row r="993" spans="1:13" hidden="1" x14ac:dyDescent="0.2">
      <c r="B993" t="str">
        <f t="shared" si="41"/>
        <v>Oscar</v>
      </c>
      <c r="C993" s="55" t="s">
        <v>130</v>
      </c>
      <c r="D993" s="15">
        <v>2003</v>
      </c>
      <c r="E993" s="10"/>
      <c r="F993" s="25"/>
      <c r="G993" s="10">
        <v>2</v>
      </c>
      <c r="H993" s="37">
        <v>37733</v>
      </c>
      <c r="I993" s="10" t="s">
        <v>137</v>
      </c>
      <c r="J993" s="65" t="s">
        <v>141</v>
      </c>
      <c r="K993" s="10"/>
      <c r="L993" s="10"/>
      <c r="M993" s="29">
        <v>6</v>
      </c>
    </row>
    <row r="994" spans="1:13" hidden="1" x14ac:dyDescent="0.2">
      <c r="A994">
        <f t="shared" si="40"/>
        <v>113</v>
      </c>
      <c r="B994" t="s">
        <v>138</v>
      </c>
      <c r="C994" s="55" t="s">
        <v>130</v>
      </c>
      <c r="D994" s="15">
        <v>2003</v>
      </c>
      <c r="E994" s="10"/>
      <c r="F994" s="25">
        <v>37846</v>
      </c>
      <c r="G994" s="10">
        <v>2</v>
      </c>
      <c r="H994" s="37">
        <v>37733</v>
      </c>
      <c r="I994" s="10" t="s">
        <v>139</v>
      </c>
      <c r="J994" s="65" t="s">
        <v>141</v>
      </c>
      <c r="K994" s="10"/>
      <c r="L994" s="10"/>
      <c r="M994" s="29">
        <v>6</v>
      </c>
    </row>
    <row r="995" spans="1:13" hidden="1" x14ac:dyDescent="0.2">
      <c r="B995" t="str">
        <f t="shared" si="41"/>
        <v>Dunkeld</v>
      </c>
      <c r="C995" s="55" t="s">
        <v>130</v>
      </c>
      <c r="D995" s="15">
        <v>2003</v>
      </c>
      <c r="E995" s="10"/>
      <c r="F995" s="25"/>
      <c r="G995" s="10">
        <v>2</v>
      </c>
      <c r="H995" s="37">
        <v>37733</v>
      </c>
      <c r="I995" s="10" t="s">
        <v>140</v>
      </c>
      <c r="J995" s="65" t="s">
        <v>141</v>
      </c>
      <c r="K995" s="10"/>
      <c r="L995" s="10"/>
      <c r="M995" s="29">
        <v>6</v>
      </c>
    </row>
    <row r="996" spans="1:13" hidden="1" x14ac:dyDescent="0.2">
      <c r="A996">
        <f t="shared" si="40"/>
        <v>97</v>
      </c>
      <c r="B996" t="s">
        <v>124</v>
      </c>
      <c r="C996" s="55" t="s">
        <v>130</v>
      </c>
      <c r="D996" s="15">
        <v>2003</v>
      </c>
      <c r="E996" s="10"/>
      <c r="F996" s="25">
        <v>37851</v>
      </c>
      <c r="G996" s="10">
        <v>3</v>
      </c>
      <c r="H996" s="37">
        <v>37754</v>
      </c>
      <c r="I996" s="10" t="s">
        <v>131</v>
      </c>
      <c r="J996" s="65" t="s">
        <v>141</v>
      </c>
      <c r="K996" s="10"/>
      <c r="L996" s="10"/>
      <c r="M996" s="29">
        <v>6</v>
      </c>
    </row>
    <row r="997" spans="1:13" hidden="1" x14ac:dyDescent="0.2">
      <c r="B997" t="str">
        <f t="shared" si="41"/>
        <v>Rainbow</v>
      </c>
      <c r="C997" s="55" t="s">
        <v>130</v>
      </c>
      <c r="D997" s="15">
        <v>2003</v>
      </c>
      <c r="E997" s="10"/>
      <c r="F997" s="25"/>
      <c r="G997" s="10">
        <v>3</v>
      </c>
      <c r="H997" s="37">
        <v>37754</v>
      </c>
      <c r="I997" s="10" t="s">
        <v>134</v>
      </c>
      <c r="J997" s="65" t="s">
        <v>141</v>
      </c>
      <c r="K997" s="10"/>
      <c r="L997" s="10"/>
      <c r="M997" s="29">
        <v>6</v>
      </c>
    </row>
    <row r="998" spans="1:13" hidden="1" x14ac:dyDescent="0.2">
      <c r="A998">
        <f t="shared" si="40"/>
        <v>130</v>
      </c>
      <c r="B998" t="s">
        <v>135</v>
      </c>
      <c r="C998" s="55" t="s">
        <v>130</v>
      </c>
      <c r="D998" s="15">
        <v>2003</v>
      </c>
      <c r="E998" s="10"/>
      <c r="F998" s="25">
        <v>37884</v>
      </c>
      <c r="G998" s="10">
        <v>3</v>
      </c>
      <c r="H998" s="37">
        <v>37754</v>
      </c>
      <c r="I998" s="10" t="s">
        <v>136</v>
      </c>
      <c r="J998" s="65" t="s">
        <v>141</v>
      </c>
      <c r="K998" s="10"/>
      <c r="L998" s="10"/>
      <c r="M998" s="29">
        <v>6</v>
      </c>
    </row>
    <row r="999" spans="1:13" hidden="1" x14ac:dyDescent="0.2">
      <c r="B999" t="str">
        <f t="shared" si="41"/>
        <v>Oscar</v>
      </c>
      <c r="C999" s="55" t="s">
        <v>130</v>
      </c>
      <c r="D999" s="15">
        <v>2003</v>
      </c>
      <c r="E999" s="10"/>
      <c r="F999" s="25"/>
      <c r="G999" s="10">
        <v>3</v>
      </c>
      <c r="H999" s="37">
        <v>37754</v>
      </c>
      <c r="I999" s="10" t="s">
        <v>137</v>
      </c>
      <c r="J999" s="65" t="s">
        <v>141</v>
      </c>
      <c r="K999" s="10"/>
      <c r="L999" s="10"/>
      <c r="M999" s="29">
        <v>6</v>
      </c>
    </row>
    <row r="1000" spans="1:13" hidden="1" x14ac:dyDescent="0.2">
      <c r="A1000">
        <f t="shared" si="40"/>
        <v>112</v>
      </c>
      <c r="B1000" t="s">
        <v>138</v>
      </c>
      <c r="C1000" s="55" t="s">
        <v>130</v>
      </c>
      <c r="D1000" s="15">
        <v>2003</v>
      </c>
      <c r="E1000" s="10"/>
      <c r="F1000" s="25">
        <v>37866</v>
      </c>
      <c r="G1000" s="10">
        <v>3</v>
      </c>
      <c r="H1000" s="37">
        <v>37754</v>
      </c>
      <c r="I1000" s="10" t="s">
        <v>139</v>
      </c>
      <c r="J1000" s="65" t="s">
        <v>141</v>
      </c>
      <c r="K1000" s="10"/>
      <c r="L1000" s="10"/>
      <c r="M1000" s="29">
        <v>6</v>
      </c>
    </row>
    <row r="1001" spans="1:13" hidden="1" x14ac:dyDescent="0.2">
      <c r="B1001" t="str">
        <f t="shared" si="41"/>
        <v>Dunkeld</v>
      </c>
      <c r="C1001" s="55" t="s">
        <v>130</v>
      </c>
      <c r="D1001" s="15">
        <v>2003</v>
      </c>
      <c r="E1001" s="10"/>
      <c r="F1001" s="25"/>
      <c r="G1001" s="10">
        <v>3</v>
      </c>
      <c r="H1001" s="37">
        <v>37754</v>
      </c>
      <c r="I1001" s="10" t="s">
        <v>140</v>
      </c>
      <c r="J1001" s="65" t="s">
        <v>141</v>
      </c>
      <c r="K1001" s="10"/>
      <c r="L1001" s="10"/>
      <c r="M1001" s="29">
        <v>6</v>
      </c>
    </row>
    <row r="1002" spans="1:13" hidden="1" x14ac:dyDescent="0.2">
      <c r="A1002">
        <f t="shared" si="40"/>
        <v>90</v>
      </c>
      <c r="B1002" t="s">
        <v>124</v>
      </c>
      <c r="C1002" s="55" t="s">
        <v>130</v>
      </c>
      <c r="D1002" s="15">
        <v>2003</v>
      </c>
      <c r="E1002" s="10"/>
      <c r="F1002" s="25">
        <v>37868</v>
      </c>
      <c r="G1002" s="10">
        <v>4</v>
      </c>
      <c r="H1002" s="37">
        <v>37778</v>
      </c>
      <c r="I1002" s="10" t="s">
        <v>131</v>
      </c>
      <c r="J1002" s="65" t="s">
        <v>141</v>
      </c>
      <c r="K1002" s="10"/>
      <c r="L1002" s="10"/>
      <c r="M1002" s="29">
        <v>6</v>
      </c>
    </row>
    <row r="1003" spans="1:13" hidden="1" x14ac:dyDescent="0.2">
      <c r="B1003" t="str">
        <f t="shared" si="41"/>
        <v>Rainbow</v>
      </c>
      <c r="C1003" s="55" t="s">
        <v>130</v>
      </c>
      <c r="D1003" s="15">
        <v>2003</v>
      </c>
      <c r="E1003" s="10"/>
      <c r="F1003" s="25"/>
      <c r="G1003" s="10">
        <v>4</v>
      </c>
      <c r="H1003" s="37">
        <v>37778</v>
      </c>
      <c r="I1003" s="10" t="s">
        <v>134</v>
      </c>
      <c r="J1003" s="65" t="s">
        <v>141</v>
      </c>
      <c r="K1003" s="10"/>
      <c r="L1003" s="10"/>
      <c r="M1003" s="29">
        <v>6</v>
      </c>
    </row>
    <row r="1004" spans="1:13" hidden="1" x14ac:dyDescent="0.2">
      <c r="A1004">
        <f t="shared" si="40"/>
        <v>98</v>
      </c>
      <c r="B1004" t="s">
        <v>135</v>
      </c>
      <c r="C1004" s="55" t="s">
        <v>130</v>
      </c>
      <c r="D1004" s="15">
        <v>2003</v>
      </c>
      <c r="E1004" s="10"/>
      <c r="F1004" s="25">
        <v>37876</v>
      </c>
      <c r="G1004" s="10">
        <v>4</v>
      </c>
      <c r="H1004" s="37">
        <v>37778</v>
      </c>
      <c r="I1004" s="10" t="s">
        <v>136</v>
      </c>
      <c r="J1004" s="65" t="s">
        <v>141</v>
      </c>
      <c r="K1004" s="10"/>
      <c r="L1004" s="10"/>
      <c r="M1004" s="29">
        <v>6</v>
      </c>
    </row>
    <row r="1005" spans="1:13" hidden="1" x14ac:dyDescent="0.2">
      <c r="B1005" t="str">
        <f t="shared" si="41"/>
        <v>Oscar</v>
      </c>
      <c r="C1005" s="55" t="s">
        <v>130</v>
      </c>
      <c r="D1005" s="15">
        <v>2003</v>
      </c>
      <c r="E1005" s="10"/>
      <c r="F1005" s="25"/>
      <c r="G1005" s="10">
        <v>4</v>
      </c>
      <c r="H1005" s="37">
        <v>37778</v>
      </c>
      <c r="I1005" s="10" t="s">
        <v>137</v>
      </c>
      <c r="J1005" s="65" t="s">
        <v>141</v>
      </c>
      <c r="K1005" s="10"/>
      <c r="L1005" s="10"/>
      <c r="M1005" s="29">
        <v>6</v>
      </c>
    </row>
    <row r="1006" spans="1:13" hidden="1" x14ac:dyDescent="0.2">
      <c r="A1006">
        <f t="shared" si="40"/>
        <v>92</v>
      </c>
      <c r="B1006" t="s">
        <v>138</v>
      </c>
      <c r="C1006" s="55" t="s">
        <v>130</v>
      </c>
      <c r="D1006" s="15">
        <v>2003</v>
      </c>
      <c r="E1006" s="10"/>
      <c r="F1006" s="25">
        <v>37870</v>
      </c>
      <c r="G1006" s="10">
        <v>4</v>
      </c>
      <c r="H1006" s="37">
        <v>37778</v>
      </c>
      <c r="I1006" s="11" t="s">
        <v>139</v>
      </c>
      <c r="J1006" s="65" t="s">
        <v>141</v>
      </c>
      <c r="K1006" s="10"/>
      <c r="L1006" s="10"/>
      <c r="M1006" s="29">
        <v>6</v>
      </c>
    </row>
    <row r="1007" spans="1:13" hidden="1" x14ac:dyDescent="0.2">
      <c r="B1007" t="str">
        <f t="shared" si="41"/>
        <v>Dunkeld</v>
      </c>
      <c r="C1007" s="55" t="s">
        <v>130</v>
      </c>
      <c r="D1007" s="15">
        <v>2003</v>
      </c>
      <c r="E1007" s="10"/>
      <c r="F1007" s="25"/>
      <c r="G1007" s="10">
        <v>4</v>
      </c>
      <c r="H1007" s="37">
        <v>37778</v>
      </c>
      <c r="I1007" s="11" t="s">
        <v>140</v>
      </c>
      <c r="J1007" s="65" t="s">
        <v>141</v>
      </c>
      <c r="K1007" s="10"/>
      <c r="L1007" s="10"/>
      <c r="M1007" s="29">
        <v>6</v>
      </c>
    </row>
    <row r="1008" spans="1:13" hidden="1" x14ac:dyDescent="0.2">
      <c r="A1008">
        <f t="shared" si="40"/>
        <v>87</v>
      </c>
      <c r="B1008" t="s">
        <v>124</v>
      </c>
      <c r="C1008" s="55" t="s">
        <v>145</v>
      </c>
      <c r="D1008" s="15">
        <v>2012</v>
      </c>
      <c r="E1008" s="10"/>
      <c r="F1008" s="96">
        <v>41106</v>
      </c>
      <c r="G1008" s="10">
        <v>1</v>
      </c>
      <c r="H1008" s="37">
        <v>41019</v>
      </c>
      <c r="I1008" s="10" t="s">
        <v>125</v>
      </c>
      <c r="J1008" s="65" t="s">
        <v>101</v>
      </c>
      <c r="K1008" s="29"/>
      <c r="L1008" s="10"/>
      <c r="M1008" s="29">
        <v>6</v>
      </c>
    </row>
    <row r="1009" spans="1:13" hidden="1" x14ac:dyDescent="0.2">
      <c r="A1009">
        <f t="shared" si="40"/>
        <v>85</v>
      </c>
      <c r="B1009" t="s">
        <v>124</v>
      </c>
      <c r="C1009" s="55" t="s">
        <v>145</v>
      </c>
      <c r="D1009" s="15">
        <v>2012</v>
      </c>
      <c r="E1009" s="10"/>
      <c r="F1009" s="96">
        <v>41104</v>
      </c>
      <c r="G1009" s="10">
        <v>1</v>
      </c>
      <c r="H1009" s="37">
        <v>41019</v>
      </c>
      <c r="I1009" s="10" t="s">
        <v>126</v>
      </c>
      <c r="J1009" s="65" t="s">
        <v>101</v>
      </c>
      <c r="K1009" s="29"/>
      <c r="L1009" s="10"/>
      <c r="M1009" s="29">
        <v>6</v>
      </c>
    </row>
    <row r="1010" spans="1:13" hidden="1" x14ac:dyDescent="0.2">
      <c r="A1010">
        <f t="shared" si="40"/>
        <v>93</v>
      </c>
      <c r="B1010" t="s">
        <v>121</v>
      </c>
      <c r="C1010" s="55" t="s">
        <v>145</v>
      </c>
      <c r="D1010" s="15">
        <v>2012</v>
      </c>
      <c r="E1010" s="10"/>
      <c r="F1010" s="96">
        <v>41112</v>
      </c>
      <c r="G1010" s="10">
        <v>1</v>
      </c>
      <c r="H1010" s="37">
        <v>41019</v>
      </c>
      <c r="I1010" s="10" t="s">
        <v>118</v>
      </c>
      <c r="J1010" s="65" t="s">
        <v>101</v>
      </c>
      <c r="K1010" s="29"/>
      <c r="L1010" s="10"/>
      <c r="M1010" s="29">
        <v>6</v>
      </c>
    </row>
    <row r="1011" spans="1:13" hidden="1" x14ac:dyDescent="0.2">
      <c r="A1011">
        <f t="shared" si="40"/>
        <v>88</v>
      </c>
      <c r="B1011" t="s">
        <v>121</v>
      </c>
      <c r="C1011" s="55" t="s">
        <v>145</v>
      </c>
      <c r="D1011" s="15">
        <v>2012</v>
      </c>
      <c r="E1011" s="10"/>
      <c r="F1011" s="96">
        <v>41107</v>
      </c>
      <c r="G1011" s="10">
        <v>1</v>
      </c>
      <c r="H1011" s="37">
        <v>41019</v>
      </c>
      <c r="I1011" s="10" t="s">
        <v>146</v>
      </c>
      <c r="J1011" s="65" t="s">
        <v>101</v>
      </c>
      <c r="K1011" s="29"/>
      <c r="L1011" s="10"/>
      <c r="M1011" s="29">
        <v>6</v>
      </c>
    </row>
    <row r="1012" spans="1:13" hidden="1" x14ac:dyDescent="0.2">
      <c r="A1012">
        <f t="shared" si="40"/>
        <v>96</v>
      </c>
      <c r="B1012" t="str">
        <f t="shared" si="41"/>
        <v>ATR-GEM</v>
      </c>
      <c r="C1012" s="55" t="s">
        <v>145</v>
      </c>
      <c r="D1012" s="15">
        <v>2012</v>
      </c>
      <c r="E1012" s="10"/>
      <c r="F1012" s="96">
        <v>41115</v>
      </c>
      <c r="G1012" s="10">
        <v>1</v>
      </c>
      <c r="H1012" s="37">
        <v>41019</v>
      </c>
      <c r="I1012" s="10" t="s">
        <v>147</v>
      </c>
      <c r="J1012" s="65" t="s">
        <v>101</v>
      </c>
      <c r="K1012" s="29"/>
      <c r="L1012" s="10"/>
      <c r="M1012" s="29">
        <v>6</v>
      </c>
    </row>
    <row r="1013" spans="1:13" hidden="1" x14ac:dyDescent="0.2">
      <c r="A1013">
        <f t="shared" si="40"/>
        <v>81</v>
      </c>
      <c r="B1013" t="s">
        <v>124</v>
      </c>
      <c r="C1013" s="55" t="s">
        <v>145</v>
      </c>
      <c r="D1013" s="15">
        <v>2012</v>
      </c>
      <c r="E1013" s="10"/>
      <c r="F1013" s="96">
        <v>41100</v>
      </c>
      <c r="G1013" s="10">
        <v>1</v>
      </c>
      <c r="H1013" s="37">
        <v>41019</v>
      </c>
      <c r="I1013" s="10" t="s">
        <v>148</v>
      </c>
      <c r="J1013" s="65" t="s">
        <v>101</v>
      </c>
      <c r="K1013" s="29"/>
      <c r="L1013" s="10"/>
      <c r="M1013" s="29">
        <v>6</v>
      </c>
    </row>
    <row r="1014" spans="1:13" hidden="1" x14ac:dyDescent="0.2">
      <c r="A1014">
        <f t="shared" si="40"/>
        <v>95</v>
      </c>
      <c r="B1014" t="str">
        <f t="shared" si="41"/>
        <v>Garnet</v>
      </c>
      <c r="C1014" s="55" t="s">
        <v>145</v>
      </c>
      <c r="D1014" s="15">
        <v>2012</v>
      </c>
      <c r="E1014" s="10"/>
      <c r="F1014" s="96">
        <v>41114</v>
      </c>
      <c r="G1014" s="10">
        <v>1</v>
      </c>
      <c r="H1014" s="37">
        <v>41019</v>
      </c>
      <c r="I1014" s="10" t="s">
        <v>45</v>
      </c>
      <c r="J1014" s="65" t="s">
        <v>101</v>
      </c>
      <c r="K1014" s="29"/>
      <c r="L1014" s="10"/>
      <c r="M1014" s="29">
        <v>6</v>
      </c>
    </row>
    <row r="1015" spans="1:13" hidden="1" x14ac:dyDescent="0.2">
      <c r="A1015">
        <f t="shared" si="40"/>
        <v>92</v>
      </c>
      <c r="B1015" t="s">
        <v>121</v>
      </c>
      <c r="C1015" s="55" t="s">
        <v>145</v>
      </c>
      <c r="D1015" s="15">
        <v>2012</v>
      </c>
      <c r="E1015" s="10"/>
      <c r="F1015" s="96">
        <v>41111</v>
      </c>
      <c r="G1015" s="10">
        <v>1</v>
      </c>
      <c r="H1015" s="37">
        <v>41019</v>
      </c>
      <c r="I1015" s="10" t="s">
        <v>149</v>
      </c>
      <c r="J1015" s="65" t="s">
        <v>101</v>
      </c>
      <c r="K1015" s="29"/>
      <c r="L1015" s="10"/>
      <c r="M1015" s="29">
        <v>6</v>
      </c>
    </row>
    <row r="1016" spans="1:13" hidden="1" x14ac:dyDescent="0.2">
      <c r="A1016">
        <f t="shared" si="40"/>
        <v>88</v>
      </c>
      <c r="B1016" t="str">
        <f t="shared" si="41"/>
        <v>CB-Junee-TT</v>
      </c>
      <c r="C1016" s="55" t="s">
        <v>145</v>
      </c>
      <c r="D1016" s="15">
        <v>2012</v>
      </c>
      <c r="E1016" s="10"/>
      <c r="F1016" s="96">
        <v>41107</v>
      </c>
      <c r="G1016" s="10">
        <v>1</v>
      </c>
      <c r="H1016" s="37">
        <v>41019</v>
      </c>
      <c r="I1016" s="10" t="s">
        <v>150</v>
      </c>
      <c r="J1016" s="65" t="s">
        <v>101</v>
      </c>
      <c r="K1016" s="29"/>
      <c r="L1016" s="10"/>
      <c r="M1016" s="29">
        <v>6</v>
      </c>
    </row>
    <row r="1017" spans="1:13" hidden="1" x14ac:dyDescent="0.2">
      <c r="A1017">
        <f t="shared" si="40"/>
        <v>101</v>
      </c>
      <c r="B1017" t="str">
        <f t="shared" si="41"/>
        <v>Exceed-OasisCL</v>
      </c>
      <c r="C1017" s="55" t="s">
        <v>145</v>
      </c>
      <c r="D1017" s="15">
        <v>2012</v>
      </c>
      <c r="E1017" s="10"/>
      <c r="F1017" s="96">
        <v>41120</v>
      </c>
      <c r="G1017" s="10">
        <v>1</v>
      </c>
      <c r="H1017" s="37">
        <v>41019</v>
      </c>
      <c r="I1017" s="10" t="s">
        <v>151</v>
      </c>
      <c r="J1017" s="65" t="s">
        <v>101</v>
      </c>
      <c r="K1017" s="29"/>
      <c r="L1017" s="10"/>
      <c r="M1017" s="29">
        <v>6</v>
      </c>
    </row>
    <row r="1018" spans="1:13" hidden="1" x14ac:dyDescent="0.2">
      <c r="A1018">
        <f t="shared" si="40"/>
        <v>92</v>
      </c>
      <c r="B1018" t="str">
        <f t="shared" si="41"/>
        <v>Hyola50</v>
      </c>
      <c r="C1018" s="55" t="s">
        <v>145</v>
      </c>
      <c r="D1018" s="15">
        <v>2012</v>
      </c>
      <c r="E1018" s="10"/>
      <c r="F1018" s="96">
        <v>41111</v>
      </c>
      <c r="G1018" s="10">
        <v>1</v>
      </c>
      <c r="H1018" s="37">
        <v>41019</v>
      </c>
      <c r="I1018" s="10" t="s">
        <v>61</v>
      </c>
      <c r="J1018" s="65" t="s">
        <v>101</v>
      </c>
      <c r="K1018" s="29"/>
      <c r="L1018" s="10"/>
      <c r="M1018" s="29">
        <v>6</v>
      </c>
    </row>
    <row r="1019" spans="1:13" hidden="1" x14ac:dyDescent="0.2">
      <c r="A1019">
        <f t="shared" si="40"/>
        <v>91</v>
      </c>
      <c r="B1019" t="str">
        <f t="shared" si="41"/>
        <v>Hyola555TT</v>
      </c>
      <c r="C1019" s="55" t="s">
        <v>145</v>
      </c>
      <c r="D1019" s="15">
        <v>2012</v>
      </c>
      <c r="E1019" s="10"/>
      <c r="F1019" s="96">
        <v>41110</v>
      </c>
      <c r="G1019" s="10">
        <v>1</v>
      </c>
      <c r="H1019" s="37">
        <v>41019</v>
      </c>
      <c r="I1019" s="10" t="s">
        <v>127</v>
      </c>
      <c r="J1019" s="65" t="s">
        <v>101</v>
      </c>
      <c r="K1019" s="29"/>
      <c r="L1019" s="10"/>
      <c r="M1019" s="29">
        <v>6</v>
      </c>
    </row>
    <row r="1020" spans="1:13" hidden="1" x14ac:dyDescent="0.2">
      <c r="A1020">
        <f t="shared" si="40"/>
        <v>93</v>
      </c>
      <c r="B1020" t="str">
        <f t="shared" si="41"/>
        <v>Hyola559TT</v>
      </c>
      <c r="C1020" s="55" t="s">
        <v>145</v>
      </c>
      <c r="D1020" s="15">
        <v>2012</v>
      </c>
      <c r="E1020" s="10"/>
      <c r="F1020" s="96">
        <v>41112</v>
      </c>
      <c r="G1020" s="10">
        <v>1</v>
      </c>
      <c r="H1020" s="37">
        <v>41019</v>
      </c>
      <c r="I1020" s="10" t="s">
        <v>152</v>
      </c>
      <c r="J1020" s="65" t="s">
        <v>101</v>
      </c>
      <c r="K1020" s="29"/>
      <c r="L1020" s="10"/>
      <c r="M1020" s="29">
        <v>6</v>
      </c>
    </row>
    <row r="1021" spans="1:13" hidden="1" x14ac:dyDescent="0.2">
      <c r="A1021">
        <f t="shared" si="40"/>
        <v>83</v>
      </c>
      <c r="B1021" t="str">
        <f t="shared" si="41"/>
        <v>Hyola575CL</v>
      </c>
      <c r="C1021" s="55" t="s">
        <v>145</v>
      </c>
      <c r="D1021" s="15">
        <v>2012</v>
      </c>
      <c r="E1021" s="10"/>
      <c r="F1021" s="96">
        <v>41102</v>
      </c>
      <c r="G1021" s="10">
        <v>1</v>
      </c>
      <c r="H1021" s="37">
        <v>41019</v>
      </c>
      <c r="I1021" s="10" t="s">
        <v>153</v>
      </c>
      <c r="J1021" s="65" t="s">
        <v>101</v>
      </c>
      <c r="K1021" s="29"/>
      <c r="L1021" s="10"/>
      <c r="M1021" s="29">
        <v>6</v>
      </c>
    </row>
    <row r="1022" spans="1:13" hidden="1" x14ac:dyDescent="0.2">
      <c r="A1022">
        <f t="shared" si="40"/>
        <v>95</v>
      </c>
      <c r="B1022" t="str">
        <f t="shared" si="41"/>
        <v>VictoryV3002</v>
      </c>
      <c r="C1022" s="55" t="s">
        <v>145</v>
      </c>
      <c r="D1022" s="15">
        <v>2012</v>
      </c>
      <c r="E1022" s="10"/>
      <c r="F1022" s="96">
        <v>41114</v>
      </c>
      <c r="G1022" s="10">
        <v>1</v>
      </c>
      <c r="H1022" s="37">
        <v>41019</v>
      </c>
      <c r="I1022" s="10" t="s">
        <v>154</v>
      </c>
      <c r="J1022" s="65" t="s">
        <v>101</v>
      </c>
      <c r="K1022" s="29"/>
      <c r="L1022" s="10"/>
      <c r="M1022" s="29">
        <v>6</v>
      </c>
    </row>
    <row r="1023" spans="1:13" hidden="1" x14ac:dyDescent="0.2">
      <c r="A1023">
        <f t="shared" si="40"/>
        <v>94</v>
      </c>
      <c r="B1023" t="s">
        <v>124</v>
      </c>
      <c r="C1023" s="55" t="s">
        <v>145</v>
      </c>
      <c r="D1023" s="15">
        <v>2012</v>
      </c>
      <c r="E1023" s="10"/>
      <c r="F1023" s="96">
        <v>41139</v>
      </c>
      <c r="G1023" s="10">
        <v>2</v>
      </c>
      <c r="H1023" s="37">
        <v>41045</v>
      </c>
      <c r="I1023" s="10" t="s">
        <v>125</v>
      </c>
      <c r="J1023" s="65" t="s">
        <v>101</v>
      </c>
      <c r="K1023" s="29"/>
      <c r="L1023" s="10"/>
      <c r="M1023" s="29">
        <v>6</v>
      </c>
    </row>
    <row r="1024" spans="1:13" hidden="1" x14ac:dyDescent="0.2">
      <c r="A1024">
        <f t="shared" si="40"/>
        <v>95</v>
      </c>
      <c r="B1024" t="s">
        <v>124</v>
      </c>
      <c r="C1024" s="55" t="s">
        <v>145</v>
      </c>
      <c r="D1024" s="15">
        <v>2012</v>
      </c>
      <c r="E1024" s="10"/>
      <c r="F1024" s="96">
        <v>41140</v>
      </c>
      <c r="G1024" s="10">
        <v>2</v>
      </c>
      <c r="H1024" s="37">
        <v>41045</v>
      </c>
      <c r="I1024" s="10" t="s">
        <v>126</v>
      </c>
      <c r="J1024" s="65" t="s">
        <v>101</v>
      </c>
      <c r="K1024" s="29"/>
      <c r="L1024" s="10"/>
      <c r="M1024" s="29">
        <v>6</v>
      </c>
    </row>
    <row r="1025" spans="1:13" hidden="1" x14ac:dyDescent="0.2">
      <c r="A1025">
        <f t="shared" si="40"/>
        <v>96</v>
      </c>
      <c r="B1025" t="str">
        <f t="shared" si="41"/>
        <v>44Y84</v>
      </c>
      <c r="C1025" s="55" t="s">
        <v>145</v>
      </c>
      <c r="D1025" s="15">
        <v>2012</v>
      </c>
      <c r="E1025" s="10"/>
      <c r="F1025" s="96">
        <v>41141</v>
      </c>
      <c r="G1025" s="10">
        <v>2</v>
      </c>
      <c r="H1025" s="37">
        <v>41045</v>
      </c>
      <c r="I1025" s="10" t="s">
        <v>118</v>
      </c>
      <c r="J1025" s="65" t="s">
        <v>101</v>
      </c>
      <c r="K1025" s="29"/>
      <c r="L1025" s="10"/>
      <c r="M1025" s="29">
        <v>6</v>
      </c>
    </row>
    <row r="1026" spans="1:13" hidden="1" x14ac:dyDescent="0.2">
      <c r="A1026">
        <f t="shared" si="40"/>
        <v>96</v>
      </c>
      <c r="B1026" t="str">
        <f t="shared" si="41"/>
        <v>45Y82</v>
      </c>
      <c r="C1026" s="55" t="s">
        <v>145</v>
      </c>
      <c r="D1026" s="15">
        <v>2012</v>
      </c>
      <c r="E1026" s="10"/>
      <c r="F1026" s="96">
        <v>41141</v>
      </c>
      <c r="G1026" s="10">
        <v>2</v>
      </c>
      <c r="H1026" s="37">
        <v>41045</v>
      </c>
      <c r="I1026" s="10" t="s">
        <v>146</v>
      </c>
      <c r="J1026" s="65" t="s">
        <v>101</v>
      </c>
      <c r="K1026" s="29"/>
      <c r="L1026" s="10"/>
      <c r="M1026" s="29">
        <v>6</v>
      </c>
    </row>
    <row r="1027" spans="1:13" hidden="1" x14ac:dyDescent="0.2">
      <c r="A1027">
        <f t="shared" si="40"/>
        <v>100</v>
      </c>
      <c r="B1027" t="str">
        <f t="shared" si="41"/>
        <v>ATR-GEM</v>
      </c>
      <c r="C1027" s="55" t="s">
        <v>145</v>
      </c>
      <c r="D1027" s="15">
        <v>2012</v>
      </c>
      <c r="E1027" s="10"/>
      <c r="F1027" s="96">
        <v>41145</v>
      </c>
      <c r="G1027" s="10">
        <v>2</v>
      </c>
      <c r="H1027" s="37">
        <v>41045</v>
      </c>
      <c r="I1027" s="10" t="s">
        <v>147</v>
      </c>
      <c r="J1027" s="65" t="s">
        <v>101</v>
      </c>
      <c r="K1027" s="29"/>
      <c r="L1027" s="10"/>
      <c r="M1027" s="29">
        <v>6</v>
      </c>
    </row>
    <row r="1028" spans="1:13" hidden="1" x14ac:dyDescent="0.2">
      <c r="A1028">
        <f t="shared" si="40"/>
        <v>93</v>
      </c>
      <c r="B1028" t="s">
        <v>124</v>
      </c>
      <c r="C1028" s="55" t="s">
        <v>145</v>
      </c>
      <c r="D1028" s="15">
        <v>2012</v>
      </c>
      <c r="E1028" s="10"/>
      <c r="F1028" s="96">
        <v>41138</v>
      </c>
      <c r="G1028" s="10">
        <v>2</v>
      </c>
      <c r="H1028" s="37">
        <v>41045</v>
      </c>
      <c r="I1028" s="10" t="s">
        <v>148</v>
      </c>
      <c r="J1028" s="65" t="s">
        <v>101</v>
      </c>
      <c r="K1028" s="29"/>
      <c r="L1028" s="10"/>
      <c r="M1028" s="29">
        <v>6</v>
      </c>
    </row>
    <row r="1029" spans="1:13" hidden="1" x14ac:dyDescent="0.2">
      <c r="A1029">
        <f t="shared" si="40"/>
        <v>98</v>
      </c>
      <c r="B1029" t="str">
        <f t="shared" si="41"/>
        <v>Garnet</v>
      </c>
      <c r="C1029" s="55" t="s">
        <v>145</v>
      </c>
      <c r="D1029" s="15">
        <v>2012</v>
      </c>
      <c r="E1029" s="10"/>
      <c r="F1029" s="96">
        <v>41143</v>
      </c>
      <c r="G1029" s="10">
        <v>2</v>
      </c>
      <c r="H1029" s="37">
        <v>41045</v>
      </c>
      <c r="I1029" s="10" t="s">
        <v>45</v>
      </c>
      <c r="J1029" s="65" t="s">
        <v>101</v>
      </c>
      <c r="K1029" s="29"/>
      <c r="L1029" s="10"/>
      <c r="M1029" s="29">
        <v>6</v>
      </c>
    </row>
    <row r="1030" spans="1:13" hidden="1" x14ac:dyDescent="0.2">
      <c r="A1030">
        <f t="shared" si="40"/>
        <v>98</v>
      </c>
      <c r="B1030" t="s">
        <v>121</v>
      </c>
      <c r="C1030" s="55" t="s">
        <v>145</v>
      </c>
      <c r="D1030" s="15">
        <v>2012</v>
      </c>
      <c r="E1030" s="10"/>
      <c r="F1030" s="96">
        <v>41143</v>
      </c>
      <c r="G1030" s="10">
        <v>2</v>
      </c>
      <c r="H1030" s="37">
        <v>41045</v>
      </c>
      <c r="I1030" s="10" t="s">
        <v>149</v>
      </c>
      <c r="J1030" s="65" t="s">
        <v>101</v>
      </c>
      <c r="K1030" s="29"/>
      <c r="L1030" s="10"/>
      <c r="M1030" s="29">
        <v>6</v>
      </c>
    </row>
    <row r="1031" spans="1:13" hidden="1" x14ac:dyDescent="0.2">
      <c r="A1031">
        <f t="shared" si="40"/>
        <v>94</v>
      </c>
      <c r="B1031" t="str">
        <f t="shared" si="41"/>
        <v>CB-Junee-TT</v>
      </c>
      <c r="C1031" s="55" t="s">
        <v>145</v>
      </c>
      <c r="D1031" s="15">
        <v>2012</v>
      </c>
      <c r="E1031" s="10"/>
      <c r="F1031" s="96">
        <v>41139</v>
      </c>
      <c r="G1031" s="10">
        <v>2</v>
      </c>
      <c r="H1031" s="37">
        <v>41045</v>
      </c>
      <c r="I1031" s="10" t="s">
        <v>150</v>
      </c>
      <c r="J1031" s="65" t="s">
        <v>101</v>
      </c>
      <c r="K1031" s="29"/>
      <c r="L1031" s="10"/>
      <c r="M1031" s="29">
        <v>6</v>
      </c>
    </row>
    <row r="1032" spans="1:13" hidden="1" x14ac:dyDescent="0.2">
      <c r="A1032">
        <f t="shared" si="40"/>
        <v>89</v>
      </c>
      <c r="B1032" t="str">
        <f t="shared" si="41"/>
        <v>Exceed-OasisCL</v>
      </c>
      <c r="C1032" s="55" t="s">
        <v>145</v>
      </c>
      <c r="D1032" s="15">
        <v>2012</v>
      </c>
      <c r="E1032" s="10"/>
      <c r="F1032" s="96">
        <v>41134</v>
      </c>
      <c r="G1032" s="10">
        <v>2</v>
      </c>
      <c r="H1032" s="37">
        <v>41045</v>
      </c>
      <c r="I1032" s="10" t="s">
        <v>151</v>
      </c>
      <c r="J1032" s="65" t="s">
        <v>101</v>
      </c>
      <c r="K1032" s="29"/>
      <c r="L1032" s="10"/>
      <c r="M1032" s="29">
        <v>6</v>
      </c>
    </row>
    <row r="1033" spans="1:13" hidden="1" x14ac:dyDescent="0.2">
      <c r="A1033">
        <f t="shared" si="40"/>
        <v>98</v>
      </c>
      <c r="B1033" t="str">
        <f t="shared" si="41"/>
        <v>Hyola50</v>
      </c>
      <c r="C1033" s="55" t="s">
        <v>145</v>
      </c>
      <c r="D1033" s="15">
        <v>2012</v>
      </c>
      <c r="E1033" s="10"/>
      <c r="F1033" s="96">
        <v>41143</v>
      </c>
      <c r="G1033" s="10">
        <v>2</v>
      </c>
      <c r="H1033" s="37">
        <v>41045</v>
      </c>
      <c r="I1033" s="10" t="s">
        <v>61</v>
      </c>
      <c r="J1033" s="65" t="s">
        <v>101</v>
      </c>
      <c r="K1033" s="29"/>
      <c r="L1033" s="10"/>
      <c r="M1033" s="29">
        <v>6</v>
      </c>
    </row>
    <row r="1034" spans="1:13" hidden="1" x14ac:dyDescent="0.2">
      <c r="A1034">
        <f t="shared" si="40"/>
        <v>97</v>
      </c>
      <c r="B1034" t="str">
        <f t="shared" si="41"/>
        <v>Hyola555TT</v>
      </c>
      <c r="C1034" s="55" t="s">
        <v>145</v>
      </c>
      <c r="D1034" s="15">
        <v>2012</v>
      </c>
      <c r="E1034" s="10"/>
      <c r="F1034" s="96">
        <v>41142</v>
      </c>
      <c r="G1034" s="10">
        <v>2</v>
      </c>
      <c r="H1034" s="37">
        <v>41045</v>
      </c>
      <c r="I1034" s="10" t="s">
        <v>127</v>
      </c>
      <c r="J1034" s="65" t="s">
        <v>101</v>
      </c>
      <c r="K1034" s="29"/>
      <c r="L1034" s="10"/>
      <c r="M1034" s="29">
        <v>6</v>
      </c>
    </row>
    <row r="1035" spans="1:13" hidden="1" x14ac:dyDescent="0.2">
      <c r="A1035">
        <f t="shared" si="40"/>
        <v>98</v>
      </c>
      <c r="B1035" t="str">
        <f t="shared" si="41"/>
        <v>Hyola559TT</v>
      </c>
      <c r="C1035" s="55" t="s">
        <v>145</v>
      </c>
      <c r="D1035" s="15">
        <v>2012</v>
      </c>
      <c r="E1035" s="10"/>
      <c r="F1035" s="96">
        <v>41143</v>
      </c>
      <c r="G1035" s="10">
        <v>2</v>
      </c>
      <c r="H1035" s="37">
        <v>41045</v>
      </c>
      <c r="I1035" s="10" t="s">
        <v>152</v>
      </c>
      <c r="J1035" s="65" t="s">
        <v>101</v>
      </c>
      <c r="K1035" s="29"/>
      <c r="L1035" s="10"/>
      <c r="M1035" s="29">
        <v>6</v>
      </c>
    </row>
    <row r="1036" spans="1:13" hidden="1" x14ac:dyDescent="0.2">
      <c r="A1036">
        <f t="shared" si="40"/>
        <v>98</v>
      </c>
      <c r="B1036" t="str">
        <f t="shared" si="41"/>
        <v>Hyola575CL</v>
      </c>
      <c r="C1036" s="55" t="s">
        <v>145</v>
      </c>
      <c r="D1036" s="15">
        <v>2012</v>
      </c>
      <c r="E1036" s="10"/>
      <c r="F1036" s="96">
        <v>41143</v>
      </c>
      <c r="G1036" s="10">
        <v>2</v>
      </c>
      <c r="H1036" s="37">
        <v>41045</v>
      </c>
      <c r="I1036" s="10" t="s">
        <v>153</v>
      </c>
      <c r="J1036" s="65" t="s">
        <v>101</v>
      </c>
      <c r="K1036" s="29"/>
      <c r="L1036" s="10"/>
      <c r="M1036" s="29">
        <v>6</v>
      </c>
    </row>
    <row r="1037" spans="1:13" hidden="1" x14ac:dyDescent="0.2">
      <c r="A1037">
        <f t="shared" si="40"/>
        <v>100</v>
      </c>
      <c r="B1037" t="str">
        <f t="shared" si="41"/>
        <v>VictoryV3002</v>
      </c>
      <c r="C1037" s="55" t="s">
        <v>145</v>
      </c>
      <c r="D1037" s="15">
        <v>2012</v>
      </c>
      <c r="E1037" s="10"/>
      <c r="F1037" s="96">
        <v>41145</v>
      </c>
      <c r="G1037" s="10">
        <v>2</v>
      </c>
      <c r="H1037" s="37">
        <v>41045</v>
      </c>
      <c r="I1037" s="10" t="s">
        <v>154</v>
      </c>
      <c r="J1037" s="65" t="s">
        <v>101</v>
      </c>
      <c r="K1037" s="29"/>
      <c r="L1037" s="10"/>
      <c r="M1037" s="29">
        <v>6</v>
      </c>
    </row>
    <row r="1038" spans="1:13" hidden="1" x14ac:dyDescent="0.2">
      <c r="A1038">
        <f t="shared" si="40"/>
        <v>85</v>
      </c>
      <c r="B1038" t="s">
        <v>124</v>
      </c>
      <c r="C1038" s="55" t="s">
        <v>145</v>
      </c>
      <c r="D1038" s="15">
        <v>2012</v>
      </c>
      <c r="E1038" s="10"/>
      <c r="F1038" s="96">
        <v>41157</v>
      </c>
      <c r="G1038" s="10">
        <v>3</v>
      </c>
      <c r="H1038" s="37">
        <v>41072</v>
      </c>
      <c r="I1038" s="10" t="s">
        <v>125</v>
      </c>
      <c r="J1038" s="65" t="s">
        <v>101</v>
      </c>
      <c r="K1038" s="29"/>
      <c r="L1038" s="10"/>
      <c r="M1038" s="29">
        <v>6</v>
      </c>
    </row>
    <row r="1039" spans="1:13" hidden="1" x14ac:dyDescent="0.2">
      <c r="A1039">
        <f t="shared" si="40"/>
        <v>82</v>
      </c>
      <c r="B1039" t="s">
        <v>124</v>
      </c>
      <c r="C1039" s="55" t="s">
        <v>145</v>
      </c>
      <c r="D1039" s="15">
        <v>2012</v>
      </c>
      <c r="E1039" s="10"/>
      <c r="F1039" s="96">
        <v>41154</v>
      </c>
      <c r="G1039" s="10">
        <v>3</v>
      </c>
      <c r="H1039" s="37">
        <v>41072</v>
      </c>
      <c r="I1039" s="10" t="s">
        <v>126</v>
      </c>
      <c r="J1039" s="65" t="s">
        <v>101</v>
      </c>
      <c r="K1039" s="29"/>
      <c r="L1039" s="10"/>
      <c r="M1039" s="29">
        <v>6</v>
      </c>
    </row>
    <row r="1040" spans="1:13" hidden="1" x14ac:dyDescent="0.2">
      <c r="A1040">
        <f t="shared" si="40"/>
        <v>86</v>
      </c>
      <c r="B1040" t="str">
        <f t="shared" si="41"/>
        <v>44Y84</v>
      </c>
      <c r="C1040" s="55" t="s">
        <v>145</v>
      </c>
      <c r="D1040" s="15">
        <v>2012</v>
      </c>
      <c r="E1040" s="10"/>
      <c r="F1040" s="96">
        <v>41158</v>
      </c>
      <c r="G1040" s="10">
        <v>3</v>
      </c>
      <c r="H1040" s="37">
        <v>41072</v>
      </c>
      <c r="I1040" s="10" t="s">
        <v>118</v>
      </c>
      <c r="J1040" s="65" t="s">
        <v>101</v>
      </c>
      <c r="K1040" s="29"/>
      <c r="L1040" s="10"/>
      <c r="M1040" s="29">
        <v>6</v>
      </c>
    </row>
    <row r="1041" spans="1:16" hidden="1" x14ac:dyDescent="0.2">
      <c r="A1041">
        <f t="shared" si="40"/>
        <v>85</v>
      </c>
      <c r="B1041" t="str">
        <f t="shared" si="41"/>
        <v>45Y82</v>
      </c>
      <c r="C1041" s="55" t="s">
        <v>145</v>
      </c>
      <c r="D1041" s="15">
        <v>2012</v>
      </c>
      <c r="E1041" s="10"/>
      <c r="F1041" s="96">
        <v>41157</v>
      </c>
      <c r="G1041" s="10">
        <v>3</v>
      </c>
      <c r="H1041" s="37">
        <v>41072</v>
      </c>
      <c r="I1041" s="10" t="s">
        <v>146</v>
      </c>
      <c r="J1041" s="65" t="s">
        <v>101</v>
      </c>
      <c r="K1041" s="29"/>
      <c r="L1041" s="10"/>
      <c r="M1041" s="29">
        <v>6</v>
      </c>
    </row>
    <row r="1042" spans="1:16" hidden="1" x14ac:dyDescent="0.2">
      <c r="A1042">
        <f t="shared" si="40"/>
        <v>88</v>
      </c>
      <c r="B1042" t="str">
        <f t="shared" si="41"/>
        <v>ATR-GEM</v>
      </c>
      <c r="C1042" s="55" t="s">
        <v>145</v>
      </c>
      <c r="D1042" s="15">
        <v>2012</v>
      </c>
      <c r="E1042" s="10"/>
      <c r="F1042" s="96">
        <v>41160</v>
      </c>
      <c r="G1042" s="10">
        <v>3</v>
      </c>
      <c r="H1042" s="37">
        <v>41072</v>
      </c>
      <c r="I1042" s="10" t="s">
        <v>147</v>
      </c>
      <c r="J1042" s="65" t="s">
        <v>101</v>
      </c>
      <c r="K1042" s="29"/>
      <c r="L1042" s="10"/>
      <c r="M1042" s="29">
        <v>6</v>
      </c>
    </row>
    <row r="1043" spans="1:16" hidden="1" x14ac:dyDescent="0.2">
      <c r="A1043">
        <f t="shared" si="40"/>
        <v>86</v>
      </c>
      <c r="B1043" t="s">
        <v>124</v>
      </c>
      <c r="C1043" s="55" t="s">
        <v>145</v>
      </c>
      <c r="D1043" s="15">
        <v>2012</v>
      </c>
      <c r="E1043" s="10"/>
      <c r="F1043" s="96">
        <v>41158</v>
      </c>
      <c r="G1043" s="10">
        <v>3</v>
      </c>
      <c r="H1043" s="37">
        <v>41072</v>
      </c>
      <c r="I1043" s="10" t="s">
        <v>148</v>
      </c>
      <c r="J1043" s="65" t="s">
        <v>101</v>
      </c>
      <c r="K1043" s="29"/>
      <c r="L1043" s="10"/>
      <c r="M1043" s="29">
        <v>6</v>
      </c>
    </row>
    <row r="1044" spans="1:16" hidden="1" x14ac:dyDescent="0.2">
      <c r="A1044">
        <f t="shared" si="40"/>
        <v>87</v>
      </c>
      <c r="B1044" t="str">
        <f t="shared" si="41"/>
        <v>Garnet</v>
      </c>
      <c r="C1044" s="55" t="s">
        <v>145</v>
      </c>
      <c r="D1044" s="15">
        <v>2012</v>
      </c>
      <c r="E1044" s="10"/>
      <c r="F1044" s="96">
        <v>41159</v>
      </c>
      <c r="G1044" s="10">
        <v>3</v>
      </c>
      <c r="H1044" s="37">
        <v>41072</v>
      </c>
      <c r="I1044" s="10" t="s">
        <v>45</v>
      </c>
      <c r="J1044" s="65" t="s">
        <v>101</v>
      </c>
      <c r="K1044" s="29"/>
      <c r="L1044" s="10"/>
      <c r="M1044" s="29">
        <v>6</v>
      </c>
    </row>
    <row r="1045" spans="1:16" hidden="1" x14ac:dyDescent="0.2">
      <c r="A1045">
        <f t="shared" ref="A1045:A1052" si="42">F1045-H1045</f>
        <v>87</v>
      </c>
      <c r="B1045" t="s">
        <v>121</v>
      </c>
      <c r="C1045" s="55" t="s">
        <v>145</v>
      </c>
      <c r="D1045" s="15">
        <v>2012</v>
      </c>
      <c r="E1045" s="10"/>
      <c r="F1045" s="96">
        <v>41159</v>
      </c>
      <c r="G1045" s="10">
        <v>3</v>
      </c>
      <c r="H1045" s="37">
        <v>41072</v>
      </c>
      <c r="I1045" s="10" t="s">
        <v>149</v>
      </c>
      <c r="J1045" s="65" t="s">
        <v>101</v>
      </c>
      <c r="K1045" s="29"/>
      <c r="L1045" s="10"/>
      <c r="M1045" s="29">
        <v>6</v>
      </c>
    </row>
    <row r="1046" spans="1:16" hidden="1" x14ac:dyDescent="0.2">
      <c r="A1046">
        <f t="shared" si="42"/>
        <v>86</v>
      </c>
      <c r="B1046" t="str">
        <f t="shared" ref="B1046:B1052" si="43">I1046</f>
        <v>CB-Junee-TT</v>
      </c>
      <c r="C1046" s="55" t="s">
        <v>145</v>
      </c>
      <c r="D1046" s="15">
        <v>2012</v>
      </c>
      <c r="E1046" s="10"/>
      <c r="F1046" s="96">
        <v>41158</v>
      </c>
      <c r="G1046" s="10">
        <v>3</v>
      </c>
      <c r="H1046" s="37">
        <v>41072</v>
      </c>
      <c r="I1046" s="10" t="s">
        <v>150</v>
      </c>
      <c r="J1046" s="65" t="s">
        <v>101</v>
      </c>
      <c r="K1046" s="29"/>
      <c r="L1046" s="10"/>
      <c r="M1046" s="29">
        <v>6</v>
      </c>
    </row>
    <row r="1047" spans="1:16" hidden="1" x14ac:dyDescent="0.2">
      <c r="A1047">
        <f t="shared" si="42"/>
        <v>79</v>
      </c>
      <c r="B1047" t="str">
        <f t="shared" si="43"/>
        <v>Exceed-OasisCL</v>
      </c>
      <c r="C1047" s="55" t="s">
        <v>145</v>
      </c>
      <c r="D1047" s="15">
        <v>2012</v>
      </c>
      <c r="E1047" s="10"/>
      <c r="F1047" s="96">
        <v>41151</v>
      </c>
      <c r="G1047" s="10">
        <v>3</v>
      </c>
      <c r="H1047" s="37">
        <v>41072</v>
      </c>
      <c r="I1047" s="10" t="s">
        <v>151</v>
      </c>
      <c r="J1047" s="65" t="s">
        <v>101</v>
      </c>
      <c r="K1047" s="29"/>
      <c r="L1047" s="10"/>
      <c r="M1047" s="29">
        <v>6</v>
      </c>
    </row>
    <row r="1048" spans="1:16" hidden="1" x14ac:dyDescent="0.2">
      <c r="A1048">
        <f t="shared" si="42"/>
        <v>86</v>
      </c>
      <c r="B1048" t="str">
        <f t="shared" si="43"/>
        <v>Hyola50</v>
      </c>
      <c r="C1048" s="55" t="s">
        <v>145</v>
      </c>
      <c r="D1048" s="15">
        <v>2012</v>
      </c>
      <c r="E1048" s="10"/>
      <c r="F1048" s="96">
        <v>41158</v>
      </c>
      <c r="G1048" s="10">
        <v>3</v>
      </c>
      <c r="H1048" s="37">
        <v>41072</v>
      </c>
      <c r="I1048" s="10" t="s">
        <v>61</v>
      </c>
      <c r="J1048" s="65" t="s">
        <v>101</v>
      </c>
      <c r="K1048" s="29"/>
      <c r="L1048" s="10"/>
      <c r="M1048" s="29">
        <v>6</v>
      </c>
    </row>
    <row r="1049" spans="1:16" hidden="1" x14ac:dyDescent="0.2">
      <c r="A1049">
        <f t="shared" si="42"/>
        <v>86</v>
      </c>
      <c r="B1049" t="str">
        <f t="shared" si="43"/>
        <v>Hyola555TT</v>
      </c>
      <c r="C1049" s="55" t="s">
        <v>145</v>
      </c>
      <c r="D1049" s="15">
        <v>2012</v>
      </c>
      <c r="E1049" s="10"/>
      <c r="F1049" s="96">
        <v>41158</v>
      </c>
      <c r="G1049" s="10">
        <v>3</v>
      </c>
      <c r="H1049" s="37">
        <v>41072</v>
      </c>
      <c r="I1049" s="10" t="s">
        <v>127</v>
      </c>
      <c r="J1049" s="65" t="s">
        <v>101</v>
      </c>
      <c r="K1049" s="29"/>
      <c r="L1049" s="10"/>
      <c r="M1049" s="29">
        <v>6</v>
      </c>
    </row>
    <row r="1050" spans="1:16" hidden="1" x14ac:dyDescent="0.2">
      <c r="A1050">
        <f t="shared" si="42"/>
        <v>86</v>
      </c>
      <c r="B1050" t="str">
        <f t="shared" si="43"/>
        <v>Hyola559TT</v>
      </c>
      <c r="C1050" s="55" t="s">
        <v>145</v>
      </c>
      <c r="D1050" s="15">
        <v>2012</v>
      </c>
      <c r="E1050" s="10"/>
      <c r="F1050" s="96">
        <v>41158</v>
      </c>
      <c r="G1050" s="10">
        <v>3</v>
      </c>
      <c r="H1050" s="37">
        <v>41072</v>
      </c>
      <c r="I1050" s="10" t="s">
        <v>152</v>
      </c>
      <c r="J1050" s="65" t="s">
        <v>101</v>
      </c>
      <c r="K1050" s="29"/>
      <c r="L1050" s="10"/>
      <c r="M1050" s="29">
        <v>6</v>
      </c>
    </row>
    <row r="1051" spans="1:16" hidden="1" x14ac:dyDescent="0.2">
      <c r="A1051">
        <f t="shared" si="42"/>
        <v>86</v>
      </c>
      <c r="B1051" t="str">
        <f t="shared" si="43"/>
        <v>Hyola575CL</v>
      </c>
      <c r="C1051" s="55" t="s">
        <v>145</v>
      </c>
      <c r="D1051" s="15">
        <v>2012</v>
      </c>
      <c r="E1051" s="10"/>
      <c r="F1051" s="96">
        <v>41158</v>
      </c>
      <c r="G1051" s="10">
        <v>3</v>
      </c>
      <c r="H1051" s="37">
        <v>41072</v>
      </c>
      <c r="I1051" s="10" t="s">
        <v>153</v>
      </c>
      <c r="J1051" s="65" t="s">
        <v>101</v>
      </c>
      <c r="K1051" s="29"/>
      <c r="L1051" s="10"/>
      <c r="M1051" s="29">
        <v>6</v>
      </c>
    </row>
    <row r="1052" spans="1:16" hidden="1" x14ac:dyDescent="0.2">
      <c r="A1052">
        <f t="shared" si="42"/>
        <v>88</v>
      </c>
      <c r="B1052" t="str">
        <f t="shared" si="43"/>
        <v>VictoryV3002</v>
      </c>
      <c r="C1052" s="55" t="s">
        <v>145</v>
      </c>
      <c r="D1052" s="15">
        <v>2012</v>
      </c>
      <c r="E1052" s="10"/>
      <c r="F1052" s="96">
        <v>41160</v>
      </c>
      <c r="G1052" s="10">
        <v>3</v>
      </c>
      <c r="H1052" s="37">
        <v>41072</v>
      </c>
      <c r="I1052" s="10" t="s">
        <v>154</v>
      </c>
      <c r="J1052" s="65" t="s">
        <v>101</v>
      </c>
      <c r="K1052" s="29"/>
      <c r="L1052" s="10"/>
      <c r="M1052" s="29">
        <v>6</v>
      </c>
    </row>
    <row r="1053" spans="1:16" x14ac:dyDescent="0.2">
      <c r="A1053">
        <v>210</v>
      </c>
      <c r="B1053" t="s">
        <v>124</v>
      </c>
      <c r="C1053" s="55" t="s">
        <v>130</v>
      </c>
      <c r="D1053" s="15">
        <v>2003</v>
      </c>
      <c r="E1053" s="10"/>
      <c r="F1053" s="25">
        <v>37923</v>
      </c>
      <c r="G1053" s="10">
        <v>1</v>
      </c>
      <c r="H1053" s="37">
        <v>37713</v>
      </c>
      <c r="I1053" s="10" t="s">
        <v>131</v>
      </c>
      <c r="J1053" s="65" t="s">
        <v>174</v>
      </c>
      <c r="K1053" s="10"/>
      <c r="L1053" s="97">
        <v>131.28319444444446</v>
      </c>
      <c r="M1053" s="29">
        <v>10</v>
      </c>
      <c r="N1053" s="10"/>
      <c r="O1053" s="10"/>
      <c r="P1053" s="41" t="s">
        <v>64</v>
      </c>
    </row>
    <row r="1054" spans="1:16" x14ac:dyDescent="0.2">
      <c r="A1054">
        <v>210</v>
      </c>
      <c r="B1054" t="s">
        <v>134</v>
      </c>
      <c r="C1054" s="55" t="s">
        <v>130</v>
      </c>
      <c r="D1054" s="15">
        <v>2003</v>
      </c>
      <c r="E1054" s="10"/>
      <c r="F1054" s="25">
        <v>37923</v>
      </c>
      <c r="G1054" s="10">
        <v>1</v>
      </c>
      <c r="H1054" s="37">
        <v>37713</v>
      </c>
      <c r="I1054" s="10" t="s">
        <v>134</v>
      </c>
      <c r="J1054" s="65" t="s">
        <v>174</v>
      </c>
      <c r="K1054" s="10"/>
      <c r="L1054" s="97">
        <v>146.80329365079362</v>
      </c>
      <c r="M1054" s="29">
        <v>10</v>
      </c>
      <c r="N1054" s="10"/>
      <c r="O1054" s="10"/>
      <c r="P1054" s="41" t="s">
        <v>64</v>
      </c>
    </row>
    <row r="1055" spans="1:16" x14ac:dyDescent="0.2">
      <c r="A1055">
        <v>210</v>
      </c>
      <c r="B1055" t="s">
        <v>135</v>
      </c>
      <c r="C1055" s="55" t="s">
        <v>130</v>
      </c>
      <c r="D1055" s="15">
        <v>2003</v>
      </c>
      <c r="E1055" s="10"/>
      <c r="F1055" s="25">
        <v>37923</v>
      </c>
      <c r="G1055" s="10">
        <v>1</v>
      </c>
      <c r="H1055" s="37">
        <v>37713</v>
      </c>
      <c r="I1055" s="10" t="s">
        <v>136</v>
      </c>
      <c r="J1055" s="65" t="s">
        <v>174</v>
      </c>
      <c r="K1055" s="10"/>
      <c r="L1055" s="97">
        <v>116.35517857142857</v>
      </c>
      <c r="M1055" s="29">
        <v>10</v>
      </c>
      <c r="N1055" s="10"/>
      <c r="O1055" s="10"/>
      <c r="P1055" s="41" t="s">
        <v>64</v>
      </c>
    </row>
    <row r="1056" spans="1:16" x14ac:dyDescent="0.2">
      <c r="A1056">
        <v>210</v>
      </c>
      <c r="B1056" t="s">
        <v>137</v>
      </c>
      <c r="C1056" s="55" t="s">
        <v>130</v>
      </c>
      <c r="D1056" s="15">
        <v>2003</v>
      </c>
      <c r="E1056" s="10"/>
      <c r="F1056" s="25">
        <v>37923</v>
      </c>
      <c r="G1056" s="10">
        <v>1</v>
      </c>
      <c r="H1056" s="37">
        <v>37713</v>
      </c>
      <c r="I1056" s="10" t="s">
        <v>137</v>
      </c>
      <c r="J1056" s="65" t="s">
        <v>174</v>
      </c>
      <c r="K1056" s="10"/>
      <c r="L1056" s="97">
        <v>149.47003968253966</v>
      </c>
      <c r="M1056" s="29">
        <v>10</v>
      </c>
      <c r="N1056" s="10"/>
      <c r="O1056" s="10"/>
      <c r="P1056" s="41" t="s">
        <v>64</v>
      </c>
    </row>
    <row r="1057" spans="1:16" x14ac:dyDescent="0.2">
      <c r="A1057">
        <v>210</v>
      </c>
      <c r="B1057" t="s">
        <v>138</v>
      </c>
      <c r="C1057" s="55" t="s">
        <v>130</v>
      </c>
      <c r="D1057" s="15">
        <v>2003</v>
      </c>
      <c r="E1057" s="10"/>
      <c r="F1057" s="25">
        <v>37923</v>
      </c>
      <c r="G1057" s="10">
        <v>1</v>
      </c>
      <c r="H1057" s="37">
        <v>37713</v>
      </c>
      <c r="I1057" s="10" t="s">
        <v>139</v>
      </c>
      <c r="J1057" s="65" t="s">
        <v>174</v>
      </c>
      <c r="K1057" s="10"/>
      <c r="L1057" s="97">
        <v>112.20935515873016</v>
      </c>
      <c r="M1057" s="29">
        <v>10</v>
      </c>
      <c r="N1057" s="10"/>
      <c r="O1057" s="10"/>
      <c r="P1057" s="41" t="s">
        <v>64</v>
      </c>
    </row>
    <row r="1058" spans="1:16" x14ac:dyDescent="0.2">
      <c r="A1058">
        <v>210</v>
      </c>
      <c r="B1058" t="s">
        <v>140</v>
      </c>
      <c r="C1058" s="55" t="s">
        <v>130</v>
      </c>
      <c r="D1058" s="15">
        <v>2003</v>
      </c>
      <c r="E1058" s="10"/>
      <c r="F1058" s="25">
        <v>37923</v>
      </c>
      <c r="G1058" s="10">
        <v>1</v>
      </c>
      <c r="H1058" s="37">
        <v>37713</v>
      </c>
      <c r="I1058" s="10" t="s">
        <v>140</v>
      </c>
      <c r="J1058" s="65" t="s">
        <v>174</v>
      </c>
      <c r="K1058" s="10"/>
      <c r="L1058" s="97">
        <v>122.75977182539684</v>
      </c>
      <c r="M1058" s="29">
        <v>10</v>
      </c>
      <c r="N1058" s="10"/>
      <c r="O1058" s="10"/>
      <c r="P1058" s="41" t="s">
        <v>64</v>
      </c>
    </row>
    <row r="1059" spans="1:16" x14ac:dyDescent="0.2">
      <c r="A1059">
        <v>190</v>
      </c>
      <c r="B1059" t="s">
        <v>124</v>
      </c>
      <c r="C1059" s="55" t="s">
        <v>130</v>
      </c>
      <c r="D1059" s="15">
        <v>2003</v>
      </c>
      <c r="E1059" s="10"/>
      <c r="F1059" s="25">
        <v>37923</v>
      </c>
      <c r="G1059" s="10">
        <v>2</v>
      </c>
      <c r="H1059" s="37">
        <v>37733</v>
      </c>
      <c r="I1059" s="10" t="s">
        <v>131</v>
      </c>
      <c r="J1059" s="65" t="s">
        <v>174</v>
      </c>
      <c r="K1059" s="10"/>
      <c r="L1059" s="97">
        <v>82.966388888888872</v>
      </c>
      <c r="M1059" s="29">
        <v>10</v>
      </c>
      <c r="N1059" s="10"/>
      <c r="O1059" s="10"/>
      <c r="P1059" s="41" t="s">
        <v>64</v>
      </c>
    </row>
    <row r="1060" spans="1:16" x14ac:dyDescent="0.2">
      <c r="A1060">
        <v>190</v>
      </c>
      <c r="B1060" t="s">
        <v>134</v>
      </c>
      <c r="C1060" s="55" t="s">
        <v>130</v>
      </c>
      <c r="D1060" s="15">
        <v>2003</v>
      </c>
      <c r="E1060" s="10"/>
      <c r="F1060" s="25">
        <v>37923</v>
      </c>
      <c r="G1060" s="10">
        <v>2</v>
      </c>
      <c r="H1060" s="37">
        <v>37733</v>
      </c>
      <c r="I1060" s="10" t="s">
        <v>134</v>
      </c>
      <c r="J1060" s="65" t="s">
        <v>174</v>
      </c>
      <c r="K1060" s="10"/>
      <c r="L1060" s="97">
        <v>91.241626984126981</v>
      </c>
      <c r="M1060" s="29">
        <v>10</v>
      </c>
      <c r="N1060" s="10"/>
      <c r="O1060" s="10"/>
      <c r="P1060" s="41" t="s">
        <v>64</v>
      </c>
    </row>
    <row r="1061" spans="1:16" x14ac:dyDescent="0.2">
      <c r="A1061">
        <v>190</v>
      </c>
      <c r="B1061" t="s">
        <v>135</v>
      </c>
      <c r="C1061" s="55" t="s">
        <v>130</v>
      </c>
      <c r="D1061" s="15">
        <v>2003</v>
      </c>
      <c r="E1061" s="10"/>
      <c r="F1061" s="25">
        <v>37923</v>
      </c>
      <c r="G1061" s="10">
        <v>2</v>
      </c>
      <c r="H1061" s="37">
        <v>37733</v>
      </c>
      <c r="I1061" s="10" t="s">
        <v>136</v>
      </c>
      <c r="J1061" s="65" t="s">
        <v>174</v>
      </c>
      <c r="K1061" s="10"/>
      <c r="L1061" s="97">
        <v>77.108244047619053</v>
      </c>
      <c r="M1061" s="29">
        <v>10</v>
      </c>
      <c r="N1061" s="10"/>
      <c r="O1061" s="10"/>
      <c r="P1061" s="41" t="s">
        <v>64</v>
      </c>
    </row>
    <row r="1062" spans="1:16" x14ac:dyDescent="0.2">
      <c r="A1062">
        <v>190</v>
      </c>
      <c r="B1062" t="s">
        <v>137</v>
      </c>
      <c r="C1062" s="55" t="s">
        <v>130</v>
      </c>
      <c r="D1062" s="15">
        <v>2003</v>
      </c>
      <c r="E1062" s="10"/>
      <c r="F1062" s="25">
        <v>37923</v>
      </c>
      <c r="G1062" s="10">
        <v>2</v>
      </c>
      <c r="H1062" s="37">
        <v>37733</v>
      </c>
      <c r="I1062" s="10" t="s">
        <v>137</v>
      </c>
      <c r="J1062" s="65" t="s">
        <v>174</v>
      </c>
      <c r="K1062" s="10"/>
      <c r="L1062" s="97">
        <v>97.154603174603153</v>
      </c>
      <c r="M1062" s="29">
        <v>10</v>
      </c>
      <c r="N1062" s="10"/>
      <c r="O1062" s="10"/>
      <c r="P1062" s="41" t="s">
        <v>64</v>
      </c>
    </row>
    <row r="1063" spans="1:16" x14ac:dyDescent="0.2">
      <c r="A1063">
        <v>190</v>
      </c>
      <c r="B1063" t="s">
        <v>138</v>
      </c>
      <c r="C1063" s="55" t="s">
        <v>130</v>
      </c>
      <c r="D1063" s="15">
        <v>2003</v>
      </c>
      <c r="E1063" s="10"/>
      <c r="F1063" s="25">
        <v>37923</v>
      </c>
      <c r="G1063" s="10">
        <v>2</v>
      </c>
      <c r="H1063" s="37">
        <v>37733</v>
      </c>
      <c r="I1063" s="10" t="s">
        <v>139</v>
      </c>
      <c r="J1063" s="65" t="s">
        <v>174</v>
      </c>
      <c r="K1063" s="10"/>
      <c r="L1063" s="97">
        <v>83.378377976190478</v>
      </c>
      <c r="M1063" s="29">
        <v>10</v>
      </c>
      <c r="N1063" s="10"/>
      <c r="O1063" s="10"/>
      <c r="P1063" s="41" t="s">
        <v>64</v>
      </c>
    </row>
    <row r="1064" spans="1:16" x14ac:dyDescent="0.2">
      <c r="A1064">
        <v>190</v>
      </c>
      <c r="B1064" t="s">
        <v>140</v>
      </c>
      <c r="C1064" s="55" t="s">
        <v>130</v>
      </c>
      <c r="D1064" s="15">
        <v>2003</v>
      </c>
      <c r="E1064" s="10"/>
      <c r="F1064" s="25">
        <v>37923</v>
      </c>
      <c r="G1064" s="10">
        <v>2</v>
      </c>
      <c r="H1064" s="37">
        <v>37733</v>
      </c>
      <c r="I1064" s="10" t="s">
        <v>140</v>
      </c>
      <c r="J1064" s="65" t="s">
        <v>174</v>
      </c>
      <c r="K1064" s="10"/>
      <c r="L1064" s="97">
        <v>81.345624999999984</v>
      </c>
      <c r="M1064" s="29">
        <v>10</v>
      </c>
      <c r="N1064" s="10"/>
      <c r="O1064" s="10"/>
      <c r="P1064" s="41" t="s">
        <v>64</v>
      </c>
    </row>
    <row r="1065" spans="1:16" x14ac:dyDescent="0.2">
      <c r="A1065">
        <v>169</v>
      </c>
      <c r="B1065" t="s">
        <v>124</v>
      </c>
      <c r="C1065" s="55" t="s">
        <v>130</v>
      </c>
      <c r="D1065" s="15">
        <v>2003</v>
      </c>
      <c r="E1065" s="10"/>
      <c r="F1065" s="25">
        <v>37923</v>
      </c>
      <c r="G1065" s="10">
        <v>3</v>
      </c>
      <c r="H1065" s="37">
        <v>37754</v>
      </c>
      <c r="I1065" s="10" t="s">
        <v>131</v>
      </c>
      <c r="J1065" s="65" t="s">
        <v>174</v>
      </c>
      <c r="K1065" s="10"/>
      <c r="L1065" s="97">
        <v>81.632291666666674</v>
      </c>
      <c r="M1065" s="29">
        <v>10</v>
      </c>
      <c r="N1065" s="10"/>
      <c r="O1065" s="10"/>
      <c r="P1065" s="41" t="s">
        <v>64</v>
      </c>
    </row>
    <row r="1066" spans="1:16" x14ac:dyDescent="0.2">
      <c r="A1066">
        <v>169</v>
      </c>
      <c r="B1066" t="s">
        <v>134</v>
      </c>
      <c r="C1066" s="55" t="s">
        <v>130</v>
      </c>
      <c r="D1066" s="15">
        <v>2003</v>
      </c>
      <c r="E1066" s="10"/>
      <c r="F1066" s="25">
        <v>37923</v>
      </c>
      <c r="G1066" s="10">
        <v>3</v>
      </c>
      <c r="H1066" s="37">
        <v>37754</v>
      </c>
      <c r="I1066" s="10" t="s">
        <v>134</v>
      </c>
      <c r="J1066" s="65" t="s">
        <v>174</v>
      </c>
      <c r="K1066" s="10"/>
      <c r="L1066" s="97">
        <v>79.499811507936485</v>
      </c>
      <c r="M1066" s="29">
        <v>10</v>
      </c>
      <c r="N1066" s="10"/>
      <c r="O1066" s="10"/>
      <c r="P1066" s="41" t="s">
        <v>64</v>
      </c>
    </row>
    <row r="1067" spans="1:16" x14ac:dyDescent="0.2">
      <c r="A1067">
        <v>169</v>
      </c>
      <c r="B1067" t="s">
        <v>135</v>
      </c>
      <c r="C1067" s="55" t="s">
        <v>130</v>
      </c>
      <c r="D1067" s="15">
        <v>2003</v>
      </c>
      <c r="E1067" s="10"/>
      <c r="F1067" s="25">
        <v>37923</v>
      </c>
      <c r="G1067" s="10">
        <v>3</v>
      </c>
      <c r="H1067" s="37">
        <v>37754</v>
      </c>
      <c r="I1067" s="10" t="s">
        <v>136</v>
      </c>
      <c r="J1067" s="65" t="s">
        <v>174</v>
      </c>
      <c r="K1067" s="10"/>
      <c r="L1067" s="97">
        <v>64.618730158730159</v>
      </c>
      <c r="M1067" s="29">
        <v>10</v>
      </c>
      <c r="N1067" s="10"/>
      <c r="O1067" s="10"/>
      <c r="P1067" s="41" t="s">
        <v>64</v>
      </c>
    </row>
    <row r="1068" spans="1:16" x14ac:dyDescent="0.2">
      <c r="A1068">
        <v>169</v>
      </c>
      <c r="B1068" t="s">
        <v>137</v>
      </c>
      <c r="C1068" s="55" t="s">
        <v>130</v>
      </c>
      <c r="D1068" s="15">
        <v>2003</v>
      </c>
      <c r="E1068" s="10"/>
      <c r="F1068" s="25">
        <v>37923</v>
      </c>
      <c r="G1068" s="10">
        <v>3</v>
      </c>
      <c r="H1068" s="37">
        <v>37754</v>
      </c>
      <c r="I1068" s="10" t="s">
        <v>137</v>
      </c>
      <c r="J1068" s="65" t="s">
        <v>174</v>
      </c>
      <c r="K1068" s="10"/>
      <c r="L1068" s="97">
        <v>69.67488095238096</v>
      </c>
      <c r="M1068" s="29">
        <v>10</v>
      </c>
      <c r="N1068" s="10"/>
      <c r="O1068" s="10"/>
      <c r="P1068" s="41" t="s">
        <v>64</v>
      </c>
    </row>
    <row r="1069" spans="1:16" x14ac:dyDescent="0.2">
      <c r="A1069">
        <v>169</v>
      </c>
      <c r="B1069" t="s">
        <v>138</v>
      </c>
      <c r="C1069" s="55" t="s">
        <v>130</v>
      </c>
      <c r="D1069" s="15">
        <v>2003</v>
      </c>
      <c r="E1069" s="10"/>
      <c r="F1069" s="25">
        <v>37923</v>
      </c>
      <c r="G1069" s="10">
        <v>3</v>
      </c>
      <c r="H1069" s="37">
        <v>37754</v>
      </c>
      <c r="I1069" s="10" t="s">
        <v>139</v>
      </c>
      <c r="J1069" s="65" t="s">
        <v>174</v>
      </c>
      <c r="K1069" s="10"/>
      <c r="L1069" s="97">
        <v>64.896051587301599</v>
      </c>
      <c r="M1069" s="29">
        <v>10</v>
      </c>
      <c r="N1069" s="10"/>
      <c r="O1069" s="10"/>
      <c r="P1069" s="41" t="s">
        <v>64</v>
      </c>
    </row>
    <row r="1070" spans="1:16" x14ac:dyDescent="0.2">
      <c r="A1070">
        <v>169</v>
      </c>
      <c r="B1070" t="s">
        <v>140</v>
      </c>
      <c r="C1070" s="55" t="s">
        <v>130</v>
      </c>
      <c r="D1070" s="15">
        <v>2003</v>
      </c>
      <c r="E1070" s="10"/>
      <c r="F1070" s="25">
        <v>37923</v>
      </c>
      <c r="G1070" s="10">
        <v>3</v>
      </c>
      <c r="H1070" s="37">
        <v>37754</v>
      </c>
      <c r="I1070" s="10" t="s">
        <v>140</v>
      </c>
      <c r="J1070" s="65" t="s">
        <v>174</v>
      </c>
      <c r="K1070" s="10"/>
      <c r="L1070" s="97">
        <v>72.052073412698419</v>
      </c>
      <c r="M1070" s="29">
        <v>10</v>
      </c>
      <c r="N1070" s="10"/>
      <c r="O1070" s="10"/>
      <c r="P1070" s="41" t="s">
        <v>64</v>
      </c>
    </row>
    <row r="1071" spans="1:16" x14ac:dyDescent="0.2">
      <c r="A1071">
        <v>145</v>
      </c>
      <c r="B1071" t="s">
        <v>124</v>
      </c>
      <c r="C1071" s="55" t="s">
        <v>130</v>
      </c>
      <c r="D1071" s="15">
        <v>2003</v>
      </c>
      <c r="E1071" s="10"/>
      <c r="F1071" s="25">
        <v>37923</v>
      </c>
      <c r="G1071" s="10">
        <v>4</v>
      </c>
      <c r="H1071" s="37">
        <v>37778</v>
      </c>
      <c r="I1071" s="10" t="s">
        <v>131</v>
      </c>
      <c r="J1071" s="65" t="s">
        <v>174</v>
      </c>
      <c r="K1071" s="10"/>
      <c r="L1071" s="97">
        <v>53.897212301587295</v>
      </c>
      <c r="M1071" s="29">
        <v>10</v>
      </c>
      <c r="N1071" s="10"/>
      <c r="O1071" s="10"/>
      <c r="P1071" s="41" t="s">
        <v>64</v>
      </c>
    </row>
    <row r="1072" spans="1:16" x14ac:dyDescent="0.2">
      <c r="A1072">
        <v>145</v>
      </c>
      <c r="B1072" t="s">
        <v>134</v>
      </c>
      <c r="C1072" s="55" t="s">
        <v>130</v>
      </c>
      <c r="D1072" s="15">
        <v>2003</v>
      </c>
      <c r="E1072" s="10"/>
      <c r="F1072" s="25">
        <v>37923</v>
      </c>
      <c r="G1072" s="10">
        <v>4</v>
      </c>
      <c r="H1072" s="37">
        <v>37778</v>
      </c>
      <c r="I1072" s="10" t="s">
        <v>134</v>
      </c>
      <c r="J1072" s="65" t="s">
        <v>174</v>
      </c>
      <c r="K1072" s="10"/>
      <c r="L1072" s="97">
        <v>46.600892857142853</v>
      </c>
      <c r="M1072" s="29">
        <v>10</v>
      </c>
      <c r="N1072" s="10"/>
      <c r="O1072" s="10"/>
      <c r="P1072" s="41" t="s">
        <v>64</v>
      </c>
    </row>
    <row r="1073" spans="1:16" x14ac:dyDescent="0.2">
      <c r="A1073">
        <v>145</v>
      </c>
      <c r="B1073" t="s">
        <v>135</v>
      </c>
      <c r="C1073" s="55" t="s">
        <v>130</v>
      </c>
      <c r="D1073" s="15">
        <v>2003</v>
      </c>
      <c r="E1073" s="10"/>
      <c r="F1073" s="25">
        <v>37923</v>
      </c>
      <c r="G1073" s="10">
        <v>4</v>
      </c>
      <c r="H1073" s="37">
        <v>37778</v>
      </c>
      <c r="I1073" s="10" t="s">
        <v>136</v>
      </c>
      <c r="J1073" s="65" t="s">
        <v>174</v>
      </c>
      <c r="K1073" s="10"/>
      <c r="L1073" s="97">
        <v>48.279424603174597</v>
      </c>
      <c r="M1073" s="29">
        <v>10</v>
      </c>
      <c r="N1073" s="10"/>
      <c r="O1073" s="10"/>
      <c r="P1073" s="41" t="s">
        <v>64</v>
      </c>
    </row>
    <row r="1074" spans="1:16" x14ac:dyDescent="0.2">
      <c r="A1074">
        <v>145</v>
      </c>
      <c r="B1074" t="s">
        <v>137</v>
      </c>
      <c r="C1074" s="55" t="s">
        <v>130</v>
      </c>
      <c r="D1074" s="15">
        <v>2003</v>
      </c>
      <c r="E1074" s="10"/>
      <c r="F1074" s="25">
        <v>37923</v>
      </c>
      <c r="G1074" s="10">
        <v>4</v>
      </c>
      <c r="H1074" s="37">
        <v>37778</v>
      </c>
      <c r="I1074" s="10" t="s">
        <v>137</v>
      </c>
      <c r="J1074" s="65" t="s">
        <v>174</v>
      </c>
      <c r="K1074" s="10"/>
      <c r="L1074" s="97">
        <v>50.26585317460318</v>
      </c>
      <c r="M1074" s="29">
        <v>10</v>
      </c>
      <c r="N1074" s="10"/>
      <c r="O1074" s="10"/>
      <c r="P1074" s="41" t="s">
        <v>64</v>
      </c>
    </row>
    <row r="1075" spans="1:16" x14ac:dyDescent="0.2">
      <c r="A1075">
        <v>145</v>
      </c>
      <c r="B1075" t="s">
        <v>138</v>
      </c>
      <c r="C1075" s="55" t="s">
        <v>130</v>
      </c>
      <c r="D1075" s="15">
        <v>2003</v>
      </c>
      <c r="E1075" s="10"/>
      <c r="F1075" s="25">
        <v>37923</v>
      </c>
      <c r="G1075" s="10">
        <v>4</v>
      </c>
      <c r="H1075" s="37">
        <v>37778</v>
      </c>
      <c r="I1075" s="11" t="s">
        <v>139</v>
      </c>
      <c r="J1075" s="65" t="s">
        <v>174</v>
      </c>
      <c r="K1075" s="10"/>
      <c r="L1075" s="97">
        <v>48.040575396825396</v>
      </c>
      <c r="M1075" s="29">
        <v>10</v>
      </c>
      <c r="N1075" s="10"/>
      <c r="O1075" s="10"/>
      <c r="P1075" s="41" t="s">
        <v>64</v>
      </c>
    </row>
    <row r="1076" spans="1:16" x14ac:dyDescent="0.2">
      <c r="A1076">
        <v>145</v>
      </c>
      <c r="B1076" t="s">
        <v>140</v>
      </c>
      <c r="C1076" s="55" t="s">
        <v>130</v>
      </c>
      <c r="D1076" s="15">
        <v>2003</v>
      </c>
      <c r="E1076" s="10"/>
      <c r="F1076" s="25">
        <v>37923</v>
      </c>
      <c r="G1076" s="10">
        <v>4</v>
      </c>
      <c r="H1076" s="37">
        <v>37778</v>
      </c>
      <c r="I1076" s="11" t="s">
        <v>140</v>
      </c>
      <c r="J1076" s="65" t="s">
        <v>174</v>
      </c>
      <c r="K1076" s="10"/>
      <c r="L1076" s="97">
        <v>45.814117063492063</v>
      </c>
      <c r="M1076" s="29">
        <v>10</v>
      </c>
      <c r="N1076" s="10"/>
      <c r="O1076" s="10"/>
      <c r="P1076" s="41" t="s">
        <v>64</v>
      </c>
    </row>
    <row r="1077" spans="1:16" hidden="1" x14ac:dyDescent="0.2">
      <c r="A1077">
        <f>IF(ISBLANK(F1077),"",F1077-H1077)</f>
        <v>90</v>
      </c>
      <c r="B1077" t="s">
        <v>124</v>
      </c>
      <c r="C1077" s="55" t="s">
        <v>130</v>
      </c>
      <c r="D1077" s="15">
        <v>2003</v>
      </c>
      <c r="E1077" s="10"/>
      <c r="F1077" s="25">
        <v>37803</v>
      </c>
      <c r="G1077" s="10">
        <v>1</v>
      </c>
      <c r="H1077" s="37">
        <v>37713</v>
      </c>
      <c r="I1077" s="10" t="s">
        <v>131</v>
      </c>
      <c r="J1077" s="65" t="s">
        <v>174</v>
      </c>
      <c r="K1077" s="10"/>
      <c r="L1077" s="98"/>
      <c r="M1077" s="29">
        <v>6</v>
      </c>
    </row>
    <row r="1078" spans="1:16" hidden="1" x14ac:dyDescent="0.2">
      <c r="A1078" t="str">
        <f t="shared" ref="A1078:A1100" si="44">IF(ISBLANK(F1078),"",F1078-H1078)</f>
        <v/>
      </c>
      <c r="B1078" t="s">
        <v>134</v>
      </c>
      <c r="C1078" s="55" t="s">
        <v>130</v>
      </c>
      <c r="D1078" s="15">
        <v>2003</v>
      </c>
      <c r="E1078" s="10"/>
      <c r="F1078" s="25"/>
      <c r="G1078" s="10">
        <v>1</v>
      </c>
      <c r="H1078" s="37">
        <v>37713</v>
      </c>
      <c r="I1078" s="10" t="s">
        <v>134</v>
      </c>
      <c r="J1078" s="65" t="s">
        <v>174</v>
      </c>
      <c r="K1078" s="10"/>
      <c r="L1078" s="10"/>
      <c r="M1078" s="29">
        <v>6</v>
      </c>
    </row>
    <row r="1079" spans="1:16" hidden="1" x14ac:dyDescent="0.2">
      <c r="A1079">
        <f t="shared" si="44"/>
        <v>107</v>
      </c>
      <c r="B1079" t="s">
        <v>135</v>
      </c>
      <c r="C1079" s="55" t="s">
        <v>130</v>
      </c>
      <c r="D1079" s="15">
        <v>2003</v>
      </c>
      <c r="E1079" s="10"/>
      <c r="F1079" s="25">
        <v>37820</v>
      </c>
      <c r="G1079" s="10">
        <v>1</v>
      </c>
      <c r="H1079" s="37">
        <v>37713</v>
      </c>
      <c r="I1079" s="10" t="s">
        <v>136</v>
      </c>
      <c r="J1079" s="65" t="s">
        <v>174</v>
      </c>
      <c r="K1079" s="10"/>
      <c r="L1079" s="10"/>
      <c r="M1079" s="29">
        <v>6</v>
      </c>
    </row>
    <row r="1080" spans="1:16" hidden="1" x14ac:dyDescent="0.2">
      <c r="A1080" t="str">
        <f t="shared" si="44"/>
        <v/>
      </c>
      <c r="B1080" t="s">
        <v>137</v>
      </c>
      <c r="C1080" s="55" t="s">
        <v>130</v>
      </c>
      <c r="D1080" s="15">
        <v>2003</v>
      </c>
      <c r="E1080" s="10"/>
      <c r="F1080" s="25"/>
      <c r="G1080" s="10">
        <v>1</v>
      </c>
      <c r="H1080" s="37">
        <v>37713</v>
      </c>
      <c r="I1080" s="10" t="s">
        <v>137</v>
      </c>
      <c r="J1080" s="65" t="s">
        <v>174</v>
      </c>
      <c r="K1080" s="10"/>
      <c r="L1080" s="10"/>
      <c r="M1080" s="29">
        <v>6</v>
      </c>
    </row>
    <row r="1081" spans="1:16" hidden="1" x14ac:dyDescent="0.2">
      <c r="A1081">
        <f t="shared" si="44"/>
        <v>107</v>
      </c>
      <c r="B1081" t="s">
        <v>138</v>
      </c>
      <c r="C1081" s="55" t="s">
        <v>130</v>
      </c>
      <c r="D1081" s="15">
        <v>2003</v>
      </c>
      <c r="E1081" s="10"/>
      <c r="F1081" s="25">
        <v>37820</v>
      </c>
      <c r="G1081" s="10">
        <v>1</v>
      </c>
      <c r="H1081" s="37">
        <v>37713</v>
      </c>
      <c r="I1081" s="10" t="s">
        <v>139</v>
      </c>
      <c r="J1081" s="65" t="s">
        <v>174</v>
      </c>
      <c r="K1081" s="10"/>
      <c r="L1081" s="10"/>
      <c r="M1081" s="29">
        <v>6</v>
      </c>
    </row>
    <row r="1082" spans="1:16" hidden="1" x14ac:dyDescent="0.2">
      <c r="A1082" t="str">
        <f t="shared" si="44"/>
        <v/>
      </c>
      <c r="B1082" t="s">
        <v>140</v>
      </c>
      <c r="C1082" s="55" t="s">
        <v>130</v>
      </c>
      <c r="D1082" s="15">
        <v>2003</v>
      </c>
      <c r="E1082" s="10"/>
      <c r="F1082" s="25"/>
      <c r="G1082" s="10">
        <v>1</v>
      </c>
      <c r="H1082" s="37">
        <v>37713</v>
      </c>
      <c r="I1082" s="10" t="s">
        <v>140</v>
      </c>
      <c r="J1082" s="65" t="s">
        <v>174</v>
      </c>
      <c r="K1082" s="10"/>
      <c r="L1082" s="10"/>
      <c r="M1082" s="29">
        <v>6</v>
      </c>
    </row>
    <row r="1083" spans="1:16" hidden="1" x14ac:dyDescent="0.2">
      <c r="A1083">
        <f t="shared" si="44"/>
        <v>94</v>
      </c>
      <c r="B1083" t="s">
        <v>124</v>
      </c>
      <c r="C1083" s="55" t="s">
        <v>130</v>
      </c>
      <c r="D1083" s="15">
        <v>2003</v>
      </c>
      <c r="E1083" s="10"/>
      <c r="F1083" s="25">
        <v>37827</v>
      </c>
      <c r="G1083" s="10">
        <v>2</v>
      </c>
      <c r="H1083" s="37">
        <v>37733</v>
      </c>
      <c r="I1083" s="10" t="s">
        <v>131</v>
      </c>
      <c r="J1083" s="65" t="s">
        <v>174</v>
      </c>
      <c r="K1083" s="10"/>
      <c r="L1083" s="10"/>
      <c r="M1083" s="29">
        <v>6</v>
      </c>
    </row>
    <row r="1084" spans="1:16" hidden="1" x14ac:dyDescent="0.2">
      <c r="A1084" t="str">
        <f t="shared" si="44"/>
        <v/>
      </c>
      <c r="B1084" t="s">
        <v>134</v>
      </c>
      <c r="C1084" s="55" t="s">
        <v>130</v>
      </c>
      <c r="D1084" s="15">
        <v>2003</v>
      </c>
      <c r="E1084" s="10"/>
      <c r="F1084" s="25"/>
      <c r="G1084" s="10">
        <v>2</v>
      </c>
      <c r="H1084" s="37">
        <v>37733</v>
      </c>
      <c r="I1084" s="10" t="s">
        <v>134</v>
      </c>
      <c r="J1084" s="65" t="s">
        <v>174</v>
      </c>
      <c r="K1084" s="10"/>
      <c r="L1084" s="10"/>
      <c r="M1084" s="29">
        <v>6</v>
      </c>
    </row>
    <row r="1085" spans="1:16" hidden="1" x14ac:dyDescent="0.2">
      <c r="A1085">
        <f t="shared" si="44"/>
        <v>110</v>
      </c>
      <c r="B1085" t="s">
        <v>135</v>
      </c>
      <c r="C1085" s="55" t="s">
        <v>130</v>
      </c>
      <c r="D1085" s="15">
        <v>2003</v>
      </c>
      <c r="E1085" s="10"/>
      <c r="F1085" s="25">
        <v>37843</v>
      </c>
      <c r="G1085" s="10">
        <v>2</v>
      </c>
      <c r="H1085" s="37">
        <v>37733</v>
      </c>
      <c r="I1085" s="10" t="s">
        <v>136</v>
      </c>
      <c r="J1085" s="65" t="s">
        <v>174</v>
      </c>
      <c r="K1085" s="10"/>
      <c r="L1085" s="10"/>
      <c r="M1085" s="29">
        <v>6</v>
      </c>
    </row>
    <row r="1086" spans="1:16" hidden="1" x14ac:dyDescent="0.2">
      <c r="A1086" t="str">
        <f t="shared" si="44"/>
        <v/>
      </c>
      <c r="B1086" t="s">
        <v>137</v>
      </c>
      <c r="C1086" s="55" t="s">
        <v>130</v>
      </c>
      <c r="D1086" s="15">
        <v>2003</v>
      </c>
      <c r="E1086" s="10"/>
      <c r="F1086" s="25"/>
      <c r="G1086" s="10">
        <v>2</v>
      </c>
      <c r="H1086" s="37">
        <v>37733</v>
      </c>
      <c r="I1086" s="10" t="s">
        <v>137</v>
      </c>
      <c r="J1086" s="65" t="s">
        <v>174</v>
      </c>
      <c r="K1086" s="10"/>
      <c r="L1086" s="10"/>
      <c r="M1086" s="29">
        <v>6</v>
      </c>
    </row>
    <row r="1087" spans="1:16" hidden="1" x14ac:dyDescent="0.2">
      <c r="A1087">
        <f t="shared" si="44"/>
        <v>102</v>
      </c>
      <c r="B1087" t="s">
        <v>138</v>
      </c>
      <c r="C1087" s="55" t="s">
        <v>130</v>
      </c>
      <c r="D1087" s="15">
        <v>2003</v>
      </c>
      <c r="E1087" s="10"/>
      <c r="F1087" s="25">
        <v>37835</v>
      </c>
      <c r="G1087" s="10">
        <v>2</v>
      </c>
      <c r="H1087" s="37">
        <v>37733</v>
      </c>
      <c r="I1087" s="10" t="s">
        <v>139</v>
      </c>
      <c r="J1087" s="65" t="s">
        <v>174</v>
      </c>
      <c r="K1087" s="10"/>
      <c r="L1087" s="10"/>
      <c r="M1087" s="29">
        <v>6</v>
      </c>
    </row>
    <row r="1088" spans="1:16" hidden="1" x14ac:dyDescent="0.2">
      <c r="A1088" t="str">
        <f t="shared" si="44"/>
        <v/>
      </c>
      <c r="B1088" t="s">
        <v>140</v>
      </c>
      <c r="C1088" s="55" t="s">
        <v>130</v>
      </c>
      <c r="D1088" s="15">
        <v>2003</v>
      </c>
      <c r="E1088" s="10"/>
      <c r="F1088" s="25"/>
      <c r="G1088" s="10">
        <v>2</v>
      </c>
      <c r="H1088" s="37">
        <v>37733</v>
      </c>
      <c r="I1088" s="10" t="s">
        <v>140</v>
      </c>
      <c r="J1088" s="65" t="s">
        <v>174</v>
      </c>
      <c r="K1088" s="10"/>
      <c r="L1088" s="10"/>
      <c r="M1088" s="29">
        <v>6</v>
      </c>
    </row>
    <row r="1089" spans="1:16" hidden="1" x14ac:dyDescent="0.2">
      <c r="A1089">
        <f t="shared" si="44"/>
        <v>86</v>
      </c>
      <c r="B1089" t="s">
        <v>124</v>
      </c>
      <c r="C1089" s="55" t="s">
        <v>130</v>
      </c>
      <c r="D1089" s="15">
        <v>2003</v>
      </c>
      <c r="E1089" s="10"/>
      <c r="F1089" s="25">
        <v>37840</v>
      </c>
      <c r="G1089" s="10">
        <v>3</v>
      </c>
      <c r="H1089" s="37">
        <v>37754</v>
      </c>
      <c r="I1089" s="10" t="s">
        <v>131</v>
      </c>
      <c r="J1089" s="65" t="s">
        <v>174</v>
      </c>
      <c r="K1089" s="10"/>
      <c r="L1089" s="10"/>
      <c r="M1089" s="29">
        <v>6</v>
      </c>
    </row>
    <row r="1090" spans="1:16" hidden="1" x14ac:dyDescent="0.2">
      <c r="A1090" t="str">
        <f t="shared" si="44"/>
        <v/>
      </c>
      <c r="B1090" t="s">
        <v>134</v>
      </c>
      <c r="C1090" s="55" t="s">
        <v>130</v>
      </c>
      <c r="D1090" s="15">
        <v>2003</v>
      </c>
      <c r="E1090" s="10"/>
      <c r="F1090" s="25"/>
      <c r="G1090" s="10">
        <v>3</v>
      </c>
      <c r="H1090" s="37">
        <v>37754</v>
      </c>
      <c r="I1090" s="10" t="s">
        <v>134</v>
      </c>
      <c r="J1090" s="65" t="s">
        <v>174</v>
      </c>
      <c r="K1090" s="10"/>
      <c r="L1090" s="10"/>
      <c r="M1090" s="29">
        <v>6</v>
      </c>
    </row>
    <row r="1091" spans="1:16" hidden="1" x14ac:dyDescent="0.2">
      <c r="A1091">
        <f t="shared" si="44"/>
        <v>104</v>
      </c>
      <c r="B1091" t="s">
        <v>135</v>
      </c>
      <c r="C1091" s="55" t="s">
        <v>130</v>
      </c>
      <c r="D1091" s="15">
        <v>2003</v>
      </c>
      <c r="E1091" s="10"/>
      <c r="F1091" s="25">
        <v>37858</v>
      </c>
      <c r="G1091" s="10">
        <v>3</v>
      </c>
      <c r="H1091" s="37">
        <v>37754</v>
      </c>
      <c r="I1091" s="10" t="s">
        <v>136</v>
      </c>
      <c r="J1091" s="65" t="s">
        <v>174</v>
      </c>
      <c r="K1091" s="10"/>
      <c r="L1091" s="10"/>
      <c r="M1091" s="29">
        <v>6</v>
      </c>
    </row>
    <row r="1092" spans="1:16" hidden="1" x14ac:dyDescent="0.2">
      <c r="A1092" t="str">
        <f t="shared" si="44"/>
        <v/>
      </c>
      <c r="B1092" t="s">
        <v>137</v>
      </c>
      <c r="C1092" s="55" t="s">
        <v>130</v>
      </c>
      <c r="D1092" s="15">
        <v>2003</v>
      </c>
      <c r="E1092" s="10"/>
      <c r="F1092" s="25"/>
      <c r="G1092" s="10">
        <v>3</v>
      </c>
      <c r="H1092" s="37">
        <v>37754</v>
      </c>
      <c r="I1092" s="10" t="s">
        <v>137</v>
      </c>
      <c r="J1092" s="65" t="s">
        <v>174</v>
      </c>
      <c r="K1092" s="10"/>
      <c r="L1092" s="10"/>
      <c r="M1092" s="29">
        <v>6</v>
      </c>
    </row>
    <row r="1093" spans="1:16" hidden="1" x14ac:dyDescent="0.2">
      <c r="A1093">
        <f t="shared" si="44"/>
        <v>94</v>
      </c>
      <c r="B1093" t="s">
        <v>138</v>
      </c>
      <c r="C1093" s="55" t="s">
        <v>130</v>
      </c>
      <c r="D1093" s="15">
        <v>2003</v>
      </c>
      <c r="E1093" s="10"/>
      <c r="F1093" s="25">
        <v>37848</v>
      </c>
      <c r="G1093" s="10">
        <v>3</v>
      </c>
      <c r="H1093" s="37">
        <v>37754</v>
      </c>
      <c r="I1093" s="10" t="s">
        <v>139</v>
      </c>
      <c r="J1093" s="65" t="s">
        <v>174</v>
      </c>
      <c r="K1093" s="10"/>
      <c r="L1093" s="10"/>
      <c r="M1093" s="29">
        <v>6</v>
      </c>
    </row>
    <row r="1094" spans="1:16" hidden="1" x14ac:dyDescent="0.2">
      <c r="A1094" t="str">
        <f t="shared" si="44"/>
        <v/>
      </c>
      <c r="B1094" t="s">
        <v>140</v>
      </c>
      <c r="C1094" s="55" t="s">
        <v>130</v>
      </c>
      <c r="D1094" s="15">
        <v>2003</v>
      </c>
      <c r="E1094" s="10"/>
      <c r="F1094" s="25"/>
      <c r="G1094" s="10">
        <v>3</v>
      </c>
      <c r="H1094" s="37">
        <v>37754</v>
      </c>
      <c r="I1094" s="10" t="s">
        <v>140</v>
      </c>
      <c r="J1094" s="65" t="s">
        <v>174</v>
      </c>
      <c r="K1094" s="10"/>
      <c r="L1094" s="10"/>
      <c r="M1094" s="29">
        <v>6</v>
      </c>
    </row>
    <row r="1095" spans="1:16" hidden="1" x14ac:dyDescent="0.2">
      <c r="A1095">
        <f t="shared" si="44"/>
        <v>87</v>
      </c>
      <c r="B1095" t="s">
        <v>124</v>
      </c>
      <c r="C1095" s="55" t="s">
        <v>130</v>
      </c>
      <c r="D1095" s="15">
        <v>2003</v>
      </c>
      <c r="E1095" s="10"/>
      <c r="F1095" s="25">
        <v>37865</v>
      </c>
      <c r="G1095" s="10">
        <v>4</v>
      </c>
      <c r="H1095" s="37">
        <v>37778</v>
      </c>
      <c r="I1095" s="10" t="s">
        <v>131</v>
      </c>
      <c r="J1095" s="65" t="s">
        <v>174</v>
      </c>
      <c r="K1095" s="10"/>
      <c r="L1095" s="10"/>
      <c r="M1095" s="29">
        <v>6</v>
      </c>
    </row>
    <row r="1096" spans="1:16" hidden="1" x14ac:dyDescent="0.2">
      <c r="A1096" t="str">
        <f t="shared" si="44"/>
        <v/>
      </c>
      <c r="B1096" t="s">
        <v>134</v>
      </c>
      <c r="C1096" s="55" t="s">
        <v>130</v>
      </c>
      <c r="D1096" s="15">
        <v>2003</v>
      </c>
      <c r="E1096" s="10"/>
      <c r="F1096" s="25"/>
      <c r="G1096" s="10">
        <v>4</v>
      </c>
      <c r="H1096" s="37">
        <v>37778</v>
      </c>
      <c r="I1096" s="10" t="s">
        <v>134</v>
      </c>
      <c r="J1096" s="65" t="s">
        <v>174</v>
      </c>
      <c r="K1096" s="10"/>
      <c r="L1096" s="10"/>
      <c r="M1096" s="29">
        <v>6</v>
      </c>
    </row>
    <row r="1097" spans="1:16" hidden="1" x14ac:dyDescent="0.2">
      <c r="A1097">
        <f t="shared" si="44"/>
        <v>92</v>
      </c>
      <c r="B1097" t="s">
        <v>135</v>
      </c>
      <c r="C1097" s="55" t="s">
        <v>130</v>
      </c>
      <c r="D1097" s="15">
        <v>2003</v>
      </c>
      <c r="E1097" s="10"/>
      <c r="F1097" s="25">
        <v>37870</v>
      </c>
      <c r="G1097" s="10">
        <v>4</v>
      </c>
      <c r="H1097" s="37">
        <v>37778</v>
      </c>
      <c r="I1097" s="10" t="s">
        <v>136</v>
      </c>
      <c r="J1097" s="65" t="s">
        <v>174</v>
      </c>
      <c r="K1097" s="10"/>
      <c r="L1097" s="10"/>
      <c r="M1097" s="29">
        <v>6</v>
      </c>
    </row>
    <row r="1098" spans="1:16" hidden="1" x14ac:dyDescent="0.2">
      <c r="A1098" t="str">
        <f t="shared" si="44"/>
        <v/>
      </c>
      <c r="B1098" t="s">
        <v>137</v>
      </c>
      <c r="C1098" s="55" t="s">
        <v>130</v>
      </c>
      <c r="D1098" s="15">
        <v>2003</v>
      </c>
      <c r="E1098" s="10"/>
      <c r="F1098" s="25"/>
      <c r="G1098" s="10">
        <v>4</v>
      </c>
      <c r="H1098" s="37">
        <v>37778</v>
      </c>
      <c r="I1098" s="10" t="s">
        <v>137</v>
      </c>
      <c r="J1098" s="65" t="s">
        <v>174</v>
      </c>
      <c r="K1098" s="10"/>
      <c r="L1098" s="10"/>
      <c r="M1098" s="29">
        <v>6</v>
      </c>
    </row>
    <row r="1099" spans="1:16" hidden="1" x14ac:dyDescent="0.2">
      <c r="A1099">
        <f t="shared" si="44"/>
        <v>89</v>
      </c>
      <c r="B1099" t="s">
        <v>138</v>
      </c>
      <c r="C1099" s="55" t="s">
        <v>130</v>
      </c>
      <c r="D1099" s="15">
        <v>2003</v>
      </c>
      <c r="E1099" s="10"/>
      <c r="F1099" s="25">
        <v>37867</v>
      </c>
      <c r="G1099" s="10">
        <v>4</v>
      </c>
      <c r="H1099" s="37">
        <v>37778</v>
      </c>
      <c r="I1099" s="11" t="s">
        <v>139</v>
      </c>
      <c r="J1099" s="65" t="s">
        <v>174</v>
      </c>
      <c r="K1099" s="10"/>
      <c r="L1099" s="10"/>
      <c r="M1099" s="29">
        <v>6</v>
      </c>
    </row>
    <row r="1100" spans="1:16" hidden="1" x14ac:dyDescent="0.2">
      <c r="A1100" t="str">
        <f t="shared" si="44"/>
        <v/>
      </c>
      <c r="B1100" t="s">
        <v>140</v>
      </c>
      <c r="C1100" s="55" t="s">
        <v>130</v>
      </c>
      <c r="D1100" s="15">
        <v>2003</v>
      </c>
      <c r="E1100" s="10"/>
      <c r="F1100" s="25"/>
      <c r="G1100" s="10">
        <v>4</v>
      </c>
      <c r="H1100" s="37">
        <v>37778</v>
      </c>
      <c r="I1100" s="11" t="s">
        <v>140</v>
      </c>
      <c r="J1100" s="65" t="s">
        <v>174</v>
      </c>
      <c r="K1100" s="10"/>
      <c r="L1100" s="10"/>
      <c r="M1100" s="29">
        <v>6</v>
      </c>
    </row>
    <row r="1101" spans="1:16" x14ac:dyDescent="0.2">
      <c r="A1101">
        <v>210</v>
      </c>
      <c r="B1101" t="s">
        <v>124</v>
      </c>
      <c r="C1101" s="55" t="s">
        <v>130</v>
      </c>
      <c r="D1101" s="15">
        <v>2003</v>
      </c>
      <c r="E1101" s="10"/>
      <c r="F1101" s="25">
        <v>37923</v>
      </c>
      <c r="G1101" s="10">
        <v>1</v>
      </c>
      <c r="H1101" s="37">
        <v>37713</v>
      </c>
      <c r="I1101" s="10" t="s">
        <v>131</v>
      </c>
      <c r="J1101" s="65" t="s">
        <v>175</v>
      </c>
      <c r="K1101" s="10"/>
      <c r="L1101" s="97">
        <v>156.79596230158731</v>
      </c>
      <c r="M1101" s="29">
        <v>10</v>
      </c>
      <c r="N1101" s="10"/>
      <c r="O1101" s="10"/>
      <c r="P1101" s="41" t="s">
        <v>64</v>
      </c>
    </row>
    <row r="1102" spans="1:16" x14ac:dyDescent="0.2">
      <c r="A1102">
        <v>210</v>
      </c>
      <c r="B1102" t="s">
        <v>134</v>
      </c>
      <c r="C1102" s="55" t="s">
        <v>130</v>
      </c>
      <c r="D1102" s="15">
        <v>2003</v>
      </c>
      <c r="E1102" s="10"/>
      <c r="F1102" s="25">
        <v>37923</v>
      </c>
      <c r="G1102" s="10">
        <v>1</v>
      </c>
      <c r="H1102" s="37">
        <v>37713</v>
      </c>
      <c r="I1102" s="10" t="s">
        <v>134</v>
      </c>
      <c r="J1102" s="65" t="s">
        <v>175</v>
      </c>
      <c r="K1102" s="10"/>
      <c r="L1102" s="97">
        <v>192.83498015873013</v>
      </c>
      <c r="M1102" s="29">
        <v>10</v>
      </c>
      <c r="N1102" s="10"/>
      <c r="O1102" s="10"/>
      <c r="P1102" s="41" t="s">
        <v>64</v>
      </c>
    </row>
    <row r="1103" spans="1:16" x14ac:dyDescent="0.2">
      <c r="A1103">
        <v>210</v>
      </c>
      <c r="B1103" t="s">
        <v>135</v>
      </c>
      <c r="C1103" s="55" t="s">
        <v>130</v>
      </c>
      <c r="D1103" s="15">
        <v>2003</v>
      </c>
      <c r="E1103" s="10"/>
      <c r="F1103" s="25">
        <v>37923</v>
      </c>
      <c r="G1103" s="10">
        <v>1</v>
      </c>
      <c r="H1103" s="37">
        <v>37713</v>
      </c>
      <c r="I1103" s="10" t="s">
        <v>136</v>
      </c>
      <c r="J1103" s="65" t="s">
        <v>175</v>
      </c>
      <c r="K1103" s="10"/>
      <c r="L1103" s="97">
        <v>142.99768849206347</v>
      </c>
      <c r="M1103" s="29">
        <v>10</v>
      </c>
      <c r="N1103" s="10"/>
      <c r="O1103" s="10"/>
      <c r="P1103" s="41" t="s">
        <v>64</v>
      </c>
    </row>
    <row r="1104" spans="1:16" x14ac:dyDescent="0.2">
      <c r="A1104">
        <v>210</v>
      </c>
      <c r="B1104" t="s">
        <v>137</v>
      </c>
      <c r="C1104" s="55" t="s">
        <v>130</v>
      </c>
      <c r="D1104" s="15">
        <v>2003</v>
      </c>
      <c r="E1104" s="10"/>
      <c r="F1104" s="25">
        <v>37923</v>
      </c>
      <c r="G1104" s="10">
        <v>1</v>
      </c>
      <c r="H1104" s="37">
        <v>37713</v>
      </c>
      <c r="I1104" s="10" t="s">
        <v>137</v>
      </c>
      <c r="J1104" s="65" t="s">
        <v>175</v>
      </c>
      <c r="K1104" s="10"/>
      <c r="L1104" s="97">
        <v>207.933373015873</v>
      </c>
      <c r="M1104" s="29">
        <v>10</v>
      </c>
      <c r="N1104" s="10"/>
      <c r="O1104" s="10"/>
      <c r="P1104" s="41" t="s">
        <v>64</v>
      </c>
    </row>
    <row r="1105" spans="1:16" x14ac:dyDescent="0.2">
      <c r="A1105">
        <v>210</v>
      </c>
      <c r="B1105" t="s">
        <v>138</v>
      </c>
      <c r="C1105" s="55" t="s">
        <v>130</v>
      </c>
      <c r="D1105" s="15">
        <v>2003</v>
      </c>
      <c r="E1105" s="10"/>
      <c r="F1105" s="25">
        <v>37923</v>
      </c>
      <c r="G1105" s="10">
        <v>1</v>
      </c>
      <c r="H1105" s="37">
        <v>37713</v>
      </c>
      <c r="I1105" s="10" t="s">
        <v>139</v>
      </c>
      <c r="J1105" s="65" t="s">
        <v>175</v>
      </c>
      <c r="K1105" s="10"/>
      <c r="L1105" s="97">
        <v>145.20369047619047</v>
      </c>
      <c r="M1105" s="29">
        <v>10</v>
      </c>
      <c r="N1105" s="10"/>
      <c r="O1105" s="10"/>
      <c r="P1105" s="41" t="s">
        <v>64</v>
      </c>
    </row>
    <row r="1106" spans="1:16" x14ac:dyDescent="0.2">
      <c r="A1106">
        <v>210</v>
      </c>
      <c r="B1106" t="s">
        <v>140</v>
      </c>
      <c r="C1106" s="55" t="s">
        <v>130</v>
      </c>
      <c r="D1106" s="15">
        <v>2003</v>
      </c>
      <c r="E1106" s="10"/>
      <c r="F1106" s="25">
        <v>37923</v>
      </c>
      <c r="G1106" s="10">
        <v>1</v>
      </c>
      <c r="H1106" s="37">
        <v>37713</v>
      </c>
      <c r="I1106" s="10" t="s">
        <v>140</v>
      </c>
      <c r="J1106" s="65" t="s">
        <v>175</v>
      </c>
      <c r="K1106" s="10"/>
      <c r="L1106" s="97">
        <v>159.16261904761905</v>
      </c>
      <c r="M1106" s="29">
        <v>10</v>
      </c>
      <c r="N1106" s="10"/>
      <c r="O1106" s="10"/>
      <c r="P1106" s="41" t="s">
        <v>64</v>
      </c>
    </row>
    <row r="1107" spans="1:16" x14ac:dyDescent="0.2">
      <c r="A1107">
        <v>190</v>
      </c>
      <c r="B1107" t="s">
        <v>124</v>
      </c>
      <c r="C1107" s="55" t="s">
        <v>130</v>
      </c>
      <c r="D1107" s="15">
        <v>2003</v>
      </c>
      <c r="E1107" s="10"/>
      <c r="F1107" s="25">
        <v>37923</v>
      </c>
      <c r="G1107" s="10">
        <v>2</v>
      </c>
      <c r="H1107" s="37">
        <v>37733</v>
      </c>
      <c r="I1107" s="10" t="s">
        <v>131</v>
      </c>
      <c r="J1107" s="65" t="s">
        <v>175</v>
      </c>
      <c r="K1107" s="10"/>
      <c r="L1107" s="97">
        <v>127.02237103174603</v>
      </c>
      <c r="M1107" s="29">
        <v>10</v>
      </c>
      <c r="N1107" s="10"/>
      <c r="O1107" s="10"/>
      <c r="P1107" s="41" t="s">
        <v>64</v>
      </c>
    </row>
    <row r="1108" spans="1:16" x14ac:dyDescent="0.2">
      <c r="A1108">
        <v>190</v>
      </c>
      <c r="B1108" t="s">
        <v>134</v>
      </c>
      <c r="C1108" s="55" t="s">
        <v>130</v>
      </c>
      <c r="D1108" s="15">
        <v>2003</v>
      </c>
      <c r="E1108" s="10"/>
      <c r="F1108" s="25">
        <v>37923</v>
      </c>
      <c r="G1108" s="10">
        <v>2</v>
      </c>
      <c r="H1108" s="37">
        <v>37733</v>
      </c>
      <c r="I1108" s="10" t="s">
        <v>134</v>
      </c>
      <c r="J1108" s="65" t="s">
        <v>175</v>
      </c>
      <c r="K1108" s="10"/>
      <c r="L1108" s="97">
        <v>150.58333333333331</v>
      </c>
      <c r="M1108" s="29">
        <v>10</v>
      </c>
      <c r="N1108" s="10"/>
      <c r="O1108" s="10"/>
      <c r="P1108" s="41" t="s">
        <v>64</v>
      </c>
    </row>
    <row r="1109" spans="1:16" x14ac:dyDescent="0.2">
      <c r="A1109">
        <v>190</v>
      </c>
      <c r="B1109" t="s">
        <v>135</v>
      </c>
      <c r="C1109" s="55" t="s">
        <v>130</v>
      </c>
      <c r="D1109" s="15">
        <v>2003</v>
      </c>
      <c r="E1109" s="10"/>
      <c r="F1109" s="25">
        <v>37923</v>
      </c>
      <c r="G1109" s="10">
        <v>2</v>
      </c>
      <c r="H1109" s="37">
        <v>37733</v>
      </c>
      <c r="I1109" s="10" t="s">
        <v>136</v>
      </c>
      <c r="J1109" s="65" t="s">
        <v>175</v>
      </c>
      <c r="K1109" s="10"/>
      <c r="L1109" s="97">
        <v>111.34599206349208</v>
      </c>
      <c r="M1109" s="29">
        <v>10</v>
      </c>
      <c r="N1109" s="10"/>
      <c r="O1109" s="10"/>
      <c r="P1109" s="41" t="s">
        <v>64</v>
      </c>
    </row>
    <row r="1110" spans="1:16" x14ac:dyDescent="0.2">
      <c r="A1110">
        <v>190</v>
      </c>
      <c r="B1110" t="s">
        <v>137</v>
      </c>
      <c r="C1110" s="55" t="s">
        <v>130</v>
      </c>
      <c r="D1110" s="15">
        <v>2003</v>
      </c>
      <c r="E1110" s="10"/>
      <c r="F1110" s="25">
        <v>37923</v>
      </c>
      <c r="G1110" s="10">
        <v>2</v>
      </c>
      <c r="H1110" s="37">
        <v>37733</v>
      </c>
      <c r="I1110" s="10" t="s">
        <v>137</v>
      </c>
      <c r="J1110" s="65" t="s">
        <v>175</v>
      </c>
      <c r="K1110" s="10"/>
      <c r="L1110" s="97">
        <v>156.38847222222222</v>
      </c>
      <c r="M1110" s="29">
        <v>10</v>
      </c>
      <c r="N1110" s="10"/>
      <c r="O1110" s="10"/>
      <c r="P1110" s="41" t="s">
        <v>64</v>
      </c>
    </row>
    <row r="1111" spans="1:16" x14ac:dyDescent="0.2">
      <c r="A1111">
        <v>190</v>
      </c>
      <c r="B1111" t="s">
        <v>138</v>
      </c>
      <c r="C1111" s="55" t="s">
        <v>130</v>
      </c>
      <c r="D1111" s="15">
        <v>2003</v>
      </c>
      <c r="E1111" s="10"/>
      <c r="F1111" s="25">
        <v>37923</v>
      </c>
      <c r="G1111" s="10">
        <v>2</v>
      </c>
      <c r="H1111" s="37">
        <v>37733</v>
      </c>
      <c r="I1111" s="10" t="s">
        <v>139</v>
      </c>
      <c r="J1111" s="65" t="s">
        <v>175</v>
      </c>
      <c r="K1111" s="10"/>
      <c r="L1111" s="97">
        <v>138.70385416666667</v>
      </c>
      <c r="M1111" s="29">
        <v>10</v>
      </c>
      <c r="N1111" s="10"/>
      <c r="O1111" s="10"/>
      <c r="P1111" s="41" t="s">
        <v>64</v>
      </c>
    </row>
    <row r="1112" spans="1:16" x14ac:dyDescent="0.2">
      <c r="A1112">
        <v>190</v>
      </c>
      <c r="B1112" t="s">
        <v>140</v>
      </c>
      <c r="C1112" s="55" t="s">
        <v>130</v>
      </c>
      <c r="D1112" s="15">
        <v>2003</v>
      </c>
      <c r="E1112" s="10"/>
      <c r="F1112" s="25">
        <v>37923</v>
      </c>
      <c r="G1112" s="10">
        <v>2</v>
      </c>
      <c r="H1112" s="37">
        <v>37733</v>
      </c>
      <c r="I1112" s="10" t="s">
        <v>140</v>
      </c>
      <c r="J1112" s="65" t="s">
        <v>175</v>
      </c>
      <c r="K1112" s="10"/>
      <c r="L1112" s="97">
        <v>128.37757936507936</v>
      </c>
      <c r="M1112" s="29">
        <v>10</v>
      </c>
      <c r="N1112" s="10"/>
      <c r="O1112" s="10"/>
      <c r="P1112" s="41" t="s">
        <v>64</v>
      </c>
    </row>
    <row r="1113" spans="1:16" x14ac:dyDescent="0.2">
      <c r="A1113">
        <v>169</v>
      </c>
      <c r="B1113" t="s">
        <v>124</v>
      </c>
      <c r="C1113" s="55" t="s">
        <v>130</v>
      </c>
      <c r="D1113" s="15">
        <v>2003</v>
      </c>
      <c r="E1113" s="10"/>
      <c r="F1113" s="25">
        <v>37923</v>
      </c>
      <c r="G1113" s="10">
        <v>3</v>
      </c>
      <c r="H1113" s="37">
        <v>37754</v>
      </c>
      <c r="I1113" s="10" t="s">
        <v>131</v>
      </c>
      <c r="J1113" s="65" t="s">
        <v>175</v>
      </c>
      <c r="K1113" s="10"/>
      <c r="L1113" s="97">
        <v>112.7705357142857</v>
      </c>
      <c r="M1113" s="29">
        <v>10</v>
      </c>
      <c r="N1113" s="10"/>
      <c r="O1113" s="10"/>
      <c r="P1113" s="41" t="s">
        <v>64</v>
      </c>
    </row>
    <row r="1114" spans="1:16" x14ac:dyDescent="0.2">
      <c r="A1114">
        <v>169</v>
      </c>
      <c r="B1114" t="s">
        <v>134</v>
      </c>
      <c r="C1114" s="55" t="s">
        <v>130</v>
      </c>
      <c r="D1114" s="15">
        <v>2003</v>
      </c>
      <c r="E1114" s="10"/>
      <c r="F1114" s="25">
        <v>37923</v>
      </c>
      <c r="G1114" s="10">
        <v>3</v>
      </c>
      <c r="H1114" s="37">
        <v>37754</v>
      </c>
      <c r="I1114" s="10" t="s">
        <v>134</v>
      </c>
      <c r="J1114" s="65" t="s">
        <v>175</v>
      </c>
      <c r="K1114" s="10"/>
      <c r="L1114" s="97">
        <v>132.3757341269841</v>
      </c>
      <c r="M1114" s="29">
        <v>10</v>
      </c>
      <c r="N1114" s="10"/>
      <c r="O1114" s="10"/>
      <c r="P1114" s="41" t="s">
        <v>64</v>
      </c>
    </row>
    <row r="1115" spans="1:16" x14ac:dyDescent="0.2">
      <c r="A1115">
        <v>169</v>
      </c>
      <c r="B1115" t="s">
        <v>135</v>
      </c>
      <c r="C1115" s="55" t="s">
        <v>130</v>
      </c>
      <c r="D1115" s="15">
        <v>2003</v>
      </c>
      <c r="E1115" s="10"/>
      <c r="F1115" s="25">
        <v>37923</v>
      </c>
      <c r="G1115" s="10">
        <v>3</v>
      </c>
      <c r="H1115" s="37">
        <v>37754</v>
      </c>
      <c r="I1115" s="10" t="s">
        <v>136</v>
      </c>
      <c r="J1115" s="65" t="s">
        <v>175</v>
      </c>
      <c r="K1115" s="10"/>
      <c r="L1115" s="97">
        <v>105.72940476190476</v>
      </c>
      <c r="M1115" s="29">
        <v>10</v>
      </c>
      <c r="N1115" s="10"/>
      <c r="O1115" s="10"/>
      <c r="P1115" s="41" t="s">
        <v>64</v>
      </c>
    </row>
    <row r="1116" spans="1:16" x14ac:dyDescent="0.2">
      <c r="A1116">
        <v>169</v>
      </c>
      <c r="B1116" t="s">
        <v>137</v>
      </c>
      <c r="C1116" s="55" t="s">
        <v>130</v>
      </c>
      <c r="D1116" s="15">
        <v>2003</v>
      </c>
      <c r="E1116" s="10"/>
      <c r="F1116" s="25">
        <v>37923</v>
      </c>
      <c r="G1116" s="10">
        <v>3</v>
      </c>
      <c r="H1116" s="37">
        <v>37754</v>
      </c>
      <c r="I1116" s="10" t="s">
        <v>137</v>
      </c>
      <c r="J1116" s="65" t="s">
        <v>175</v>
      </c>
      <c r="K1116" s="10"/>
      <c r="L1116" s="97">
        <v>128.42619047619047</v>
      </c>
      <c r="M1116" s="29">
        <v>10</v>
      </c>
      <c r="N1116" s="10"/>
      <c r="O1116" s="10"/>
      <c r="P1116" s="41" t="s">
        <v>64</v>
      </c>
    </row>
    <row r="1117" spans="1:16" x14ac:dyDescent="0.2">
      <c r="A1117">
        <v>169</v>
      </c>
      <c r="B1117" t="s">
        <v>138</v>
      </c>
      <c r="C1117" s="55" t="s">
        <v>130</v>
      </c>
      <c r="D1117" s="15">
        <v>2003</v>
      </c>
      <c r="E1117" s="10"/>
      <c r="F1117" s="25">
        <v>37923</v>
      </c>
      <c r="G1117" s="10">
        <v>3</v>
      </c>
      <c r="H1117" s="37">
        <v>37754</v>
      </c>
      <c r="I1117" s="10" t="s">
        <v>139</v>
      </c>
      <c r="J1117" s="65" t="s">
        <v>175</v>
      </c>
      <c r="K1117" s="10"/>
      <c r="L1117" s="97">
        <v>104.95002976190474</v>
      </c>
      <c r="M1117" s="29">
        <v>10</v>
      </c>
      <c r="N1117" s="10"/>
      <c r="O1117" s="10"/>
      <c r="P1117" s="41" t="s">
        <v>64</v>
      </c>
    </row>
    <row r="1118" spans="1:16" x14ac:dyDescent="0.2">
      <c r="A1118">
        <v>169</v>
      </c>
      <c r="B1118" t="s">
        <v>140</v>
      </c>
      <c r="C1118" s="55" t="s">
        <v>130</v>
      </c>
      <c r="D1118" s="15">
        <v>2003</v>
      </c>
      <c r="E1118" s="10"/>
      <c r="F1118" s="25">
        <v>37923</v>
      </c>
      <c r="G1118" s="10">
        <v>3</v>
      </c>
      <c r="H1118" s="37">
        <v>37754</v>
      </c>
      <c r="I1118" s="10" t="s">
        <v>140</v>
      </c>
      <c r="J1118" s="65" t="s">
        <v>175</v>
      </c>
      <c r="K1118" s="10"/>
      <c r="L1118" s="97">
        <v>121.38001984126984</v>
      </c>
      <c r="M1118" s="29">
        <v>10</v>
      </c>
      <c r="N1118" s="10"/>
      <c r="O1118" s="10"/>
      <c r="P1118" s="41" t="s">
        <v>64</v>
      </c>
    </row>
    <row r="1119" spans="1:16" x14ac:dyDescent="0.2">
      <c r="A1119">
        <v>145</v>
      </c>
      <c r="B1119" t="s">
        <v>124</v>
      </c>
      <c r="C1119" s="55" t="s">
        <v>130</v>
      </c>
      <c r="D1119" s="15">
        <v>2003</v>
      </c>
      <c r="E1119" s="10"/>
      <c r="F1119" s="25">
        <v>37923</v>
      </c>
      <c r="G1119" s="10">
        <v>4</v>
      </c>
      <c r="H1119" s="37">
        <v>37778</v>
      </c>
      <c r="I1119" s="10" t="s">
        <v>131</v>
      </c>
      <c r="J1119" s="65" t="s">
        <v>175</v>
      </c>
      <c r="K1119" s="10"/>
      <c r="L1119" s="97">
        <v>84.028839285714284</v>
      </c>
      <c r="M1119" s="29">
        <v>10</v>
      </c>
      <c r="N1119" s="10"/>
      <c r="O1119" s="10"/>
      <c r="P1119" s="41" t="s">
        <v>64</v>
      </c>
    </row>
    <row r="1120" spans="1:16" x14ac:dyDescent="0.2">
      <c r="A1120">
        <v>145</v>
      </c>
      <c r="B1120" t="s">
        <v>134</v>
      </c>
      <c r="C1120" s="55" t="s">
        <v>130</v>
      </c>
      <c r="D1120" s="15">
        <v>2003</v>
      </c>
      <c r="E1120" s="10"/>
      <c r="F1120" s="25">
        <v>37923</v>
      </c>
      <c r="G1120" s="10">
        <v>4</v>
      </c>
      <c r="H1120" s="37">
        <v>37778</v>
      </c>
      <c r="I1120" s="10" t="s">
        <v>134</v>
      </c>
      <c r="J1120" s="65" t="s">
        <v>175</v>
      </c>
      <c r="K1120" s="10"/>
      <c r="L1120" s="97">
        <v>97.630198412698419</v>
      </c>
      <c r="M1120" s="29">
        <v>10</v>
      </c>
      <c r="N1120" s="10"/>
      <c r="O1120" s="10"/>
      <c r="P1120" s="41" t="s">
        <v>64</v>
      </c>
    </row>
    <row r="1121" spans="1:16" x14ac:dyDescent="0.2">
      <c r="A1121">
        <v>145</v>
      </c>
      <c r="B1121" t="s">
        <v>135</v>
      </c>
      <c r="C1121" s="55" t="s">
        <v>130</v>
      </c>
      <c r="D1121" s="15">
        <v>2003</v>
      </c>
      <c r="E1121" s="10"/>
      <c r="F1121" s="25">
        <v>37923</v>
      </c>
      <c r="G1121" s="10">
        <v>4</v>
      </c>
      <c r="H1121" s="37">
        <v>37778</v>
      </c>
      <c r="I1121" s="10" t="s">
        <v>136</v>
      </c>
      <c r="J1121" s="65" t="s">
        <v>175</v>
      </c>
      <c r="K1121" s="10"/>
      <c r="L1121" s="97">
        <v>66.523392857142852</v>
      </c>
      <c r="M1121" s="29">
        <v>10</v>
      </c>
      <c r="N1121" s="10"/>
      <c r="O1121" s="10"/>
      <c r="P1121" s="41" t="s">
        <v>64</v>
      </c>
    </row>
    <row r="1122" spans="1:16" x14ac:dyDescent="0.2">
      <c r="A1122">
        <v>145</v>
      </c>
      <c r="B1122" t="s">
        <v>137</v>
      </c>
      <c r="C1122" s="55" t="s">
        <v>130</v>
      </c>
      <c r="D1122" s="15">
        <v>2003</v>
      </c>
      <c r="E1122" s="10"/>
      <c r="F1122" s="25">
        <v>37923</v>
      </c>
      <c r="G1122" s="10">
        <v>4</v>
      </c>
      <c r="H1122" s="37">
        <v>37778</v>
      </c>
      <c r="I1122" s="10" t="s">
        <v>137</v>
      </c>
      <c r="J1122" s="65" t="s">
        <v>175</v>
      </c>
      <c r="K1122" s="10"/>
      <c r="L1122" s="97">
        <v>69.921547619047601</v>
      </c>
      <c r="M1122" s="29">
        <v>10</v>
      </c>
      <c r="N1122" s="10"/>
      <c r="O1122" s="10"/>
      <c r="P1122" s="41" t="s">
        <v>64</v>
      </c>
    </row>
    <row r="1123" spans="1:16" x14ac:dyDescent="0.2">
      <c r="A1123">
        <v>145</v>
      </c>
      <c r="B1123" t="s">
        <v>138</v>
      </c>
      <c r="C1123" s="55" t="s">
        <v>130</v>
      </c>
      <c r="D1123" s="15">
        <v>2003</v>
      </c>
      <c r="E1123" s="10"/>
      <c r="F1123" s="25">
        <v>37923</v>
      </c>
      <c r="G1123" s="10">
        <v>4</v>
      </c>
      <c r="H1123" s="37">
        <v>37778</v>
      </c>
      <c r="I1123" s="11" t="s">
        <v>139</v>
      </c>
      <c r="J1123" s="65" t="s">
        <v>175</v>
      </c>
      <c r="K1123" s="10"/>
      <c r="L1123" s="97">
        <v>65.511488095238093</v>
      </c>
      <c r="M1123" s="29">
        <v>10</v>
      </c>
      <c r="N1123" s="10"/>
      <c r="O1123" s="10"/>
      <c r="P1123" s="41" t="s">
        <v>64</v>
      </c>
    </row>
    <row r="1124" spans="1:16" x14ac:dyDescent="0.2">
      <c r="A1124">
        <v>145</v>
      </c>
      <c r="B1124" t="s">
        <v>140</v>
      </c>
      <c r="C1124" s="55" t="s">
        <v>130</v>
      </c>
      <c r="D1124" s="15">
        <v>2003</v>
      </c>
      <c r="E1124" s="50"/>
      <c r="F1124" s="25">
        <v>37923</v>
      </c>
      <c r="G1124" s="10">
        <v>4</v>
      </c>
      <c r="H1124" s="37">
        <v>37778</v>
      </c>
      <c r="I1124" s="11" t="s">
        <v>140</v>
      </c>
      <c r="J1124" s="65" t="s">
        <v>175</v>
      </c>
      <c r="K1124" s="10"/>
      <c r="L1124" s="97">
        <v>81.195119047619045</v>
      </c>
      <c r="M1124" s="29">
        <v>10</v>
      </c>
      <c r="N1124" s="10"/>
      <c r="O1124" s="10"/>
      <c r="P1124" s="41" t="s">
        <v>64</v>
      </c>
    </row>
    <row r="1125" spans="1:16" hidden="1" x14ac:dyDescent="0.2">
      <c r="A1125">
        <f t="shared" ref="A1125:A1148" si="45">IF(ISBLANK(F1125),"",F1125-H1125)</f>
        <v>90</v>
      </c>
      <c r="B1125" t="s">
        <v>124</v>
      </c>
      <c r="C1125" s="55" t="s">
        <v>130</v>
      </c>
      <c r="D1125" s="15">
        <v>2003</v>
      </c>
      <c r="E1125" s="10"/>
      <c r="F1125" s="25">
        <v>37803</v>
      </c>
      <c r="G1125" s="10">
        <v>1</v>
      </c>
      <c r="H1125" s="37">
        <v>37713</v>
      </c>
      <c r="I1125" s="10" t="s">
        <v>131</v>
      </c>
      <c r="J1125" s="65" t="s">
        <v>175</v>
      </c>
      <c r="K1125" s="10"/>
      <c r="L1125" s="10"/>
      <c r="M1125" s="29">
        <v>6</v>
      </c>
    </row>
    <row r="1126" spans="1:16" hidden="1" x14ac:dyDescent="0.2">
      <c r="A1126" t="str">
        <f t="shared" si="45"/>
        <v/>
      </c>
      <c r="B1126" t="s">
        <v>134</v>
      </c>
      <c r="C1126" s="55" t="s">
        <v>130</v>
      </c>
      <c r="D1126" s="15">
        <v>2003</v>
      </c>
      <c r="E1126" s="10"/>
      <c r="F1126" s="25"/>
      <c r="G1126" s="10">
        <v>1</v>
      </c>
      <c r="H1126" s="37">
        <v>37713</v>
      </c>
      <c r="I1126" s="10" t="s">
        <v>134</v>
      </c>
      <c r="J1126" s="65" t="s">
        <v>175</v>
      </c>
      <c r="K1126" s="10"/>
      <c r="L1126" s="10"/>
      <c r="M1126" s="29">
        <v>6</v>
      </c>
    </row>
    <row r="1127" spans="1:16" hidden="1" x14ac:dyDescent="0.2">
      <c r="A1127">
        <f t="shared" si="45"/>
        <v>107</v>
      </c>
      <c r="B1127" t="s">
        <v>135</v>
      </c>
      <c r="C1127" s="55" t="s">
        <v>130</v>
      </c>
      <c r="D1127" s="15">
        <v>2003</v>
      </c>
      <c r="E1127" s="10"/>
      <c r="F1127" s="25">
        <v>37820</v>
      </c>
      <c r="G1127" s="10">
        <v>1</v>
      </c>
      <c r="H1127" s="37">
        <v>37713</v>
      </c>
      <c r="I1127" s="10" t="s">
        <v>136</v>
      </c>
      <c r="J1127" s="65" t="s">
        <v>175</v>
      </c>
      <c r="K1127" s="10"/>
      <c r="L1127" s="10"/>
      <c r="M1127" s="29">
        <v>6</v>
      </c>
    </row>
    <row r="1128" spans="1:16" hidden="1" x14ac:dyDescent="0.2">
      <c r="A1128" t="str">
        <f t="shared" si="45"/>
        <v/>
      </c>
      <c r="B1128" t="s">
        <v>137</v>
      </c>
      <c r="C1128" s="55" t="s">
        <v>130</v>
      </c>
      <c r="D1128" s="15">
        <v>2003</v>
      </c>
      <c r="E1128" s="10"/>
      <c r="F1128" s="25"/>
      <c r="G1128" s="10">
        <v>1</v>
      </c>
      <c r="H1128" s="37">
        <v>37713</v>
      </c>
      <c r="I1128" s="10" t="s">
        <v>137</v>
      </c>
      <c r="J1128" s="65" t="s">
        <v>175</v>
      </c>
      <c r="K1128" s="10"/>
      <c r="L1128" s="10"/>
      <c r="M1128" s="29">
        <v>6</v>
      </c>
    </row>
    <row r="1129" spans="1:16" hidden="1" x14ac:dyDescent="0.2">
      <c r="A1129">
        <f t="shared" si="45"/>
        <v>107</v>
      </c>
      <c r="B1129" t="s">
        <v>138</v>
      </c>
      <c r="C1129" s="55" t="s">
        <v>130</v>
      </c>
      <c r="D1129" s="15">
        <v>2003</v>
      </c>
      <c r="E1129" s="10"/>
      <c r="F1129" s="25">
        <v>37820</v>
      </c>
      <c r="G1129" s="10">
        <v>1</v>
      </c>
      <c r="H1129" s="37">
        <v>37713</v>
      </c>
      <c r="I1129" s="10" t="s">
        <v>139</v>
      </c>
      <c r="J1129" s="65" t="s">
        <v>175</v>
      </c>
      <c r="K1129" s="10"/>
      <c r="L1129" s="10"/>
      <c r="M1129" s="29">
        <v>6</v>
      </c>
    </row>
    <row r="1130" spans="1:16" hidden="1" x14ac:dyDescent="0.2">
      <c r="A1130" t="str">
        <f t="shared" si="45"/>
        <v/>
      </c>
      <c r="B1130" t="s">
        <v>140</v>
      </c>
      <c r="C1130" s="55" t="s">
        <v>130</v>
      </c>
      <c r="D1130" s="15">
        <v>2003</v>
      </c>
      <c r="E1130" s="10"/>
      <c r="F1130" s="25"/>
      <c r="G1130" s="10">
        <v>1</v>
      </c>
      <c r="H1130" s="37">
        <v>37713</v>
      </c>
      <c r="I1130" s="10" t="s">
        <v>140</v>
      </c>
      <c r="J1130" s="65" t="s">
        <v>175</v>
      </c>
      <c r="K1130" s="10"/>
      <c r="L1130" s="10"/>
      <c r="M1130" s="29">
        <v>6</v>
      </c>
    </row>
    <row r="1131" spans="1:16" hidden="1" x14ac:dyDescent="0.2">
      <c r="A1131">
        <f t="shared" si="45"/>
        <v>94</v>
      </c>
      <c r="B1131" t="s">
        <v>124</v>
      </c>
      <c r="C1131" s="55" t="s">
        <v>130</v>
      </c>
      <c r="D1131" s="15">
        <v>2003</v>
      </c>
      <c r="E1131" s="10"/>
      <c r="F1131" s="25">
        <v>37827</v>
      </c>
      <c r="G1131" s="10">
        <v>2</v>
      </c>
      <c r="H1131" s="37">
        <v>37733</v>
      </c>
      <c r="I1131" s="10" t="s">
        <v>131</v>
      </c>
      <c r="J1131" s="65" t="s">
        <v>175</v>
      </c>
      <c r="K1131" s="10"/>
      <c r="L1131" s="10"/>
      <c r="M1131" s="29">
        <v>6</v>
      </c>
    </row>
    <row r="1132" spans="1:16" hidden="1" x14ac:dyDescent="0.2">
      <c r="A1132" t="str">
        <f t="shared" si="45"/>
        <v/>
      </c>
      <c r="B1132" t="s">
        <v>134</v>
      </c>
      <c r="C1132" s="55" t="s">
        <v>130</v>
      </c>
      <c r="D1132" s="15">
        <v>2003</v>
      </c>
      <c r="E1132" s="10"/>
      <c r="F1132" s="25"/>
      <c r="G1132" s="10">
        <v>2</v>
      </c>
      <c r="H1132" s="37">
        <v>37733</v>
      </c>
      <c r="I1132" s="10" t="s">
        <v>134</v>
      </c>
      <c r="J1132" s="65" t="s">
        <v>175</v>
      </c>
      <c r="K1132" s="10"/>
      <c r="L1132" s="10"/>
      <c r="M1132" s="29">
        <v>6</v>
      </c>
    </row>
    <row r="1133" spans="1:16" hidden="1" x14ac:dyDescent="0.2">
      <c r="A1133">
        <f t="shared" si="45"/>
        <v>110</v>
      </c>
      <c r="B1133" t="s">
        <v>135</v>
      </c>
      <c r="C1133" s="55" t="s">
        <v>130</v>
      </c>
      <c r="D1133" s="15">
        <v>2003</v>
      </c>
      <c r="E1133" s="10"/>
      <c r="F1133" s="25">
        <v>37843</v>
      </c>
      <c r="G1133" s="10">
        <v>2</v>
      </c>
      <c r="H1133" s="37">
        <v>37733</v>
      </c>
      <c r="I1133" s="10" t="s">
        <v>136</v>
      </c>
      <c r="J1133" s="65" t="s">
        <v>175</v>
      </c>
      <c r="K1133" s="10"/>
      <c r="L1133" s="10"/>
      <c r="M1133" s="29">
        <v>6</v>
      </c>
    </row>
    <row r="1134" spans="1:16" hidden="1" x14ac:dyDescent="0.2">
      <c r="A1134" t="str">
        <f t="shared" si="45"/>
        <v/>
      </c>
      <c r="B1134" t="s">
        <v>137</v>
      </c>
      <c r="C1134" s="55" t="s">
        <v>130</v>
      </c>
      <c r="D1134" s="15">
        <v>2003</v>
      </c>
      <c r="E1134" s="10"/>
      <c r="F1134" s="25"/>
      <c r="G1134" s="10">
        <v>2</v>
      </c>
      <c r="H1134" s="37">
        <v>37733</v>
      </c>
      <c r="I1134" s="10" t="s">
        <v>137</v>
      </c>
      <c r="J1134" s="65" t="s">
        <v>175</v>
      </c>
      <c r="K1134" s="10"/>
      <c r="L1134" s="10"/>
      <c r="M1134" s="29">
        <v>6</v>
      </c>
    </row>
    <row r="1135" spans="1:16" hidden="1" x14ac:dyDescent="0.2">
      <c r="A1135">
        <f t="shared" si="45"/>
        <v>102</v>
      </c>
      <c r="B1135" t="s">
        <v>138</v>
      </c>
      <c r="C1135" s="55" t="s">
        <v>130</v>
      </c>
      <c r="D1135" s="15">
        <v>2003</v>
      </c>
      <c r="E1135" s="10"/>
      <c r="F1135" s="25">
        <v>37835</v>
      </c>
      <c r="G1135" s="10">
        <v>2</v>
      </c>
      <c r="H1135" s="37">
        <v>37733</v>
      </c>
      <c r="I1135" s="10" t="s">
        <v>139</v>
      </c>
      <c r="J1135" s="65" t="s">
        <v>175</v>
      </c>
      <c r="K1135" s="10"/>
      <c r="L1135" s="10"/>
      <c r="M1135" s="29">
        <v>6</v>
      </c>
    </row>
    <row r="1136" spans="1:16" hidden="1" x14ac:dyDescent="0.2">
      <c r="A1136" t="str">
        <f t="shared" si="45"/>
        <v/>
      </c>
      <c r="B1136" t="s">
        <v>140</v>
      </c>
      <c r="C1136" s="55" t="s">
        <v>130</v>
      </c>
      <c r="D1136" s="15">
        <v>2003</v>
      </c>
      <c r="E1136" s="10"/>
      <c r="F1136" s="25"/>
      <c r="G1136" s="10">
        <v>2</v>
      </c>
      <c r="H1136" s="37">
        <v>37733</v>
      </c>
      <c r="I1136" s="10" t="s">
        <v>140</v>
      </c>
      <c r="J1136" s="65" t="s">
        <v>175</v>
      </c>
      <c r="K1136" s="10"/>
      <c r="L1136" s="10"/>
      <c r="M1136" s="29">
        <v>6</v>
      </c>
    </row>
    <row r="1137" spans="1:38" hidden="1" x14ac:dyDescent="0.2">
      <c r="A1137">
        <f t="shared" si="45"/>
        <v>86</v>
      </c>
      <c r="B1137" t="s">
        <v>124</v>
      </c>
      <c r="C1137" s="55" t="s">
        <v>130</v>
      </c>
      <c r="D1137" s="15">
        <v>2003</v>
      </c>
      <c r="E1137" s="10"/>
      <c r="F1137" s="25">
        <v>37840</v>
      </c>
      <c r="G1137" s="10">
        <v>3</v>
      </c>
      <c r="H1137" s="37">
        <v>37754</v>
      </c>
      <c r="I1137" s="10" t="s">
        <v>131</v>
      </c>
      <c r="J1137" s="65" t="s">
        <v>175</v>
      </c>
      <c r="K1137" s="10"/>
      <c r="L1137" s="10"/>
      <c r="M1137" s="29">
        <v>6</v>
      </c>
    </row>
    <row r="1138" spans="1:38" hidden="1" x14ac:dyDescent="0.2">
      <c r="A1138" t="str">
        <f t="shared" si="45"/>
        <v/>
      </c>
      <c r="B1138" t="s">
        <v>134</v>
      </c>
      <c r="C1138" s="55" t="s">
        <v>130</v>
      </c>
      <c r="D1138" s="15">
        <v>2003</v>
      </c>
      <c r="E1138" s="10"/>
      <c r="F1138" s="25"/>
      <c r="G1138" s="10">
        <v>3</v>
      </c>
      <c r="H1138" s="37">
        <v>37754</v>
      </c>
      <c r="I1138" s="10" t="s">
        <v>134</v>
      </c>
      <c r="J1138" s="65" t="s">
        <v>175</v>
      </c>
      <c r="K1138" s="10"/>
      <c r="L1138" s="10"/>
      <c r="M1138" s="29">
        <v>6</v>
      </c>
    </row>
    <row r="1139" spans="1:38" hidden="1" x14ac:dyDescent="0.2">
      <c r="A1139">
        <f t="shared" si="45"/>
        <v>104</v>
      </c>
      <c r="B1139" t="s">
        <v>135</v>
      </c>
      <c r="C1139" s="55" t="s">
        <v>130</v>
      </c>
      <c r="D1139" s="15">
        <v>2003</v>
      </c>
      <c r="E1139" s="10"/>
      <c r="F1139" s="25">
        <v>37858</v>
      </c>
      <c r="G1139" s="10">
        <v>3</v>
      </c>
      <c r="H1139" s="37">
        <v>37754</v>
      </c>
      <c r="I1139" s="10" t="s">
        <v>136</v>
      </c>
      <c r="J1139" s="65" t="s">
        <v>175</v>
      </c>
      <c r="K1139" s="10"/>
      <c r="L1139" s="10"/>
      <c r="M1139" s="29">
        <v>6</v>
      </c>
    </row>
    <row r="1140" spans="1:38" hidden="1" x14ac:dyDescent="0.2">
      <c r="A1140" t="str">
        <f t="shared" si="45"/>
        <v/>
      </c>
      <c r="B1140" t="s">
        <v>137</v>
      </c>
      <c r="C1140" s="55" t="s">
        <v>130</v>
      </c>
      <c r="D1140" s="15">
        <v>2003</v>
      </c>
      <c r="E1140" s="10"/>
      <c r="F1140" s="25"/>
      <c r="G1140" s="10">
        <v>3</v>
      </c>
      <c r="H1140" s="37">
        <v>37754</v>
      </c>
      <c r="I1140" s="10" t="s">
        <v>137</v>
      </c>
      <c r="J1140" s="65" t="s">
        <v>175</v>
      </c>
      <c r="K1140" s="10"/>
      <c r="L1140" s="10"/>
      <c r="M1140" s="29">
        <v>6</v>
      </c>
    </row>
    <row r="1141" spans="1:38" hidden="1" x14ac:dyDescent="0.2">
      <c r="A1141">
        <f t="shared" si="45"/>
        <v>94</v>
      </c>
      <c r="B1141" t="s">
        <v>138</v>
      </c>
      <c r="C1141" s="55" t="s">
        <v>130</v>
      </c>
      <c r="D1141" s="15">
        <v>2003</v>
      </c>
      <c r="E1141" s="10"/>
      <c r="F1141" s="25">
        <v>37848</v>
      </c>
      <c r="G1141" s="10">
        <v>3</v>
      </c>
      <c r="H1141" s="37">
        <v>37754</v>
      </c>
      <c r="I1141" s="10" t="s">
        <v>139</v>
      </c>
      <c r="J1141" s="65" t="s">
        <v>175</v>
      </c>
      <c r="K1141" s="10"/>
      <c r="L1141" s="10"/>
      <c r="M1141" s="29">
        <v>6</v>
      </c>
    </row>
    <row r="1142" spans="1:38" hidden="1" x14ac:dyDescent="0.2">
      <c r="A1142" t="str">
        <f t="shared" si="45"/>
        <v/>
      </c>
      <c r="B1142" t="s">
        <v>140</v>
      </c>
      <c r="C1142" s="55" t="s">
        <v>130</v>
      </c>
      <c r="D1142" s="15">
        <v>2003</v>
      </c>
      <c r="E1142" s="10"/>
      <c r="F1142" s="25"/>
      <c r="G1142" s="10">
        <v>3</v>
      </c>
      <c r="H1142" s="37">
        <v>37754</v>
      </c>
      <c r="I1142" s="10" t="s">
        <v>140</v>
      </c>
      <c r="J1142" s="65" t="s">
        <v>175</v>
      </c>
      <c r="K1142" s="10"/>
      <c r="L1142" s="10"/>
      <c r="M1142" s="29">
        <v>6</v>
      </c>
    </row>
    <row r="1143" spans="1:38" hidden="1" x14ac:dyDescent="0.2">
      <c r="A1143">
        <f t="shared" si="45"/>
        <v>87</v>
      </c>
      <c r="B1143" t="s">
        <v>124</v>
      </c>
      <c r="C1143" s="55" t="s">
        <v>130</v>
      </c>
      <c r="D1143" s="15">
        <v>2003</v>
      </c>
      <c r="E1143" s="10"/>
      <c r="F1143" s="25">
        <v>37865</v>
      </c>
      <c r="G1143" s="10">
        <v>4</v>
      </c>
      <c r="H1143" s="37">
        <v>37778</v>
      </c>
      <c r="I1143" s="10" t="s">
        <v>131</v>
      </c>
      <c r="J1143" s="65" t="s">
        <v>175</v>
      </c>
      <c r="K1143" s="10"/>
      <c r="L1143" s="10"/>
      <c r="M1143" s="29">
        <v>6</v>
      </c>
    </row>
    <row r="1144" spans="1:38" hidden="1" x14ac:dyDescent="0.2">
      <c r="A1144" t="str">
        <f t="shared" si="45"/>
        <v/>
      </c>
      <c r="B1144" t="s">
        <v>134</v>
      </c>
      <c r="C1144" s="55" t="s">
        <v>130</v>
      </c>
      <c r="D1144" s="15">
        <v>2003</v>
      </c>
      <c r="E1144" s="10"/>
      <c r="F1144" s="25"/>
      <c r="G1144" s="10">
        <v>4</v>
      </c>
      <c r="H1144" s="37">
        <v>37778</v>
      </c>
      <c r="I1144" s="10" t="s">
        <v>134</v>
      </c>
      <c r="J1144" s="65" t="s">
        <v>175</v>
      </c>
      <c r="K1144" s="10"/>
      <c r="L1144" s="10"/>
      <c r="M1144" s="29">
        <v>6</v>
      </c>
    </row>
    <row r="1145" spans="1:38" hidden="1" x14ac:dyDescent="0.2">
      <c r="A1145">
        <f t="shared" si="45"/>
        <v>92</v>
      </c>
      <c r="B1145" t="s">
        <v>135</v>
      </c>
      <c r="C1145" s="55" t="s">
        <v>130</v>
      </c>
      <c r="D1145" s="15">
        <v>2003</v>
      </c>
      <c r="E1145" s="10"/>
      <c r="F1145" s="25">
        <v>37870</v>
      </c>
      <c r="G1145" s="10">
        <v>4</v>
      </c>
      <c r="H1145" s="37">
        <v>37778</v>
      </c>
      <c r="I1145" s="10" t="s">
        <v>136</v>
      </c>
      <c r="J1145" s="65" t="s">
        <v>175</v>
      </c>
      <c r="K1145" s="10"/>
      <c r="L1145" s="10"/>
      <c r="M1145" s="29">
        <v>6</v>
      </c>
    </row>
    <row r="1146" spans="1:38" hidden="1" x14ac:dyDescent="0.2">
      <c r="A1146" t="str">
        <f t="shared" si="45"/>
        <v/>
      </c>
      <c r="B1146" t="s">
        <v>137</v>
      </c>
      <c r="C1146" s="55" t="s">
        <v>130</v>
      </c>
      <c r="D1146" s="15">
        <v>2003</v>
      </c>
      <c r="E1146" s="10"/>
      <c r="F1146" s="25"/>
      <c r="G1146" s="10">
        <v>4</v>
      </c>
      <c r="H1146" s="37">
        <v>37778</v>
      </c>
      <c r="I1146" s="10" t="s">
        <v>137</v>
      </c>
      <c r="J1146" s="65" t="s">
        <v>175</v>
      </c>
      <c r="K1146" s="10"/>
      <c r="L1146" s="10"/>
      <c r="M1146" s="29">
        <v>6</v>
      </c>
    </row>
    <row r="1147" spans="1:38" hidden="1" x14ac:dyDescent="0.2">
      <c r="A1147">
        <f t="shared" si="45"/>
        <v>89</v>
      </c>
      <c r="B1147" t="s">
        <v>138</v>
      </c>
      <c r="C1147" s="55" t="s">
        <v>130</v>
      </c>
      <c r="D1147" s="15">
        <v>2003</v>
      </c>
      <c r="E1147" s="10"/>
      <c r="F1147" s="25">
        <v>37867</v>
      </c>
      <c r="G1147" s="10">
        <v>4</v>
      </c>
      <c r="H1147" s="37">
        <v>37778</v>
      </c>
      <c r="I1147" s="11" t="s">
        <v>139</v>
      </c>
      <c r="J1147" s="65" t="s">
        <v>175</v>
      </c>
      <c r="K1147" s="10"/>
      <c r="L1147" s="10"/>
      <c r="M1147" s="29">
        <v>6</v>
      </c>
    </row>
    <row r="1148" spans="1:38" hidden="1" x14ac:dyDescent="0.2">
      <c r="A1148" t="str">
        <f t="shared" si="45"/>
        <v/>
      </c>
      <c r="B1148" t="s">
        <v>140</v>
      </c>
      <c r="C1148" s="55" t="s">
        <v>130</v>
      </c>
      <c r="D1148" s="15">
        <v>2003</v>
      </c>
      <c r="E1148" s="10"/>
      <c r="F1148" s="25"/>
      <c r="G1148" s="10">
        <v>4</v>
      </c>
      <c r="H1148" s="37">
        <v>37778</v>
      </c>
      <c r="I1148" s="11" t="s">
        <v>140</v>
      </c>
      <c r="J1148" s="65" t="s">
        <v>175</v>
      </c>
      <c r="K1148" s="10"/>
      <c r="L1148" s="10"/>
      <c r="M1148" s="29">
        <v>6</v>
      </c>
    </row>
    <row r="1149" spans="1:38" ht="15" x14ac:dyDescent="0.2">
      <c r="D1149" s="15"/>
      <c r="E1149" s="24"/>
      <c r="F1149" s="25"/>
      <c r="G1149" s="10"/>
      <c r="H1149" s="26"/>
      <c r="I1149" s="27"/>
      <c r="J1149" s="10"/>
      <c r="K1149" s="28"/>
      <c r="L1149" s="28"/>
      <c r="M1149" s="29"/>
      <c r="N1149" s="31"/>
      <c r="O1149" s="31"/>
      <c r="P1149" s="41"/>
      <c r="Q1149" s="31"/>
      <c r="R1149" s="31"/>
      <c r="S1149" s="31"/>
      <c r="T1149" s="31"/>
      <c r="U1149" s="32"/>
      <c r="V1149" s="32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</row>
    <row r="1150" spans="1:38" ht="15" x14ac:dyDescent="0.2">
      <c r="D1150" s="15"/>
      <c r="E1150" s="24"/>
      <c r="F1150" s="25"/>
      <c r="G1150" s="10"/>
      <c r="H1150" s="26"/>
      <c r="I1150" s="27"/>
      <c r="J1150" s="10"/>
      <c r="K1150" s="28"/>
      <c r="L1150" s="28"/>
      <c r="M1150" s="29"/>
      <c r="N1150" s="31"/>
      <c r="O1150" s="31"/>
      <c r="P1150" s="41"/>
      <c r="Q1150" s="31"/>
      <c r="R1150" s="31"/>
      <c r="S1150" s="31"/>
      <c r="T1150" s="31"/>
    </row>
    <row r="1151" spans="1:38" ht="15" x14ac:dyDescent="0.2">
      <c r="D1151" s="15"/>
      <c r="E1151" s="24"/>
      <c r="F1151" s="25"/>
      <c r="G1151" s="10"/>
      <c r="H1151" s="26"/>
      <c r="I1151" s="27"/>
      <c r="J1151" s="10"/>
      <c r="K1151" s="28"/>
      <c r="L1151" s="28"/>
      <c r="M1151" s="29"/>
      <c r="N1151" s="31"/>
      <c r="O1151" s="31"/>
      <c r="P1151" s="41"/>
      <c r="Q1151" s="31"/>
      <c r="R1151" s="31"/>
      <c r="S1151" s="31"/>
      <c r="T1151" s="31"/>
    </row>
    <row r="1152" spans="1:38" ht="15" x14ac:dyDescent="0.2">
      <c r="D1152" s="15"/>
      <c r="E1152" s="24"/>
      <c r="F1152" s="25"/>
      <c r="G1152" s="10"/>
      <c r="H1152" s="26"/>
      <c r="I1152" s="27"/>
      <c r="J1152" s="10"/>
      <c r="K1152" s="28"/>
      <c r="L1152" s="28"/>
      <c r="M1152" s="29"/>
      <c r="N1152" s="31"/>
      <c r="O1152" s="31"/>
      <c r="P1152" s="41"/>
      <c r="Q1152" s="31"/>
      <c r="R1152" s="31"/>
      <c r="S1152" s="31"/>
      <c r="T1152" s="31"/>
    </row>
    <row r="1153" spans="4:20" ht="15" x14ac:dyDescent="0.2">
      <c r="D1153" s="15"/>
      <c r="E1153" s="24"/>
      <c r="F1153" s="25"/>
      <c r="G1153" s="10"/>
      <c r="H1153" s="26"/>
      <c r="I1153" s="27"/>
      <c r="J1153" s="10"/>
      <c r="K1153" s="28"/>
      <c r="L1153" s="28"/>
      <c r="M1153" s="29"/>
      <c r="N1153" s="31"/>
      <c r="O1153" s="31"/>
      <c r="P1153" s="41"/>
      <c r="Q1153" s="31"/>
      <c r="R1153" s="31"/>
      <c r="S1153" s="31"/>
      <c r="T1153" s="31"/>
    </row>
    <row r="1154" spans="4:20" ht="15" x14ac:dyDescent="0.2">
      <c r="D1154" s="15"/>
      <c r="E1154" s="24"/>
      <c r="F1154" s="25"/>
      <c r="G1154" s="10"/>
      <c r="H1154" s="26"/>
      <c r="I1154" s="27"/>
      <c r="J1154" s="10"/>
      <c r="K1154" s="28"/>
      <c r="L1154" s="28"/>
      <c r="M1154" s="29"/>
      <c r="N1154" s="31"/>
      <c r="O1154" s="31"/>
      <c r="P1154" s="41"/>
      <c r="Q1154" s="31"/>
      <c r="R1154" s="31"/>
      <c r="S1154" s="31"/>
      <c r="T1154" s="31"/>
    </row>
    <row r="1155" spans="4:20" ht="15" x14ac:dyDescent="0.2">
      <c r="D1155" s="15"/>
      <c r="E1155" s="24"/>
      <c r="F1155" s="25"/>
      <c r="G1155" s="10"/>
      <c r="H1155" s="26"/>
      <c r="I1155" s="27"/>
      <c r="J1155" s="10"/>
      <c r="K1155" s="28"/>
      <c r="L1155" s="28"/>
      <c r="M1155" s="29"/>
      <c r="N1155" s="31"/>
      <c r="O1155" s="31"/>
      <c r="P1155" s="41"/>
      <c r="Q1155" s="31"/>
      <c r="R1155" s="31"/>
      <c r="S1155" s="31"/>
      <c r="T1155" s="31"/>
    </row>
    <row r="1156" spans="4:20" ht="15" x14ac:dyDescent="0.2">
      <c r="D1156" s="15"/>
      <c r="E1156" s="24"/>
      <c r="F1156" s="25"/>
      <c r="G1156" s="10"/>
      <c r="H1156" s="26"/>
      <c r="I1156" s="27"/>
      <c r="J1156" s="10"/>
      <c r="K1156" s="28"/>
      <c r="L1156" s="28"/>
      <c r="M1156" s="29"/>
      <c r="N1156" s="31"/>
      <c r="O1156" s="31"/>
      <c r="P1156" s="41"/>
      <c r="Q1156" s="31"/>
      <c r="R1156" s="31"/>
      <c r="S1156" s="31"/>
      <c r="T1156" s="31"/>
    </row>
    <row r="1157" spans="4:20" ht="15" x14ac:dyDescent="0.2">
      <c r="D1157" s="15"/>
      <c r="E1157" s="24"/>
      <c r="F1157" s="25"/>
      <c r="G1157" s="10"/>
      <c r="H1157" s="26"/>
      <c r="I1157" s="27"/>
      <c r="J1157" s="10"/>
      <c r="K1157" s="28"/>
      <c r="L1157" s="28"/>
      <c r="M1157" s="29"/>
      <c r="N1157" s="31"/>
      <c r="O1157" s="31"/>
      <c r="P1157" s="41"/>
      <c r="Q1157" s="31"/>
      <c r="R1157" s="31"/>
      <c r="S1157" s="31"/>
      <c r="T1157" s="31"/>
    </row>
  </sheetData>
  <autoFilter ref="A3:AL1148" xr:uid="{931B7241-0842-4628-8F00-934EC1157F19}">
    <filterColumn colId="11">
      <filters>
        <filter val="10.4"/>
        <filter val="102.1"/>
        <filter val="103.8"/>
        <filter val="104.1"/>
        <filter val="104.3"/>
        <filter val="104.6"/>
        <filter val="104.8"/>
        <filter val="105.0"/>
        <filter val="105.7"/>
        <filter val="105.8"/>
        <filter val="106.9"/>
        <filter val="107.6"/>
        <filter val="108.0"/>
        <filter val="109"/>
        <filter val="109.1"/>
        <filter val="109.7"/>
        <filter val="11.6"/>
        <filter val="111.3"/>
        <filter val="111.4"/>
        <filter val="111.5"/>
        <filter val="112.2"/>
        <filter val="112.3"/>
        <filter val="112.8"/>
        <filter val="113.0"/>
        <filter val="113.3"/>
        <filter val="114.0"/>
        <filter val="114.1"/>
        <filter val="114.4"/>
        <filter val="114.7"/>
        <filter val="115.7"/>
        <filter val="116.4"/>
        <filter val="116.6"/>
        <filter val="117.0"/>
        <filter val="117.1"/>
        <filter val="117.7"/>
        <filter val="118"/>
        <filter val="118.7"/>
        <filter val="119.0"/>
        <filter val="119.9"/>
        <filter val="12"/>
        <filter val="120.6"/>
        <filter val="120.9"/>
        <filter val="121.4"/>
        <filter val="121.6"/>
        <filter val="121.9"/>
        <filter val="121.92"/>
        <filter val="122"/>
        <filter val="122.1"/>
        <filter val="122.4"/>
        <filter val="122.5"/>
        <filter val="122.8"/>
        <filter val="123"/>
        <filter val="123.3"/>
        <filter val="124.7"/>
        <filter val="126.4"/>
        <filter val="127.0"/>
        <filter val="127.1"/>
        <filter val="128.4"/>
        <filter val="128.6"/>
        <filter val="128.9"/>
        <filter val="129.3"/>
        <filter val="129.5"/>
        <filter val="129.8"/>
        <filter val="131.3"/>
        <filter val="132.4"/>
        <filter val="132.8"/>
        <filter val="132.9"/>
        <filter val="133.1"/>
        <filter val="134"/>
        <filter val="134.1"/>
        <filter val="135.5"/>
        <filter val="136.2"/>
        <filter val="137.8"/>
        <filter val="138.7"/>
        <filter val="139.6303241"/>
        <filter val="140.4"/>
        <filter val="140.6"/>
        <filter val="141"/>
        <filter val="142.54"/>
        <filter val="143.0"/>
        <filter val="143.8"/>
        <filter val="144.97"/>
        <filter val="145.2"/>
        <filter val="145.6"/>
        <filter val="146.1"/>
        <filter val="146.3"/>
        <filter val="146.8"/>
        <filter val="149.5"/>
        <filter val="150.6"/>
        <filter val="153.57"/>
        <filter val="154.100463"/>
        <filter val="154.5"/>
        <filter val="156.4"/>
        <filter val="156.8"/>
        <filter val="158.3"/>
        <filter val="159.2"/>
        <filter val="16.2"/>
        <filter val="161"/>
        <filter val="163.3"/>
        <filter val="165.8"/>
        <filter val="167.1"/>
        <filter val="168.8"/>
        <filter val="172"/>
        <filter val="172.4"/>
        <filter val="172.94"/>
        <filter val="174"/>
        <filter val="175"/>
        <filter val="175.5"/>
        <filter val="176.3"/>
        <filter val="179.6"/>
        <filter val="179.9"/>
        <filter val="18.1"/>
        <filter val="18.3"/>
        <filter val="18.7"/>
        <filter val="183"/>
        <filter val="184"/>
        <filter val="19.1"/>
        <filter val="19.2"/>
        <filter val="192.8"/>
        <filter val="198.9930556"/>
        <filter val="2.0"/>
        <filter val="2.2"/>
        <filter val="20.3"/>
        <filter val="205.49"/>
        <filter val="206.7"/>
        <filter val="207.9"/>
        <filter val="208.3"/>
        <filter val="208.50"/>
        <filter val="210"/>
        <filter val="210.38"/>
        <filter val="212"/>
        <filter val="212.5"/>
        <filter val="215"/>
        <filter val="215.0"/>
        <filter val="216"/>
        <filter val="220"/>
        <filter val="221.00"/>
        <filter val="222"/>
        <filter val="227"/>
        <filter val="228"/>
        <filter val="233"/>
        <filter val="234"/>
        <filter val="236"/>
        <filter val="238"/>
        <filter val="244"/>
        <filter val="245"/>
        <filter val="246.82"/>
        <filter val="250.81"/>
        <filter val="251"/>
        <filter val="253"/>
        <filter val="255"/>
        <filter val="258"/>
        <filter val="261"/>
        <filter val="262.24"/>
        <filter val="264.56"/>
        <filter val="265"/>
        <filter val="265.60"/>
        <filter val="267"/>
        <filter val="267.92"/>
        <filter val="271"/>
        <filter val="272.97"/>
        <filter val="273.89"/>
        <filter val="274.65"/>
        <filter val="275"/>
        <filter val="276"/>
        <filter val="276.57"/>
        <filter val="279"/>
        <filter val="28.1"/>
        <filter val="281.55"/>
        <filter val="282"/>
        <filter val="282.6"/>
        <filter val="283"/>
        <filter val="283.3"/>
        <filter val="288.0"/>
        <filter val="29.1"/>
        <filter val="29.3"/>
        <filter val="29.5"/>
        <filter val="294.5"/>
        <filter val="298.7359119"/>
        <filter val="299"/>
        <filter val="3.1"/>
        <filter val="300"/>
        <filter val="300.33"/>
        <filter val="301"/>
        <filter val="303.3"/>
        <filter val="304"/>
        <filter val="305.8"/>
        <filter val="307.2"/>
        <filter val="308"/>
        <filter val="308.3"/>
        <filter val="309"/>
        <filter val="311.7140023"/>
        <filter val="312.0"/>
        <filter val="312.071837"/>
        <filter val="312.7291421"/>
        <filter val="314"/>
        <filter val="315.3"/>
        <filter val="318.47"/>
        <filter val="319"/>
        <filter val="319.0"/>
        <filter val="320"/>
        <filter val="321.1"/>
        <filter val="322"/>
        <filter val="322.78"/>
        <filter val="324.72"/>
        <filter val="324.92"/>
        <filter val="326"/>
        <filter val="327.8500308"/>
        <filter val="327.87"/>
        <filter val="329"/>
        <filter val="329.5"/>
        <filter val="330"/>
        <filter val="331"/>
        <filter val="334"/>
        <filter val="335"/>
        <filter val="336"/>
        <filter val="337"/>
        <filter val="340"/>
        <filter val="341"/>
        <filter val="342"/>
        <filter val="344"/>
        <filter val="344.7"/>
        <filter val="344.8"/>
        <filter val="345"/>
        <filter val="346"/>
        <filter val="347"/>
        <filter val="349"/>
        <filter val="349.3460744"/>
        <filter val="349.7"/>
        <filter val="35.4"/>
        <filter val="350"/>
        <filter val="352"/>
        <filter val="352.88"/>
        <filter val="355"/>
        <filter val="356"/>
        <filter val="357"/>
        <filter val="359"/>
        <filter val="360"/>
        <filter val="361"/>
        <filter val="365.4"/>
        <filter val="366"/>
        <filter val="367"/>
        <filter val="368.6"/>
        <filter val="370"/>
        <filter val="375"/>
        <filter val="377"/>
        <filter val="38.2"/>
        <filter val="380"/>
        <filter val="381"/>
        <filter val="382"/>
        <filter val="384"/>
        <filter val="387.50"/>
        <filter val="388"/>
        <filter val="388.33"/>
        <filter val="39.1"/>
        <filter val="391.34"/>
        <filter val="393"/>
        <filter val="395"/>
        <filter val="396"/>
        <filter val="417"/>
        <filter val="425"/>
        <filter val="436"/>
        <filter val="440.5"/>
        <filter val="45.8"/>
        <filter val="457"/>
        <filter val="458.7"/>
        <filter val="46.3"/>
        <filter val="46.5"/>
        <filter val="46.6"/>
        <filter val="47.1"/>
        <filter val="47.7"/>
        <filter val="470"/>
        <filter val="48"/>
        <filter val="48.0"/>
        <filter val="48.3"/>
        <filter val="481"/>
        <filter val="49.2"/>
        <filter val="496"/>
        <filter val="497"/>
        <filter val="50.3"/>
        <filter val="506"/>
        <filter val="51.5"/>
        <filter val="517"/>
        <filter val="53.5"/>
        <filter val="53.9"/>
        <filter val="534"/>
        <filter val="54.2"/>
        <filter val="540"/>
        <filter val="544"/>
        <filter val="56.9"/>
        <filter val="560"/>
        <filter val="569"/>
        <filter val="58.3"/>
        <filter val="58.5"/>
        <filter val="58.8"/>
        <filter val="59.5"/>
        <filter val="59.7"/>
        <filter val="59.8"/>
        <filter val="593"/>
        <filter val="60"/>
        <filter val="60.0"/>
        <filter val="601"/>
        <filter val="604.7"/>
        <filter val="61.6"/>
        <filter val="614"/>
        <filter val="62.3"/>
        <filter val="62.5"/>
        <filter val="63.5"/>
        <filter val="64.1"/>
        <filter val="64.2"/>
        <filter val="64.6"/>
        <filter val="64.8"/>
        <filter val="64.9"/>
        <filter val="65.1"/>
        <filter val="65.5"/>
        <filter val="66.0"/>
        <filter val="66.3"/>
        <filter val="66.5"/>
        <filter val="67.7"/>
        <filter val="68.0"/>
        <filter val="68.4"/>
        <filter val="69"/>
        <filter val="69.1"/>
        <filter val="69.4"/>
        <filter val="69.7"/>
        <filter val="69.9"/>
        <filter val="70.3"/>
        <filter val="71.1"/>
        <filter val="72.1"/>
        <filter val="72.3"/>
        <filter val="72.4"/>
        <filter val="74.1"/>
        <filter val="74.3"/>
        <filter val="74.4"/>
        <filter val="74.6"/>
        <filter val="76.0"/>
        <filter val="77"/>
        <filter val="77.1"/>
        <filter val="78.2"/>
        <filter val="79.5"/>
        <filter val="80.9"/>
        <filter val="81"/>
        <filter val="81.2"/>
        <filter val="81.3"/>
        <filter val="81.6"/>
        <filter val="82.1"/>
        <filter val="82.7"/>
        <filter val="83"/>
        <filter val="83.0"/>
        <filter val="83.4"/>
        <filter val="84"/>
        <filter val="84.0"/>
        <filter val="84.1"/>
        <filter val="84.3"/>
        <filter val="84.9"/>
        <filter val="85.1"/>
        <filter val="85.7"/>
        <filter val="85.9"/>
        <filter val="86.8"/>
        <filter val="88.1"/>
        <filter val="89"/>
        <filter val="9.3"/>
        <filter val="90.1"/>
        <filter val="91.2"/>
        <filter val="91.9"/>
        <filter val="92.4"/>
        <filter val="93.7"/>
        <filter val="94.2"/>
        <filter val="94.3"/>
        <filter val="94.5"/>
        <filter val="94.7"/>
        <filter val="94.8"/>
        <filter val="95.8"/>
        <filter val="96.7"/>
        <filter val="96.9"/>
        <filter val="97.2"/>
        <filter val="97.3"/>
        <filter val="97.6"/>
        <filter val="97.7"/>
        <filter val="97.9"/>
        <filter val="98.3"/>
        <filter val="99.2"/>
        <filter val="99.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2021-02-15T23:56:45Z</dcterms:created>
  <dcterms:modified xsi:type="dcterms:W3CDTF">2021-06-28T12:59:57Z</dcterms:modified>
</cp:coreProperties>
</file>