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Data\cmolina.VCONTRERAS\Desktop\"/>
    </mc:Choice>
  </mc:AlternateContent>
  <bookViews>
    <workbookView xWindow="120" yWindow="45" windowWidth="12120" windowHeight="8580"/>
  </bookViews>
  <sheets>
    <sheet name="Subcontrato" sheetId="3" r:id="rId1"/>
    <sheet name="Hoja 1" sheetId="1" r:id="rId2"/>
    <sheet name="Hoja 2" sheetId="2" r:id="rId3"/>
  </sheets>
  <definedNames>
    <definedName name="_xlnm.Print_Titles" localSheetId="0">Subcontrato!$1:$4</definedName>
  </definedNames>
  <calcPr calcId="152511" fullCalcOnLoad="1"/>
</workbook>
</file>

<file path=xl/calcChain.xml><?xml version="1.0" encoding="utf-8"?>
<calcChain xmlns="http://schemas.openxmlformats.org/spreadsheetml/2006/main">
  <c r="K22" i="3" l="1"/>
  <c r="M26" i="3"/>
  <c r="M25" i="3"/>
  <c r="M24" i="3"/>
  <c r="M23" i="3"/>
  <c r="K23" i="3"/>
  <c r="M22" i="3"/>
  <c r="M21" i="3"/>
  <c r="M20" i="3"/>
  <c r="M19" i="3"/>
  <c r="L20" i="3"/>
  <c r="K21" i="3"/>
  <c r="M18" i="3"/>
  <c r="K18" i="3"/>
  <c r="M17" i="3"/>
  <c r="L17" i="3"/>
  <c r="K17" i="3"/>
  <c r="K16" i="3"/>
  <c r="L16" i="3"/>
  <c r="M16" i="3"/>
  <c r="F16" i="3"/>
  <c r="H36" i="3"/>
  <c r="H35" i="3"/>
  <c r="H34" i="3"/>
  <c r="H32" i="3"/>
  <c r="H31" i="3"/>
  <c r="H30" i="3"/>
  <c r="H29" i="3"/>
  <c r="H28" i="3"/>
  <c r="L26" i="3"/>
  <c r="K26" i="3"/>
  <c r="L24" i="3"/>
  <c r="K24" i="3"/>
  <c r="L22" i="3"/>
  <c r="M15" i="3"/>
  <c r="L15" i="3"/>
  <c r="K15" i="3"/>
  <c r="F15" i="3"/>
  <c r="M14" i="3"/>
  <c r="I14" i="3"/>
  <c r="F14" i="3"/>
  <c r="M12" i="3"/>
  <c r="L12" i="3"/>
  <c r="K12" i="3"/>
  <c r="F12" i="3"/>
  <c r="M11" i="3"/>
  <c r="I11" i="3"/>
  <c r="F11" i="3"/>
</calcChain>
</file>

<file path=xl/sharedStrings.xml><?xml version="1.0" encoding="utf-8"?>
<sst xmlns="http://schemas.openxmlformats.org/spreadsheetml/2006/main" count="55" uniqueCount="51">
  <si>
    <t>N°</t>
  </si>
  <si>
    <t>Descripcion</t>
  </si>
  <si>
    <t>Unid</t>
  </si>
  <si>
    <t>Cant</t>
  </si>
  <si>
    <t>Precio unitario</t>
  </si>
  <si>
    <t>Total $</t>
  </si>
  <si>
    <t>Segun certificado anterior</t>
  </si>
  <si>
    <t>Correspondiente al presente certificado</t>
  </si>
  <si>
    <t>Total hasta la fecha</t>
  </si>
  <si>
    <t>Certificado : 3</t>
  </si>
  <si>
    <t>Desde el : 01/11/2017 al 15/11/2017</t>
  </si>
  <si>
    <t>Fecha : 16/11/2017</t>
  </si>
  <si>
    <t>Descripcion : SERVICIO DE VIANDAS AL PERSONAL</t>
  </si>
  <si>
    <t>Subcontratista : HOTEL PILAR CORDOBA S.R.L.</t>
  </si>
  <si>
    <t>Nota de pedido :    38655 /    0,    39036 /    0</t>
  </si>
  <si>
    <t>Centro de costo : 183000</t>
  </si>
  <si>
    <t>CANTIDAD DE OBRA EJECUTADA</t>
  </si>
  <si>
    <t>IMPORTE DE LAS OBRAS $</t>
  </si>
  <si>
    <t>1</t>
  </si>
  <si>
    <t xml:space="preserve">COMPUESTO POR ENTRADA , PLATO PRINCIPAL , POSTRE Y BEBIDA DE PRIMERA LINEA NO ALCOHOLICA 500 C.C. . , ENTREGADO EN BANDEJAS DESCASTARBALES Y CUBIERTOS DESCARTABLES </t>
  </si>
  <si>
    <t>Uni</t>
  </si>
  <si>
    <t>ADENDAS</t>
  </si>
  <si>
    <t>3</t>
  </si>
  <si>
    <t xml:space="preserve">SERVICIO DE VIANDAS SERVICIO 1 SERVICIO DE VIANDA COMPUESTO POR ENTRADA , PLATO PRINCIPAL , POSTRE Y BEBIDA DE PRIMERA LINEA NO ALCOHOLICA 500 C.C. . , ENTREGADO EN BANDEJAS DESCASTARBALES Y CUBIERTOS DESCARTABLES </t>
  </si>
  <si>
    <t>AVANCE ECONOMICO</t>
  </si>
  <si>
    <t>FALTANTE A CERTIFICAR</t>
  </si>
  <si>
    <t>ANTICIPO FINANCIERO</t>
  </si>
  <si>
    <t>DESCUENTO ANTICIPO</t>
  </si>
  <si>
    <t>% CERTIF.:</t>
  </si>
  <si>
    <t>SALDO DE ANTICIPO A DESCONTAR</t>
  </si>
  <si>
    <t>AVANCE FINANCIERO</t>
  </si>
  <si>
    <t>FALTANTE A FACTURAR</t>
  </si>
  <si>
    <t>FONDO REPARO</t>
  </si>
  <si>
    <t>% FONDO:</t>
  </si>
  <si>
    <t>OTROS DESCUENTOS</t>
  </si>
  <si>
    <t>TOTAL DEDUCCIONES</t>
  </si>
  <si>
    <t>PRESENTE CERTIFICADO :</t>
  </si>
  <si>
    <t>DEV.ANTICIPO :</t>
  </si>
  <si>
    <t>DEDUCCIONES :</t>
  </si>
  <si>
    <t>CERTIFICADO NETO SIN IVA :</t>
  </si>
  <si>
    <t>CERTIF.PART.ADIC.NETO SIN IVA :</t>
  </si>
  <si>
    <t>TOTAL A CERTIFICAR NETO SIN IVA :</t>
  </si>
  <si>
    <t>IVA % :</t>
  </si>
  <si>
    <t>TOTAL CERTIFICADO :</t>
  </si>
  <si>
    <t>EL PRESENTE CERTIFICADO IMPORTA LA SUMA DE $ Sesenta y dos mil doscientos cincuenta y cuatro  50/100 Cts.</t>
  </si>
  <si>
    <t xml:space="preserve">OBSERVACIONES : </t>
  </si>
  <si>
    <t>SE ADJUNTA REMITOS PARA CONFORMAR EL PRESENTE CERTIFICADO</t>
  </si>
  <si>
    <t>CONTRATISTA</t>
  </si>
  <si>
    <t>JEFE DE OBRA</t>
  </si>
  <si>
    <t>CERTIFICACIONES</t>
  </si>
  <si>
    <t>GERENCIA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</si>
</sst>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10"/>
      <name val="Arial"/>
    </font>
    <font>
      <u/>
      <sz val="10"/>
      <name val="Arial"/>
      <family val="2"/>
    </font>
    <font>
      <b/>
      <sz val="10"/>
      <name val="Arial"/>
      <family val="2"/>
    </font>
    <font>
      <b/>
      <sz val="7"/>
      <name val="Arial"/>
      <family val="2"/>
    </font>
    <font>
      <b/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0" xfId="0" applyFont="1" applyFill="1" applyAlignment="1">
      <alignment horizontal="center" vertical="center" wrapText="1"/>
    </xf>
    <xf numFmtId="4" fontId="0" fillId="0" borderId="0" xfId="0" applyNumberFormat="1"/>
    <xf numFmtId="0" fontId="0" fillId="0" borderId="0" xfId="0" applyBorder="1"/>
    <xf numFmtId="10" fontId="0" fillId="0" borderId="0" xfId="1" applyNumberFormat="1" applyFont="1" applyBorder="1"/>
    <xf numFmtId="4" fontId="0" fillId="0" borderId="0" xfId="0" applyNumberFormat="1" applyBorder="1"/>
    <xf numFmtId="0" fontId="0" fillId="2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0" fontId="0" fillId="0" borderId="3" xfId="1" applyNumberFormat="1" applyFont="1" applyBorder="1"/>
    <xf numFmtId="0" fontId="0" fillId="0" borderId="5" xfId="0" applyBorder="1"/>
    <xf numFmtId="0" fontId="0" fillId="0" borderId="6" xfId="0" applyBorder="1"/>
    <xf numFmtId="4" fontId="0" fillId="0" borderId="6" xfId="0" applyNumberFormat="1" applyBorder="1"/>
    <xf numFmtId="4" fontId="0" fillId="0" borderId="8" xfId="0" applyNumberFormat="1" applyBorder="1"/>
    <xf numFmtId="4" fontId="0" fillId="0" borderId="3" xfId="0" applyNumberFormat="1" applyBorder="1"/>
    <xf numFmtId="4" fontId="0" fillId="0" borderId="9" xfId="0" applyNumberFormat="1" applyBorder="1"/>
    <xf numFmtId="4" fontId="0" fillId="0" borderId="7" xfId="0" applyNumberFormat="1" applyBorder="1"/>
    <xf numFmtId="0" fontId="0" fillId="0" borderId="0" xfId="0" applyBorder="1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9" xfId="0" applyBorder="1"/>
    <xf numFmtId="4" fontId="3" fillId="2" borderId="8" xfId="0" applyNumberFormat="1" applyFont="1" applyFill="1" applyBorder="1"/>
    <xf numFmtId="0" fontId="5" fillId="0" borderId="0" xfId="0" applyFont="1"/>
    <xf numFmtId="0" fontId="0" fillId="0" borderId="3" xfId="0" applyBorder="1" applyAlignment="1">
      <alignment horizontal="center"/>
    </xf>
    <xf numFmtId="0" fontId="3" fillId="2" borderId="10" xfId="0" applyFont="1" applyFill="1" applyBorder="1" applyAlignment="1">
      <alignment horizontal="center" vertical="center" wrapText="1"/>
    </xf>
    <xf numFmtId="0" fontId="4" fillId="0" borderId="4" xfId="0" quotePrefix="1" applyFont="1" applyBorder="1" applyAlignment="1">
      <alignment horizontal="center"/>
    </xf>
    <xf numFmtId="0" fontId="3" fillId="0" borderId="4" xfId="0" applyFont="1" applyBorder="1"/>
    <xf numFmtId="4" fontId="0" fillId="0" borderId="4" xfId="0" applyNumberFormat="1" applyBorder="1"/>
    <xf numFmtId="4" fontId="0" fillId="2" borderId="4" xfId="0" applyNumberFormat="1" applyFill="1" applyBorder="1"/>
    <xf numFmtId="4" fontId="0" fillId="3" borderId="0" xfId="0" applyNumberFormat="1" applyFill="1"/>
    <xf numFmtId="0" fontId="0" fillId="3" borderId="0" xfId="0" applyFill="1"/>
    <xf numFmtId="10" fontId="0" fillId="3" borderId="3" xfId="1" applyNumberFormat="1" applyFont="1" applyFill="1" applyBorder="1"/>
    <xf numFmtId="10" fontId="0" fillId="3" borderId="7" xfId="1" applyNumberFormat="1" applyFont="1" applyFill="1" applyBorder="1"/>
    <xf numFmtId="4" fontId="0" fillId="3" borderId="0" xfId="0" applyNumberFormat="1" applyFill="1" applyBorder="1"/>
    <xf numFmtId="4" fontId="0" fillId="3" borderId="9" xfId="0" applyNumberFormat="1" applyFill="1" applyBorder="1"/>
    <xf numFmtId="10" fontId="0" fillId="3" borderId="0" xfId="1" applyNumberFormat="1" applyFont="1" applyFill="1" applyBorder="1"/>
    <xf numFmtId="10" fontId="0" fillId="3" borderId="9" xfId="1" applyNumberFormat="1" applyFont="1" applyFill="1" applyBorder="1"/>
    <xf numFmtId="0" fontId="0" fillId="3" borderId="0" xfId="0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file:///\\sv0016\SistemaPronto\DocumentosPronto\Plantillas\..\Imagenes\VictorContreras_Logo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990600</xdr:colOff>
      <xdr:row>3</xdr:row>
      <xdr:rowOff>120650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752600" cy="819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7"/>
  <sheetViews>
    <sheetView showGridLines="0" tabSelected="1" zoomScale="90" zoomScaleNormal="90" workbookViewId="0">
      <selection activeCell="B18" sqref="B18"/>
    </sheetView>
  </sheetViews>
  <sheetFormatPr baseColWidth="10" defaultRowHeight="12.75" x14ac:dyDescent="0.2"/>
  <cols>
    <col min="2" max="2" width="50.7109375" customWidth="1"/>
    <col min="5" max="9" width="12.7109375" customWidth="1"/>
    <col min="10" max="10" width="8.7109375" customWidth="1"/>
    <col min="11" max="13" width="12.7109375" customWidth="1"/>
  </cols>
  <sheetData>
    <row r="1" spans="1:13" ht="30" customHeight="1" x14ac:dyDescent="0.2"/>
    <row r="2" spans="1:13" x14ac:dyDescent="0.2">
      <c r="E2" s="2" t="s">
        <v>9</v>
      </c>
    </row>
    <row r="3" spans="1:13" x14ac:dyDescent="0.2">
      <c r="E3" s="2" t="s">
        <v>10</v>
      </c>
      <c r="K3" s="2" t="s">
        <v>11</v>
      </c>
    </row>
    <row r="5" spans="1:13" x14ac:dyDescent="0.2">
      <c r="B5" s="2" t="s">
        <v>13</v>
      </c>
      <c r="E5" s="2" t="s">
        <v>12</v>
      </c>
      <c r="K5" s="2" t="s">
        <v>14</v>
      </c>
    </row>
    <row r="6" spans="1:13" x14ac:dyDescent="0.2">
      <c r="B6" s="2" t="s">
        <v>15</v>
      </c>
    </row>
    <row r="8" spans="1:13" x14ac:dyDescent="0.2">
      <c r="G8" s="3" t="s">
        <v>16</v>
      </c>
      <c r="H8" s="3"/>
      <c r="I8" s="3"/>
      <c r="J8" s="3"/>
      <c r="K8" s="3" t="s">
        <v>17</v>
      </c>
      <c r="L8" s="3"/>
      <c r="M8" s="3"/>
    </row>
    <row r="10" spans="1:13" ht="60" customHeight="1" x14ac:dyDescent="0.2">
      <c r="A10" s="30" t="s">
        <v>0</v>
      </c>
      <c r="B10" s="30" t="s">
        <v>1</v>
      </c>
      <c r="C10" s="30" t="s">
        <v>2</v>
      </c>
      <c r="D10" s="30" t="s">
        <v>3</v>
      </c>
      <c r="E10" s="30" t="s">
        <v>4</v>
      </c>
      <c r="F10" s="30" t="s">
        <v>5</v>
      </c>
      <c r="G10" s="30" t="s">
        <v>6</v>
      </c>
      <c r="H10" s="30" t="s">
        <v>7</v>
      </c>
      <c r="I10" s="30" t="s">
        <v>8</v>
      </c>
      <c r="J10" s="30"/>
      <c r="K10" s="30" t="s">
        <v>6</v>
      </c>
      <c r="L10" s="30" t="s">
        <v>7</v>
      </c>
      <c r="M10" s="30" t="s">
        <v>8</v>
      </c>
    </row>
    <row r="11" spans="1:13" x14ac:dyDescent="0.2">
      <c r="A11" s="31" t="s">
        <v>18</v>
      </c>
      <c r="B11" s="32" t="s">
        <v>19</v>
      </c>
      <c r="C11" s="32" t="s">
        <v>20</v>
      </c>
      <c r="D11" s="33">
        <v>500</v>
      </c>
      <c r="E11" s="33">
        <v>150</v>
      </c>
      <c r="F11" s="33">
        <f>D11*E11</f>
        <v>75000</v>
      </c>
      <c r="G11" s="33">
        <v>591</v>
      </c>
      <c r="H11" s="33"/>
      <c r="I11" s="33">
        <f>G11+H11</f>
        <v>591</v>
      </c>
      <c r="J11" s="34"/>
      <c r="K11" s="33">
        <v>88650</v>
      </c>
      <c r="L11" s="33"/>
      <c r="M11" s="33">
        <f>K11+L11</f>
        <v>88650</v>
      </c>
    </row>
    <row r="12" spans="1:13" x14ac:dyDescent="0.2">
      <c r="F12" s="4">
        <f>SUM(F11:F11)</f>
        <v>75000</v>
      </c>
      <c r="K12" s="4">
        <f>SUM(K11:K11)</f>
        <v>88650</v>
      </c>
      <c r="L12" s="4">
        <f>SUM(L11:L11)</f>
        <v>0</v>
      </c>
      <c r="M12" s="4">
        <f>SUM(M11:M11)</f>
        <v>88650</v>
      </c>
    </row>
    <row r="13" spans="1:13" x14ac:dyDescent="0.2">
      <c r="A13" s="2" t="s">
        <v>21</v>
      </c>
    </row>
    <row r="14" spans="1:13" x14ac:dyDescent="0.2">
      <c r="A14" s="31" t="s">
        <v>22</v>
      </c>
      <c r="B14" s="32" t="s">
        <v>23</v>
      </c>
      <c r="C14" s="32" t="s">
        <v>20</v>
      </c>
      <c r="D14" s="33">
        <v>400</v>
      </c>
      <c r="E14" s="33">
        <v>150</v>
      </c>
      <c r="F14" s="33">
        <f>D14*E14</f>
        <v>60000</v>
      </c>
      <c r="G14" s="33"/>
      <c r="H14" s="33">
        <v>343</v>
      </c>
      <c r="I14" s="33">
        <f>G14+H14</f>
        <v>343</v>
      </c>
      <c r="J14" s="34"/>
      <c r="K14" s="33"/>
      <c r="L14" s="33">
        <v>51450</v>
      </c>
      <c r="M14" s="33">
        <f>K14+L14</f>
        <v>51450</v>
      </c>
    </row>
    <row r="15" spans="1:13" x14ac:dyDescent="0.2">
      <c r="F15" s="4">
        <f>SUM(F14:F14)</f>
        <v>60000</v>
      </c>
      <c r="K15" s="4">
        <f>SUM(K14:K14)</f>
        <v>0</v>
      </c>
      <c r="L15" s="4">
        <f>SUM(L14:L14)</f>
        <v>51450</v>
      </c>
      <c r="M15" s="4">
        <f>SUM(M14:M14)</f>
        <v>51450</v>
      </c>
    </row>
    <row r="16" spans="1:13" x14ac:dyDescent="0.2">
      <c r="F16" s="35">
        <f>SUM(F15,F12)</f>
        <v>135000</v>
      </c>
      <c r="G16" s="36"/>
      <c r="H16" s="36"/>
      <c r="I16" s="36"/>
      <c r="J16" s="36"/>
      <c r="K16" s="35">
        <f>SUM(K15,K12)</f>
        <v>88650</v>
      </c>
      <c r="L16" s="35">
        <f>SUM(L15,L12)</f>
        <v>51450</v>
      </c>
      <c r="M16" s="35">
        <f>SUM(M15,M12)</f>
        <v>140100</v>
      </c>
    </row>
    <row r="17" spans="4:13" x14ac:dyDescent="0.2">
      <c r="G17" s="10" t="s">
        <v>24</v>
      </c>
      <c r="H17" s="11"/>
      <c r="I17" s="11"/>
      <c r="J17" s="11"/>
      <c r="K17" s="37">
        <f>K16/F16</f>
        <v>0.65666666666666662</v>
      </c>
      <c r="L17" s="37">
        <f>L16/F16</f>
        <v>0.38111111111111112</v>
      </c>
      <c r="M17" s="38">
        <f>M16/F16</f>
        <v>1.0377777777777777</v>
      </c>
    </row>
    <row r="18" spans="4:13" x14ac:dyDescent="0.2">
      <c r="G18" s="9" t="s">
        <v>25</v>
      </c>
      <c r="H18" s="5"/>
      <c r="I18" s="5"/>
      <c r="J18" s="5"/>
      <c r="K18" s="39">
        <f>F16-K16</f>
        <v>46350</v>
      </c>
      <c r="L18" s="39"/>
      <c r="M18" s="40">
        <f>F16-M16</f>
        <v>-5100</v>
      </c>
    </row>
    <row r="19" spans="4:13" x14ac:dyDescent="0.2">
      <c r="G19" s="10" t="s">
        <v>26</v>
      </c>
      <c r="H19" s="11"/>
      <c r="I19" s="11"/>
      <c r="J19" s="11"/>
      <c r="K19" s="17">
        <v>0</v>
      </c>
      <c r="L19" s="17">
        <v>0</v>
      </c>
      <c r="M19" s="19">
        <f>K19+L19</f>
        <v>0</v>
      </c>
    </row>
    <row r="20" spans="4:13" x14ac:dyDescent="0.2">
      <c r="G20" s="9" t="s">
        <v>27</v>
      </c>
      <c r="H20" s="5"/>
      <c r="I20" s="5" t="s">
        <v>28</v>
      </c>
      <c r="J20" s="6">
        <v>0</v>
      </c>
      <c r="K20" s="7">
        <v>0</v>
      </c>
      <c r="L20" s="7">
        <f>J20*L12</f>
        <v>0</v>
      </c>
      <c r="M20" s="18">
        <f>K20+L20</f>
        <v>0</v>
      </c>
    </row>
    <row r="21" spans="4:13" x14ac:dyDescent="0.2">
      <c r="G21" s="9" t="s">
        <v>29</v>
      </c>
      <c r="H21" s="5"/>
      <c r="I21" s="5"/>
      <c r="J21" s="5"/>
      <c r="K21" s="7">
        <f>K19-K20</f>
        <v>0</v>
      </c>
      <c r="L21" s="8"/>
      <c r="M21" s="18">
        <f>M19-M20</f>
        <v>0</v>
      </c>
    </row>
    <row r="22" spans="4:13" x14ac:dyDescent="0.2">
      <c r="G22" s="9" t="s">
        <v>30</v>
      </c>
      <c r="H22" s="5"/>
      <c r="I22" s="5"/>
      <c r="J22" s="5"/>
      <c r="K22" s="41">
        <f>(K19+K16)/F16</f>
        <v>0.65666666666666662</v>
      </c>
      <c r="L22" s="41">
        <f>(L19+L12)/F12</f>
        <v>0</v>
      </c>
      <c r="M22" s="42">
        <f>(M19+M16)/F16</f>
        <v>1.0377777777777777</v>
      </c>
    </row>
    <row r="23" spans="4:13" x14ac:dyDescent="0.2">
      <c r="G23" s="9" t="s">
        <v>31</v>
      </c>
      <c r="H23" s="5"/>
      <c r="I23" s="5"/>
      <c r="J23" s="5"/>
      <c r="K23" s="39">
        <f>F16-K16-K19</f>
        <v>46350</v>
      </c>
      <c r="L23" s="43"/>
      <c r="M23" s="40">
        <f>F16-M16-M19</f>
        <v>-5100</v>
      </c>
    </row>
    <row r="24" spans="4:13" x14ac:dyDescent="0.2">
      <c r="G24" s="10" t="s">
        <v>32</v>
      </c>
      <c r="H24" s="11"/>
      <c r="I24" s="11" t="s">
        <v>33</v>
      </c>
      <c r="J24" s="12">
        <v>0</v>
      </c>
      <c r="K24" s="17">
        <f>K12*J24</f>
        <v>0</v>
      </c>
      <c r="L24" s="17">
        <f>L12*J24</f>
        <v>0</v>
      </c>
      <c r="M24" s="19">
        <f>K24+L24</f>
        <v>0</v>
      </c>
    </row>
    <row r="25" spans="4:13" x14ac:dyDescent="0.2">
      <c r="G25" s="9" t="s">
        <v>34</v>
      </c>
      <c r="H25" s="5"/>
      <c r="I25" s="5"/>
      <c r="J25" s="5"/>
      <c r="K25" s="7">
        <v>0</v>
      </c>
      <c r="L25" s="7">
        <v>0</v>
      </c>
      <c r="M25" s="18">
        <f>K25+L25</f>
        <v>0</v>
      </c>
    </row>
    <row r="26" spans="4:13" x14ac:dyDescent="0.2">
      <c r="G26" s="13" t="s">
        <v>35</v>
      </c>
      <c r="H26" s="14"/>
      <c r="I26" s="14"/>
      <c r="J26" s="14"/>
      <c r="K26" s="15">
        <f>K24+K25</f>
        <v>0</v>
      </c>
      <c r="L26" s="15">
        <f>L24+L25</f>
        <v>0</v>
      </c>
      <c r="M26" s="16">
        <f>M24+M25</f>
        <v>0</v>
      </c>
    </row>
    <row r="28" spans="4:13" x14ac:dyDescent="0.2">
      <c r="D28" s="22" t="s">
        <v>36</v>
      </c>
      <c r="E28" s="23"/>
      <c r="F28" s="23"/>
      <c r="G28" s="11"/>
      <c r="H28" s="19">
        <f>L12</f>
        <v>0</v>
      </c>
    </row>
    <row r="29" spans="4:13" x14ac:dyDescent="0.2">
      <c r="D29" s="21" t="s">
        <v>37</v>
      </c>
      <c r="E29" s="20"/>
      <c r="F29" s="20"/>
      <c r="G29" s="5"/>
      <c r="H29" s="18">
        <f>L20</f>
        <v>0</v>
      </c>
    </row>
    <row r="30" spans="4:13" x14ac:dyDescent="0.2">
      <c r="D30" s="21" t="s">
        <v>38</v>
      </c>
      <c r="E30" s="20"/>
      <c r="F30" s="20"/>
      <c r="G30" s="5"/>
      <c r="H30" s="18">
        <f>L26</f>
        <v>0</v>
      </c>
    </row>
    <row r="31" spans="4:13" x14ac:dyDescent="0.2">
      <c r="D31" s="21" t="s">
        <v>39</v>
      </c>
      <c r="E31" s="20"/>
      <c r="F31" s="20"/>
      <c r="G31" s="5"/>
      <c r="H31" s="18">
        <f>H28-H29-H30</f>
        <v>0</v>
      </c>
    </row>
    <row r="32" spans="4:13" x14ac:dyDescent="0.2">
      <c r="D32" s="21" t="s">
        <v>40</v>
      </c>
      <c r="E32" s="20"/>
      <c r="F32" s="20"/>
      <c r="G32" s="5"/>
      <c r="H32" s="18">
        <f>L15</f>
        <v>51450</v>
      </c>
    </row>
    <row r="33" spans="2:13" x14ac:dyDescent="0.2">
      <c r="D33" s="9"/>
      <c r="E33" s="5"/>
      <c r="F33" s="5"/>
      <c r="G33" s="5"/>
      <c r="H33" s="26"/>
    </row>
    <row r="34" spans="2:13" x14ac:dyDescent="0.2">
      <c r="D34" s="21" t="s">
        <v>41</v>
      </c>
      <c r="E34" s="20"/>
      <c r="F34" s="20"/>
      <c r="G34" s="5"/>
      <c r="H34" s="18">
        <f>H31+H32+H33</f>
        <v>51450</v>
      </c>
    </row>
    <row r="35" spans="2:13" x14ac:dyDescent="0.2">
      <c r="D35" s="21" t="s">
        <v>42</v>
      </c>
      <c r="E35" s="20"/>
      <c r="F35" s="20"/>
      <c r="G35" s="5">
        <v>21</v>
      </c>
      <c r="H35" s="18">
        <f>H34*G35/100</f>
        <v>10804.5</v>
      </c>
    </row>
    <row r="36" spans="2:13" x14ac:dyDescent="0.2">
      <c r="D36" s="24" t="s">
        <v>43</v>
      </c>
      <c r="E36" s="25"/>
      <c r="F36" s="25"/>
      <c r="G36" s="14"/>
      <c r="H36" s="27">
        <f>H34+H35</f>
        <v>62254.5</v>
      </c>
    </row>
    <row r="38" spans="2:13" x14ac:dyDescent="0.2">
      <c r="B38" t="s">
        <v>44</v>
      </c>
    </row>
    <row r="40" spans="2:13" x14ac:dyDescent="0.2">
      <c r="B40" s="28" t="s">
        <v>45</v>
      </c>
    </row>
    <row r="41" spans="2:13" x14ac:dyDescent="0.2">
      <c r="B41" s="2" t="s">
        <v>46</v>
      </c>
    </row>
    <row r="47" spans="2:13" x14ac:dyDescent="0.2">
      <c r="G47" s="29" t="s">
        <v>47</v>
      </c>
      <c r="I47" s="29" t="s">
        <v>48</v>
      </c>
      <c r="K47" s="29" t="s">
        <v>49</v>
      </c>
      <c r="M47" s="29" t="s">
        <v>50</v>
      </c>
    </row>
  </sheetData>
  <mergeCells count="10">
    <mergeCell ref="D32:F32"/>
    <mergeCell ref="D34:F34"/>
    <mergeCell ref="D35:F35"/>
    <mergeCell ref="D36:F36"/>
    <mergeCell ref="G8:J8"/>
    <mergeCell ref="K8:M8"/>
    <mergeCell ref="D28:F28"/>
    <mergeCell ref="D29:F29"/>
    <mergeCell ref="D30:F30"/>
    <mergeCell ref="D31:F31"/>
  </mergeCells>
  <pageMargins left="0" right="0" top="0" bottom="0.78740157480314998" header="0" footer="0"/>
  <pageSetup paperSize="9" scale="75" fitToHeight="0" orientation="landscape" r:id="rId1"/>
  <headerFooter>
    <oddFooter>&amp;L&amp;D&amp;T&amp;RPágina 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"/>
  <sheetViews>
    <sheetView workbookViewId="0"/>
  </sheetViews>
  <sheetFormatPr baseColWidth="10" defaultRowHeight="12.75" x14ac:dyDescent="0.2"/>
  <cols>
    <col min="1" max="1" width="3.42578125" customWidth="1"/>
    <col min="2" max="2" width="20.140625" customWidth="1"/>
    <col min="3" max="3" width="37.28515625" customWidth="1"/>
    <col min="4" max="4" width="37.7109375" customWidth="1"/>
    <col min="5" max="6" width="19.28515625" customWidth="1"/>
  </cols>
  <sheetData>
    <row r="2" spans="2:2" x14ac:dyDescent="0.2">
      <c r="B2" s="1"/>
    </row>
  </sheetData>
  <phoneticPr fontId="0" type="noConversion"/>
  <pageMargins left="0.75" right="0.75" top="1" bottom="0.78740157480314965" header="0" footer="0"/>
  <pageSetup paperSize="9" orientation="portrait" horizontalDpi="4294967293" r:id="rId1"/>
  <headerFooter alignWithMargins="0">
    <oddFooter>&amp;L&amp;D&amp;T&amp;RPágina &amp;P de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"/>
  <sheetViews>
    <sheetView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Subcontrato</vt:lpstr>
      <vt:lpstr>Hoja 1</vt:lpstr>
      <vt:lpstr>Hoja 2</vt:lpstr>
      <vt:lpstr>Subcontrato!Títulos_a_imprimir</vt:lpstr>
    </vt:vector>
  </TitlesOfParts>
  <Company>Eds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TSUser</dc:creator>
  <cp:lastModifiedBy>TSUser</cp:lastModifiedBy>
  <cp:lastPrinted>2001-07-03T19:28:31Z</cp:lastPrinted>
  <dcterms:created xsi:type="dcterms:W3CDTF">2001-03-25T09:39:59Z</dcterms:created>
  <dcterms:modified xsi:type="dcterms:W3CDTF">2017-11-30T13:32:27Z</dcterms:modified>
</cp:coreProperties>
</file>