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KIIT\Desktop\scale tech\"/>
    </mc:Choice>
  </mc:AlternateContent>
  <xr:revisionPtr revIDLastSave="0" documentId="13_ncr:1_{440B0E8E-AD0D-4295-899C-0C8AE84B39E4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ample_data" sheetId="1" r:id="rId1"/>
    <sheet name="Monthwise Data " sheetId="3" r:id="rId2"/>
    <sheet name="Correlation column" sheetId="4" r:id="rId3"/>
    <sheet name="Forecast Sale" sheetId="6" r:id="rId4"/>
    <sheet name="Forecast Profit" sheetId="7" r:id="rId5"/>
    <sheet name="Dashboard" sheetId="2" r:id="rId6"/>
  </sheets>
  <definedNames>
    <definedName name="_xlnm._FilterDatabase" localSheetId="1" hidden="1">'Monthwise Data '!#REF!</definedName>
    <definedName name="_xlnm._FilterDatabase" localSheetId="0" hidden="1">sample_data!$B$1:$B$61</definedName>
  </definedNames>
  <calcPr calcId="191029"/>
  <pivotCaches>
    <pivotCache cacheId="1" r:id="rId7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7" l="1"/>
  <c r="C17" i="7"/>
  <c r="C18" i="7"/>
  <c r="C16" i="6"/>
  <c r="C17" i="6"/>
  <c r="C18" i="6"/>
  <c r="E18" i="7" l="1"/>
  <c r="D18" i="7"/>
  <c r="D17" i="7"/>
  <c r="D16" i="7"/>
  <c r="E17" i="7"/>
  <c r="E16" i="7"/>
  <c r="E18" i="6"/>
  <c r="D18" i="6"/>
  <c r="E17" i="6"/>
  <c r="D17" i="6"/>
  <c r="D16" i="6"/>
  <c r="E16" i="6"/>
  <c r="D11" i="3" l="1"/>
  <c r="D10" i="3"/>
  <c r="D9" i="3"/>
  <c r="D8" i="3"/>
  <c r="D7" i="3"/>
  <c r="D6" i="3"/>
  <c r="D5" i="3"/>
  <c r="D4" i="3"/>
  <c r="D15" i="3"/>
  <c r="D3" i="3"/>
  <c r="D13" i="3"/>
  <c r="D14" i="3"/>
  <c r="D12" i="3"/>
  <c r="D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</calcChain>
</file>

<file path=xl/sharedStrings.xml><?xml version="1.0" encoding="utf-8"?>
<sst xmlns="http://schemas.openxmlformats.org/spreadsheetml/2006/main" count="106" uniqueCount="41">
  <si>
    <t>account_id</t>
  </si>
  <si>
    <t>english_name</t>
  </si>
  <si>
    <t>dealer_code</t>
  </si>
  <si>
    <t>year</t>
  </si>
  <si>
    <t>month</t>
  </si>
  <si>
    <t>monthly_value</t>
  </si>
  <si>
    <t>yearly_value</t>
  </si>
  <si>
    <t>6021DZ</t>
  </si>
  <si>
    <t>Sales $'s per Retail Counter Invoice</t>
  </si>
  <si>
    <t>7021DZ</t>
  </si>
  <si>
    <t>Gross Profit per Invoice</t>
  </si>
  <si>
    <t>Row Labels</t>
  </si>
  <si>
    <t>Grand Total</t>
  </si>
  <si>
    <t>Date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</si>
  <si>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</si>
  <si>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</si>
  <si>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</si>
  <si>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</si>
  <si>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</si>
  <si>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</si>
  <si>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</si>
  <si>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</si>
  <si>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</si>
  <si>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</si>
  <si>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</si>
  <si>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</si>
  <si>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</si>
  <si>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</si>
  <si>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Column Labels</t>
  </si>
  <si>
    <t>Sum of monthly_value</t>
  </si>
  <si>
    <t>Profit monthly_value</t>
  </si>
  <si>
    <t>sale monthly_value</t>
  </si>
  <si>
    <t>sales</t>
  </si>
  <si>
    <t>Profit</t>
  </si>
  <si>
    <t>No. of Month</t>
  </si>
  <si>
    <t>Forecast(sale monthly_value)</t>
  </si>
  <si>
    <t>Lower Confidence Bound(sale monthly_value)</t>
  </si>
  <si>
    <t>Upper Confidence Bound(sale monthly_value)</t>
  </si>
  <si>
    <t>Forecast(Profit monthly_value)</t>
  </si>
  <si>
    <t>Lower Confidence Bound(Profit monthly_value)</t>
  </si>
  <si>
    <t>Upper Confidence Bound(Profit monthly_value)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</si>
</sst>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yy;@"/>
  </numFmts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164" fontId="0" fillId="0" borderId="0" xfId="0" applyNumberFormat="1">
      <alignment vertical="center"/>
    </xf>
    <xf numFmtId="0" fontId="0" fillId="0" borderId="1" xfId="0" applyBorder="1">
      <alignment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0" xfId="0" applyAlignment="1"/>
    <xf numFmtId="2" fontId="0" fillId="0" borderId="0" xfId="0" applyNumberFormat="1" applyAlignment="1"/>
    <xf numFmtId="1" fontId="0" fillId="0" borderId="0" xfId="0" applyNumberFormat="1">
      <alignment vertical="center"/>
    </xf>
    <xf numFmtId="1" fontId="0" fillId="0" borderId="0" xfId="0" applyNumberFormat="1" applyAlignment="1"/>
  </cellXfs>
  <cellStyles count="1">
    <cellStyle name="Normal" xfId="0" builtinId="0"/>
  </cellStyles>
  <dxfs count="27"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2" defaultPivotStyle="PivotStyleLight16">
    <tableStyle name="TableStylePreset3_Accent1" pivot="0" count="7" xr9:uid="{59DB682C-5494-4EDE-A608-00C9E5F0F923}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firstRowStripe" dxfId="21"/>
      <tableStyleElement type="firstColumnStripe" dxfId="20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</a:t>
            </a:r>
            <a:r>
              <a:rPr lang="en-IN" baseline="0"/>
              <a:t> forecast for 3 month</a:t>
            </a:r>
            <a:endParaRPr lang="en-IN"/>
          </a:p>
        </c:rich>
      </c:tx>
      <c:layout>
        <c:manualLayout>
          <c:xMode val="edge"/>
          <c:yMode val="edge"/>
          <c:x val="0.40963513680961561"/>
          <c:y val="3.7113402061855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 Sale'!$B$1</c:f>
              <c:strCache>
                <c:ptCount val="1"/>
                <c:pt idx="0">
                  <c:v>sale monthly_value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Sale'!$B$2:$B$18</c:f>
              <c:numCache>
                <c:formatCode>General</c:formatCode>
                <c:ptCount val="17"/>
                <c:pt idx="0">
                  <c:v>1.1399999999999999</c:v>
                </c:pt>
                <c:pt idx="1">
                  <c:v>1.22</c:v>
                </c:pt>
                <c:pt idx="2">
                  <c:v>1.31</c:v>
                </c:pt>
                <c:pt idx="3">
                  <c:v>1.25</c:v>
                </c:pt>
                <c:pt idx="4">
                  <c:v>1.28</c:v>
                </c:pt>
                <c:pt idx="5">
                  <c:v>1.35</c:v>
                </c:pt>
                <c:pt idx="6">
                  <c:v>1.42</c:v>
                </c:pt>
                <c:pt idx="7">
                  <c:v>1.38</c:v>
                </c:pt>
                <c:pt idx="8">
                  <c:v>1.45</c:v>
                </c:pt>
                <c:pt idx="9">
                  <c:v>1.52</c:v>
                </c:pt>
                <c:pt idx="10">
                  <c:v>1.48</c:v>
                </c:pt>
                <c:pt idx="11">
                  <c:v>1.55</c:v>
                </c:pt>
                <c:pt idx="12">
                  <c:v>1.58</c:v>
                </c:pt>
                <c:pt idx="13">
                  <c:v>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3-4104-8E08-46E93A7A2021}"/>
            </c:ext>
          </c:extLst>
        </c:ser>
        <c:ser>
          <c:idx val="1"/>
          <c:order val="1"/>
          <c:tx>
            <c:strRef>
              <c:f>'Forecast Sale'!$C$1</c:f>
              <c:strCache>
                <c:ptCount val="1"/>
                <c:pt idx="0">
                  <c:v>Forecast(sale monthly_value)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Sale'!$A$2:$A$18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'Forecast Sale'!$C$2:$C$18</c:f>
              <c:numCache>
                <c:formatCode>General</c:formatCode>
                <c:ptCount val="17"/>
                <c:pt idx="13">
                  <c:v>1.62</c:v>
                </c:pt>
                <c:pt idx="14">
                  <c:v>1.6861794008007407</c:v>
                </c:pt>
                <c:pt idx="15">
                  <c:v>1.6830202093884346</c:v>
                </c:pt>
                <c:pt idx="16">
                  <c:v>1.7010732385130169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53-4104-8E08-46E93A7A2021}"/>
            </c:ext>
          </c:extLst>
        </c:ser>
        <c:ser>
          <c:idx val="2"/>
          <c:order val="2"/>
          <c:tx>
            <c:strRef>
              <c:f>'Forecast Sale'!$D$1</c:f>
              <c:strCache>
                <c:ptCount val="1"/>
                <c:pt idx="0">
                  <c:v>Lower Confidence Bound(sale monthly_value)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Sale'!$A$2:$A$18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'Forecast Sale'!$D$2:$D$18</c:f>
              <c:numCache>
                <c:formatCode>General</c:formatCode>
                <c:ptCount val="17"/>
                <c:pt idx="13" formatCode="0.00">
                  <c:v>1.62</c:v>
                </c:pt>
                <c:pt idx="14" formatCode="0.00">
                  <c:v>1.6189219559190966</c:v>
                </c:pt>
                <c:pt idx="15" formatCode="0.00">
                  <c:v>1.6136600746321825</c:v>
                </c:pt>
                <c:pt idx="16" formatCode="0.00">
                  <c:v>1.6296563140863172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53-4104-8E08-46E93A7A2021}"/>
            </c:ext>
          </c:extLst>
        </c:ser>
        <c:ser>
          <c:idx val="3"/>
          <c:order val="3"/>
          <c:tx>
            <c:strRef>
              <c:f>'Forecast Sale'!$E$1</c:f>
              <c:strCache>
                <c:ptCount val="1"/>
                <c:pt idx="0">
                  <c:v>Upper Confidence Bound(sale monthly_value)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Sale'!$A$2:$A$18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'Forecast Sale'!$E$2:$E$18</c:f>
              <c:numCache>
                <c:formatCode>General</c:formatCode>
                <c:ptCount val="17"/>
                <c:pt idx="13" formatCode="0.00">
                  <c:v>1.62</c:v>
                </c:pt>
                <c:pt idx="14" formatCode="0.00">
                  <c:v>1.7534368456823848</c:v>
                </c:pt>
                <c:pt idx="15" formatCode="0.00">
                  <c:v>1.7523803441446866</c:v>
                </c:pt>
                <c:pt idx="16" formatCode="0.00">
                  <c:v>1.7724901629397167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53-4104-8E08-46E93A7A2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232543"/>
        <c:axId val="952236383"/>
      </c:lineChart>
      <c:catAx>
        <c:axId val="952232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236383"/>
        <c:crosses val="autoZero"/>
        <c:auto val="1"/>
        <c:lblAlgn val="ctr"/>
        <c:lblOffset val="100"/>
        <c:noMultiLvlLbl val="0"/>
      </c:catAx>
      <c:valAx>
        <c:axId val="95223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</a:t>
                </a:r>
                <a:r>
                  <a:rPr lang="en-IN" baseline="0"/>
                  <a:t> Monthly Value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23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Forecast</a:t>
            </a:r>
            <a:r>
              <a:rPr lang="en-IN" baseline="0"/>
              <a:t> for 3 month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 Profit'!$B$1</c:f>
              <c:strCache>
                <c:ptCount val="1"/>
                <c:pt idx="0">
                  <c:v>Profit monthly_value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Profit'!$B$2:$B$18</c:f>
              <c:numCache>
                <c:formatCode>General</c:formatCode>
                <c:ptCount val="17"/>
                <c:pt idx="0">
                  <c:v>0.25</c:v>
                </c:pt>
                <c:pt idx="1">
                  <c:v>0.28000000000000003</c:v>
                </c:pt>
                <c:pt idx="2">
                  <c:v>0.31</c:v>
                </c:pt>
                <c:pt idx="3">
                  <c:v>0.28999999999999998</c:v>
                </c:pt>
                <c:pt idx="4">
                  <c:v>0.32</c:v>
                </c:pt>
                <c:pt idx="5">
                  <c:v>0.35</c:v>
                </c:pt>
                <c:pt idx="6">
                  <c:v>0.38</c:v>
                </c:pt>
                <c:pt idx="7">
                  <c:v>0.36</c:v>
                </c:pt>
                <c:pt idx="8">
                  <c:v>0.39</c:v>
                </c:pt>
                <c:pt idx="9">
                  <c:v>0.42</c:v>
                </c:pt>
                <c:pt idx="10">
                  <c:v>0.4</c:v>
                </c:pt>
                <c:pt idx="11">
                  <c:v>0.43</c:v>
                </c:pt>
                <c:pt idx="12">
                  <c:v>0.45</c:v>
                </c:pt>
                <c:pt idx="13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1-4579-B42F-9B9B3D86FA1D}"/>
            </c:ext>
          </c:extLst>
        </c:ser>
        <c:ser>
          <c:idx val="1"/>
          <c:order val="1"/>
          <c:tx>
            <c:strRef>
              <c:f>'Forecast Profit'!$C$1</c:f>
              <c:strCache>
                <c:ptCount val="1"/>
                <c:pt idx="0">
                  <c:v>Forecast(Profit monthly_value)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Profit'!$A$2:$A$18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'Forecast Profit'!$C$2:$C$18</c:f>
              <c:numCache>
                <c:formatCode>General</c:formatCode>
                <c:ptCount val="17"/>
                <c:pt idx="13">
                  <c:v>0.48</c:v>
                </c:pt>
                <c:pt idx="14">
                  <c:v>0.49573436010406124</c:v>
                </c:pt>
                <c:pt idx="15">
                  <c:v>0.49945747824181591</c:v>
                </c:pt>
                <c:pt idx="16">
                  <c:v>0.51062355004620752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31-4579-B42F-9B9B3D86FA1D}"/>
            </c:ext>
          </c:extLst>
        </c:ser>
        <c:ser>
          <c:idx val="2"/>
          <c:order val="2"/>
          <c:tx>
            <c:strRef>
              <c:f>'Forecast Profit'!$D$1</c:f>
              <c:strCache>
                <c:ptCount val="1"/>
                <c:pt idx="0">
                  <c:v>Lower Confidence Bound(Profit monthly_value)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Profit'!$A$2:$A$18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'Forecast Profit'!$D$2:$D$18</c:f>
              <c:numCache>
                <c:formatCode>General</c:formatCode>
                <c:ptCount val="17"/>
                <c:pt idx="13" formatCode="0.00">
                  <c:v>0.48</c:v>
                </c:pt>
                <c:pt idx="14" formatCode="0.00">
                  <c:v>0.46712359419379712</c:v>
                </c:pt>
                <c:pt idx="15" formatCode="0.00">
                  <c:v>0.47061690374889131</c:v>
                </c:pt>
                <c:pt idx="16" formatCode="0.00">
                  <c:v>0.4815513935205375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31-4579-B42F-9B9B3D86FA1D}"/>
            </c:ext>
          </c:extLst>
        </c:ser>
        <c:ser>
          <c:idx val="3"/>
          <c:order val="3"/>
          <c:tx>
            <c:strRef>
              <c:f>'Forecast Profit'!$E$1</c:f>
              <c:strCache>
                <c:ptCount val="1"/>
                <c:pt idx="0">
                  <c:v>Upper Confidence Bound(Profit monthly_value)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Profit'!$A$2:$A$18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'Forecast Profit'!$E$2:$E$18</c:f>
              <c:numCache>
                <c:formatCode>General</c:formatCode>
                <c:ptCount val="17"/>
                <c:pt idx="13" formatCode="0.00">
                  <c:v>0.48</c:v>
                </c:pt>
                <c:pt idx="14" formatCode="0.00">
                  <c:v>0.52434512601432537</c:v>
                </c:pt>
                <c:pt idx="15" formatCode="0.00">
                  <c:v>0.52829805273474051</c:v>
                </c:pt>
                <c:pt idx="16" formatCode="0.00">
                  <c:v>0.53969570657187749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31-4579-B42F-9B9B3D86F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5076943"/>
        <c:axId val="975091343"/>
      </c:lineChart>
      <c:catAx>
        <c:axId val="975076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091343"/>
        <c:crosses val="autoZero"/>
        <c:auto val="1"/>
        <c:lblAlgn val="ctr"/>
        <c:lblOffset val="100"/>
        <c:noMultiLvlLbl val="0"/>
      </c:catAx>
      <c:valAx>
        <c:axId val="97509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 Monthly Value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07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[sample_data (version 1).xlsx]sample_data!PivotTable3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</a:t>
            </a:r>
            <a:r>
              <a:rPr lang="en-IN" baseline="0"/>
              <a:t> and Profit Datewise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sample_data!$L$18:$L$19</c:f>
              <c:strCache>
                <c:ptCount val="1"/>
                <c:pt idx="0">
                  <c:v>Gross Profit per Invoice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sample_data!$K$20:$K$34</c:f>
              <c:strCache>
                <c:ptCount val="14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  <c:pt idx="12">
                  <c:v>2024-01</c:v>
                </c:pt>
                <c:pt idx="13">
                  <c:v>2024-02</c:v>
                </c:pt>
              </c:strCache>
            </c:strRef>
          </c:cat>
          <c:val>
            <c:numRef>
              <c:f>sample_data!$L$20:$L$34</c:f>
              <c:numCache>
                <c:formatCode>General</c:formatCode>
                <c:ptCount val="14"/>
                <c:pt idx="0">
                  <c:v>0.25</c:v>
                </c:pt>
                <c:pt idx="1">
                  <c:v>0.28000000000000003</c:v>
                </c:pt>
                <c:pt idx="2">
                  <c:v>0.31</c:v>
                </c:pt>
                <c:pt idx="3">
                  <c:v>0.28999999999999998</c:v>
                </c:pt>
                <c:pt idx="4">
                  <c:v>0.32</c:v>
                </c:pt>
                <c:pt idx="5">
                  <c:v>0.35</c:v>
                </c:pt>
                <c:pt idx="6">
                  <c:v>0.38</c:v>
                </c:pt>
                <c:pt idx="7">
                  <c:v>0.36</c:v>
                </c:pt>
                <c:pt idx="8">
                  <c:v>0.39</c:v>
                </c:pt>
                <c:pt idx="9">
                  <c:v>0.42</c:v>
                </c:pt>
                <c:pt idx="10">
                  <c:v>0.4</c:v>
                </c:pt>
                <c:pt idx="11">
                  <c:v>0.43</c:v>
                </c:pt>
                <c:pt idx="12">
                  <c:v>0.45</c:v>
                </c:pt>
                <c:pt idx="13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5-4724-9672-B962CF6164AD}"/>
            </c:ext>
          </c:extLst>
        </c:ser>
        <c:ser>
          <c:idx val="1"/>
          <c:order val="1"/>
          <c:tx>
            <c:strRef>
              <c:f>sample_data!$M$18:$M$19</c:f>
              <c:strCache>
                <c:ptCount val="1"/>
                <c:pt idx="0">
                  <c:v>Sales $'s per Retail Counter Invoice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sample_data!$K$20:$K$34</c:f>
              <c:strCache>
                <c:ptCount val="14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  <c:pt idx="12">
                  <c:v>2024-01</c:v>
                </c:pt>
                <c:pt idx="13">
                  <c:v>2024-02</c:v>
                </c:pt>
              </c:strCache>
            </c:strRef>
          </c:cat>
          <c:val>
            <c:numRef>
              <c:f>sample_data!$M$20:$M$34</c:f>
              <c:numCache>
                <c:formatCode>General</c:formatCode>
                <c:ptCount val="14"/>
                <c:pt idx="0">
                  <c:v>1.1399999999999999</c:v>
                </c:pt>
                <c:pt idx="1">
                  <c:v>1.22</c:v>
                </c:pt>
                <c:pt idx="2">
                  <c:v>1.31</c:v>
                </c:pt>
                <c:pt idx="3">
                  <c:v>1.25</c:v>
                </c:pt>
                <c:pt idx="4">
                  <c:v>1.28</c:v>
                </c:pt>
                <c:pt idx="5">
                  <c:v>1.35</c:v>
                </c:pt>
                <c:pt idx="6">
                  <c:v>1.42</c:v>
                </c:pt>
                <c:pt idx="7">
                  <c:v>1.38</c:v>
                </c:pt>
                <c:pt idx="8">
                  <c:v>1.45</c:v>
                </c:pt>
                <c:pt idx="9">
                  <c:v>1.52</c:v>
                </c:pt>
                <c:pt idx="10">
                  <c:v>1.48</c:v>
                </c:pt>
                <c:pt idx="11">
                  <c:v>1.55</c:v>
                </c:pt>
                <c:pt idx="12">
                  <c:v>1.58</c:v>
                </c:pt>
                <c:pt idx="13">
                  <c:v>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85-4724-9672-B962CF616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307183"/>
        <c:axId val="1846305263"/>
      </c:lineChart>
      <c:catAx>
        <c:axId val="1846307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305263"/>
        <c:crosses val="autoZero"/>
        <c:auto val="1"/>
        <c:lblAlgn val="ctr"/>
        <c:lblOffset val="100"/>
        <c:noMultiLvlLbl val="0"/>
      </c:catAx>
      <c:valAx>
        <c:axId val="184630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30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20</xdr:row>
      <xdr:rowOff>31750</xdr:rowOff>
    </xdr:from>
    <xdr:to>
      <xdr:col>4</xdr:col>
      <xdr:colOff>336550</xdr:colOff>
      <xdr:row>36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CD3606-BA25-A834-D492-62FC38823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654049</xdr:colOff>
      <xdr:row>19</xdr:row>
      <xdr:rowOff>38100</xdr:rowOff>
    </xdr:from>
    <xdr:to>
      <xdr:col>3</xdr:col>
      <xdr:colOff>2813050</xdr:colOff>
      <xdr:row>36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744694-002B-B2C3-E650-943C4891A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425450</xdr:colOff>
      <xdr:row>3</xdr:row>
      <xdr:rowOff>0</xdr:rowOff>
    </xdr:from>
    <xdr:to>
      <xdr:col>10</xdr:col>
      <xdr:colOff>44450</xdr:colOff>
      <xdr:row>17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C718F3-26BB-4251-9B6F-93E24A533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000099622" refreshedDate="45893.031287962964" createdVersion="8" refreshedVersion="8" minRefreshableVersion="3" recordCount="28" xr:uid="{B8F63FE9-8872-49E6-ACCC-BDC9DFC5B645}">
  <cacheSource type="worksheet">
    <worksheetSource ref="A1:H29" sheet="sample_data"/>
  </cacheSource>
  <cacheFields count="8">
    <cacheField name="account_id" numFmtId="0">
      <sharedItems/>
    </cacheField>
    <cacheField name="english_name" numFmtId="0">
      <sharedItems count="2">
        <s v="Gross Profit per Invoice"/>
        <s v="Sales $'s per Retail Counter Invoice"/>
      </sharedItems>
    </cacheField>
    <cacheField name="dealer_code" numFmtId="0">
      <sharedItems containsSemiMixedTypes="0" containsString="0" containsNumber="1" containsInteger="1" minValue="80475" maxValue="80475"/>
    </cacheField>
    <cacheField name="year" numFmtId="0">
      <sharedItems containsSemiMixedTypes="0" containsString="0" containsNumber="1" containsInteger="1" minValue="2023" maxValue="2024"/>
    </cacheField>
    <cacheField name="month" numFmtId="0">
      <sharedItems containsSemiMixedTypes="0" containsString="0" containsNumber="1" containsInteger="1" minValue="1" maxValue="12"/>
    </cacheField>
    <cacheField name="Date" numFmtId="164">
      <sharedItems containsNonDate="0" count="14">
        <s v="2023-01"/>
        <s v="2024-01"/>
        <s v="2023-02"/>
        <s v="2024-02"/>
        <s v="2023-03"/>
        <s v="2023-04"/>
        <s v="2023-05"/>
        <s v="2023-06"/>
        <s v="2023-07"/>
        <s v="2023-08"/>
        <s v="2023-09"/>
        <s v="2023-10"/>
        <s v="2023-11"/>
        <s v="2023-12"/>
      </sharedItems>
    </cacheField>
    <cacheField name="monthly_value" numFmtId="0">
      <sharedItems containsSemiMixedTypes="0" containsString="0" containsNumber="1" minValue="0.25" maxValue="1.62"/>
    </cacheField>
    <cacheField name="yearly_value" numFmtId="0">
      <sharedItems containsSemiMixedTypes="0" containsString="0" containsNumber="1" minValue="0.25" maxValue="1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7021DZ"/>
    <x v="0"/>
    <n v="80475"/>
    <n v="2023"/>
    <n v="1"/>
    <x v="0"/>
    <n v="0.25"/>
    <n v="0.25"/>
  </r>
  <r>
    <s v="6021DZ"/>
    <x v="1"/>
    <n v="80475"/>
    <n v="2023"/>
    <n v="1"/>
    <x v="0"/>
    <n v="1.1399999999999999"/>
    <n v="1.1399999999999999"/>
  </r>
  <r>
    <s v="7021DZ"/>
    <x v="0"/>
    <n v="80475"/>
    <n v="2024"/>
    <n v="1"/>
    <x v="1"/>
    <n v="0.45"/>
    <n v="0.45"/>
  </r>
  <r>
    <s v="6021DZ"/>
    <x v="1"/>
    <n v="80475"/>
    <n v="2024"/>
    <n v="1"/>
    <x v="1"/>
    <n v="1.58"/>
    <n v="1.58"/>
  </r>
  <r>
    <s v="7021DZ"/>
    <x v="0"/>
    <n v="80475"/>
    <n v="2023"/>
    <n v="2"/>
    <x v="2"/>
    <n v="0.28000000000000003"/>
    <n v="0.27"/>
  </r>
  <r>
    <s v="6021DZ"/>
    <x v="1"/>
    <n v="80475"/>
    <n v="2023"/>
    <n v="2"/>
    <x v="2"/>
    <n v="1.22"/>
    <n v="1.18"/>
  </r>
  <r>
    <s v="7021DZ"/>
    <x v="0"/>
    <n v="80475"/>
    <n v="2024"/>
    <n v="2"/>
    <x v="3"/>
    <n v="0.48"/>
    <n v="0.47"/>
  </r>
  <r>
    <s v="6021DZ"/>
    <x v="1"/>
    <n v="80475"/>
    <n v="2024"/>
    <n v="2"/>
    <x v="3"/>
    <n v="1.62"/>
    <n v="1.6"/>
  </r>
  <r>
    <s v="7021DZ"/>
    <x v="0"/>
    <n v="80475"/>
    <n v="2023"/>
    <n v="3"/>
    <x v="4"/>
    <n v="0.31"/>
    <n v="0.28000000000000003"/>
  </r>
  <r>
    <s v="6021DZ"/>
    <x v="1"/>
    <n v="80475"/>
    <n v="2023"/>
    <n v="3"/>
    <x v="4"/>
    <n v="1.31"/>
    <n v="1.22"/>
  </r>
  <r>
    <s v="7021DZ"/>
    <x v="0"/>
    <n v="80475"/>
    <n v="2023"/>
    <n v="4"/>
    <x v="5"/>
    <n v="0.28999999999999998"/>
    <n v="0.28000000000000003"/>
  </r>
  <r>
    <s v="6021DZ"/>
    <x v="1"/>
    <n v="80475"/>
    <n v="2023"/>
    <n v="4"/>
    <x v="5"/>
    <n v="1.25"/>
    <n v="1.23"/>
  </r>
  <r>
    <s v="7021DZ"/>
    <x v="0"/>
    <n v="80475"/>
    <n v="2023"/>
    <n v="5"/>
    <x v="6"/>
    <n v="0.32"/>
    <n v="0.28999999999999998"/>
  </r>
  <r>
    <s v="6021DZ"/>
    <x v="1"/>
    <n v="80475"/>
    <n v="2023"/>
    <n v="5"/>
    <x v="6"/>
    <n v="1.28"/>
    <n v="1.24"/>
  </r>
  <r>
    <s v="7021DZ"/>
    <x v="0"/>
    <n v="80475"/>
    <n v="2023"/>
    <n v="6"/>
    <x v="7"/>
    <n v="0.35"/>
    <n v="0.3"/>
  </r>
  <r>
    <s v="6021DZ"/>
    <x v="1"/>
    <n v="80475"/>
    <n v="2023"/>
    <n v="6"/>
    <x v="7"/>
    <n v="1.35"/>
    <n v="1.26"/>
  </r>
  <r>
    <s v="7021DZ"/>
    <x v="0"/>
    <n v="80475"/>
    <n v="2023"/>
    <n v="7"/>
    <x v="8"/>
    <n v="0.38"/>
    <n v="0.31"/>
  </r>
  <r>
    <s v="6021DZ"/>
    <x v="1"/>
    <n v="80475"/>
    <n v="2023"/>
    <n v="7"/>
    <x v="8"/>
    <n v="1.42"/>
    <n v="1.28"/>
  </r>
  <r>
    <s v="7021DZ"/>
    <x v="0"/>
    <n v="80475"/>
    <n v="2023"/>
    <n v="8"/>
    <x v="9"/>
    <n v="0.36"/>
    <n v="0.32"/>
  </r>
  <r>
    <s v="6021DZ"/>
    <x v="1"/>
    <n v="80475"/>
    <n v="2023"/>
    <n v="8"/>
    <x v="9"/>
    <n v="1.38"/>
    <n v="1.29"/>
  </r>
  <r>
    <s v="7021DZ"/>
    <x v="0"/>
    <n v="80475"/>
    <n v="2023"/>
    <n v="9"/>
    <x v="10"/>
    <n v="0.39"/>
    <n v="0.33"/>
  </r>
  <r>
    <s v="6021DZ"/>
    <x v="1"/>
    <n v="80475"/>
    <n v="2023"/>
    <n v="9"/>
    <x v="10"/>
    <n v="1.45"/>
    <n v="1.31"/>
  </r>
  <r>
    <s v="7021DZ"/>
    <x v="0"/>
    <n v="80475"/>
    <n v="2023"/>
    <n v="10"/>
    <x v="11"/>
    <n v="0.42"/>
    <n v="0.34"/>
  </r>
  <r>
    <s v="6021DZ"/>
    <x v="1"/>
    <n v="80475"/>
    <n v="2023"/>
    <n v="10"/>
    <x v="11"/>
    <n v="1.52"/>
    <n v="1.33"/>
  </r>
  <r>
    <s v="7021DZ"/>
    <x v="0"/>
    <n v="80475"/>
    <n v="2023"/>
    <n v="11"/>
    <x v="12"/>
    <n v="0.4"/>
    <n v="0.34"/>
  </r>
  <r>
    <s v="6021DZ"/>
    <x v="1"/>
    <n v="80475"/>
    <n v="2023"/>
    <n v="11"/>
    <x v="12"/>
    <n v="1.48"/>
    <n v="1.35"/>
  </r>
  <r>
    <s v="7021DZ"/>
    <x v="0"/>
    <n v="80475"/>
    <n v="2023"/>
    <n v="12"/>
    <x v="13"/>
    <n v="0.43"/>
    <n v="0.35"/>
  </r>
  <r>
    <s v="6021DZ"/>
    <x v="1"/>
    <n v="80475"/>
    <n v="2023"/>
    <n v="12"/>
    <x v="13"/>
    <n v="1.55"/>
    <n v="1.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CB5E1C-0C6A-48F4-96F7-4630773501F3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K18:N34" firstHeaderRow="1" firstDataRow="2" firstDataCol="1"/>
  <pivotFields count="8"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15">
        <item x="0"/>
        <item x="2"/>
        <item x="4"/>
        <item x="5"/>
        <item x="6"/>
        <item x="7"/>
        <item x="8"/>
        <item x="9"/>
        <item x="10"/>
        <item x="11"/>
        <item x="12"/>
        <item x="13"/>
        <item x="1"/>
        <item x="3"/>
        <item t="default"/>
      </items>
    </pivotField>
    <pivotField dataField="1" showAll="0"/>
    <pivotField showAll="0"/>
  </pivotFields>
  <rowFields count="1">
    <field x="5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monthly_value" fld="6" baseField="0" baseItem="0"/>
  </dataFields>
  <chartFormats count="2"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Preset2_Accen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47E0BB-125E-4708-998B-0C073F2E26F9}" name="Table2" displayName="Table2" ref="A1:E18" totalsRowShown="0" dataDxfId="9">
  <autoFilter ref="A1:E18" xr:uid="{8847E0BB-125E-4708-998B-0C073F2E26F9}"/>
  <tableColumns count="5">
    <tableColumn id="1" xr3:uid="{FB95B61E-3902-4900-AACE-A6E9F60C55BB}" name="No. of Month" dataDxfId="8"/>
    <tableColumn id="2" xr3:uid="{97089E73-EDAD-4146-8D47-BE5F71859700}" name="sale monthly_value"/>
    <tableColumn id="3" xr3:uid="{D8691B2E-30F6-42B0-95EF-27B45878F2F0}" name="Forecast(sale monthly_value)" dataDxfId="7"/>
    <tableColumn id="4" xr3:uid="{7B873303-65E9-4244-827F-02329D105DBE}" name="Lower Confidence Bound(sale monthly_value)" dataDxfId="6"/>
    <tableColumn id="5" xr3:uid="{1F2B562D-A6FB-4DC8-8810-B569F73E813E}" name="Upper Confidence Bound(sale monthly_value)" dataDxfId="5"/>
  </tableColumns>
  <tableStyleInfo name="TableStylePreset3_Accen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218A86-EB0A-44BE-9E18-2DA3228AC355}" name="Table3" displayName="Table3" ref="A1:E18" totalsRowShown="0" dataDxfId="4">
  <autoFilter ref="A1:E18" xr:uid="{F0218A86-EB0A-44BE-9E18-2DA3228AC355}"/>
  <tableColumns count="5">
    <tableColumn id="1" xr3:uid="{6112D519-4C28-4A91-86FB-FAFDA11ED4AA}" name="No. of Month" dataDxfId="3"/>
    <tableColumn id="2" xr3:uid="{814C4C9A-2AAE-4309-93F4-1D520F72080C}" name="Profit monthly_value"/>
    <tableColumn id="3" xr3:uid="{C358EC6F-A5E7-4B24-8039-89AC4C74A947}" name="Forecast(Profit monthly_value)" dataDxfId="2"/>
    <tableColumn id="4" xr3:uid="{53D22744-CE63-4396-9860-E494592F2A06}" name="Lower Confidence Bound(Profit monthly_value)" dataDxfId="1"/>
    <tableColumn id="5" xr3:uid="{CC7F4965-45DC-4069-AA70-B0C01AC48C20}" name="Upper Confidence Bound(Profit monthly_value)" dataDxfId="0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opLeftCell="B1" workbookViewId="0">
      <selection activeCell="J9" sqref="A1:XFD1048576"/>
    </sheetView>
  </sheetViews>
  <sheetFormatPr defaultColWidth="9.81640625" defaultRowHeight="14.5"/>
  <cols>
    <col min="2" max="2" width="33.6328125" customWidth="1"/>
    <col min="6" max="6" width="10.453125" bestFit="1" customWidth="1"/>
    <col min="7" max="7" width="14.81640625" customWidth="1"/>
    <col min="8" max="8" width="19.7265625" customWidth="1"/>
    <col min="10" max="10" width="12.36328125" bestFit="1" customWidth="1"/>
    <col min="11" max="11" width="19.7265625" bestFit="1" customWidth="1"/>
    <col min="12" max="12" width="20.54296875" bestFit="1" customWidth="1"/>
    <col min="13" max="13" width="30.26953125" bestFit="1" customWidth="1"/>
    <col min="14" max="14" width="10.7265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13</v>
      </c>
      <c r="G1" t="s">
        <v>5</v>
      </c>
      <c r="H1" t="s">
        <v>6</v>
      </c>
    </row>
    <row r="2" spans="1:8">
      <c r="A2" t="s">
        <v>9</v>
      </c>
      <c r="B2" t="s">
        <v>10</v>
      </c>
      <c r="C2">
        <v>80475</v>
      </c>
      <c r="D2">
        <v>2023</v>
      </c>
      <c r="E2">
        <v>1</v>
      </c>
      <c r="F2" s="4" t="str">
        <f>TEXT(D2,"0000") &amp; "-" &amp; TEXT(E2,"00")</f>
        <v>2023-01</v>
      </c>
      <c r="G2">
        <v>0.25</v>
      </c>
      <c r="H2">
        <v>0.25</v>
      </c>
    </row>
    <row r="3" spans="1:8">
      <c r="A3" t="s">
        <v>7</v>
      </c>
      <c r="B3" t="s">
        <v>8</v>
      </c>
      <c r="C3">
        <v>80475</v>
      </c>
      <c r="D3">
        <v>2023</v>
      </c>
      <c r="E3">
        <v>1</v>
      </c>
      <c r="F3" s="4" t="str">
        <f t="shared" ref="F3:F29" si="0">TEXT(D3,"0000") &amp; "-" &amp; TEXT(E3,"00")</f>
        <v>2023-01</v>
      </c>
      <c r="G3">
        <v>1.1399999999999999</v>
      </c>
      <c r="H3">
        <v>1.1399999999999999</v>
      </c>
    </row>
    <row r="4" spans="1:8">
      <c r="A4" t="s">
        <v>9</v>
      </c>
      <c r="B4" t="s">
        <v>10</v>
      </c>
      <c r="C4">
        <v>80475</v>
      </c>
      <c r="D4">
        <v>2024</v>
      </c>
      <c r="E4">
        <v>1</v>
      </c>
      <c r="F4" s="4" t="str">
        <f t="shared" si="0"/>
        <v>2024-01</v>
      </c>
      <c r="G4">
        <v>0.45</v>
      </c>
      <c r="H4">
        <v>0.45</v>
      </c>
    </row>
    <row r="5" spans="1:8">
      <c r="A5" t="s">
        <v>7</v>
      </c>
      <c r="B5" t="s">
        <v>8</v>
      </c>
      <c r="C5">
        <v>80475</v>
      </c>
      <c r="D5">
        <v>2024</v>
      </c>
      <c r="E5">
        <v>1</v>
      </c>
      <c r="F5" s="4" t="str">
        <f t="shared" si="0"/>
        <v>2024-01</v>
      </c>
      <c r="G5">
        <v>1.58</v>
      </c>
      <c r="H5">
        <v>1.58</v>
      </c>
    </row>
    <row r="6" spans="1:8">
      <c r="A6" t="s">
        <v>9</v>
      </c>
      <c r="B6" t="s">
        <v>10</v>
      </c>
      <c r="C6">
        <v>80475</v>
      </c>
      <c r="D6">
        <v>2023</v>
      </c>
      <c r="E6">
        <v>2</v>
      </c>
      <c r="F6" s="4" t="str">
        <f t="shared" si="0"/>
        <v>2023-02</v>
      </c>
      <c r="G6">
        <v>0.28000000000000003</v>
      </c>
      <c r="H6">
        <v>0.27</v>
      </c>
    </row>
    <row r="7" spans="1:8">
      <c r="A7" t="s">
        <v>7</v>
      </c>
      <c r="B7" t="s">
        <v>8</v>
      </c>
      <c r="C7">
        <v>80475</v>
      </c>
      <c r="D7">
        <v>2023</v>
      </c>
      <c r="E7">
        <v>2</v>
      </c>
      <c r="F7" s="4" t="str">
        <f t="shared" si="0"/>
        <v>2023-02</v>
      </c>
      <c r="G7">
        <v>1.22</v>
      </c>
      <c r="H7">
        <v>1.18</v>
      </c>
    </row>
    <row r="8" spans="1:8">
      <c r="A8" t="s">
        <v>9</v>
      </c>
      <c r="B8" t="s">
        <v>10</v>
      </c>
      <c r="C8">
        <v>80475</v>
      </c>
      <c r="D8">
        <v>2024</v>
      </c>
      <c r="E8">
        <v>2</v>
      </c>
      <c r="F8" s="4" t="str">
        <f t="shared" si="0"/>
        <v>2024-02</v>
      </c>
      <c r="G8">
        <v>0.48</v>
      </c>
      <c r="H8">
        <v>0.47</v>
      </c>
    </row>
    <row r="9" spans="1:8">
      <c r="A9" t="s">
        <v>7</v>
      </c>
      <c r="B9" t="s">
        <v>8</v>
      </c>
      <c r="C9">
        <v>80475</v>
      </c>
      <c r="D9">
        <v>2024</v>
      </c>
      <c r="E9">
        <v>2</v>
      </c>
      <c r="F9" s="4" t="str">
        <f t="shared" si="0"/>
        <v>2024-02</v>
      </c>
      <c r="G9">
        <v>1.62</v>
      </c>
      <c r="H9">
        <v>1.6</v>
      </c>
    </row>
    <row r="10" spans="1:8">
      <c r="A10" t="s">
        <v>9</v>
      </c>
      <c r="B10" t="s">
        <v>10</v>
      </c>
      <c r="C10">
        <v>80475</v>
      </c>
      <c r="D10">
        <v>2023</v>
      </c>
      <c r="E10">
        <v>3</v>
      </c>
      <c r="F10" s="4" t="str">
        <f t="shared" si="0"/>
        <v>2023-03</v>
      </c>
      <c r="G10">
        <v>0.31</v>
      </c>
      <c r="H10">
        <v>0.28000000000000003</v>
      </c>
    </row>
    <row r="11" spans="1:8">
      <c r="A11" t="s">
        <v>7</v>
      </c>
      <c r="B11" t="s">
        <v>8</v>
      </c>
      <c r="C11">
        <v>80475</v>
      </c>
      <c r="D11">
        <v>2023</v>
      </c>
      <c r="E11">
        <v>3</v>
      </c>
      <c r="F11" s="4" t="str">
        <f t="shared" si="0"/>
        <v>2023-03</v>
      </c>
      <c r="G11">
        <v>1.31</v>
      </c>
      <c r="H11">
        <v>1.22</v>
      </c>
    </row>
    <row r="12" spans="1:8">
      <c r="A12" t="s">
        <v>9</v>
      </c>
      <c r="B12" t="s">
        <v>10</v>
      </c>
      <c r="C12">
        <v>80475</v>
      </c>
      <c r="D12">
        <v>2023</v>
      </c>
      <c r="E12">
        <v>4</v>
      </c>
      <c r="F12" s="4" t="str">
        <f t="shared" si="0"/>
        <v>2023-04</v>
      </c>
      <c r="G12">
        <v>0.28999999999999998</v>
      </c>
      <c r="H12">
        <v>0.28000000000000003</v>
      </c>
    </row>
    <row r="13" spans="1:8">
      <c r="A13" t="s">
        <v>7</v>
      </c>
      <c r="B13" t="s">
        <v>8</v>
      </c>
      <c r="C13">
        <v>80475</v>
      </c>
      <c r="D13">
        <v>2023</v>
      </c>
      <c r="E13">
        <v>4</v>
      </c>
      <c r="F13" s="4" t="str">
        <f t="shared" si="0"/>
        <v>2023-04</v>
      </c>
      <c r="G13">
        <v>1.25</v>
      </c>
      <c r="H13">
        <v>1.23</v>
      </c>
    </row>
    <row r="14" spans="1:8">
      <c r="A14" t="s">
        <v>9</v>
      </c>
      <c r="B14" t="s">
        <v>10</v>
      </c>
      <c r="C14">
        <v>80475</v>
      </c>
      <c r="D14">
        <v>2023</v>
      </c>
      <c r="E14">
        <v>5</v>
      </c>
      <c r="F14" s="4" t="str">
        <f t="shared" si="0"/>
        <v>2023-05</v>
      </c>
      <c r="G14">
        <v>0.32</v>
      </c>
      <c r="H14">
        <v>0.28999999999999998</v>
      </c>
    </row>
    <row r="15" spans="1:8">
      <c r="A15" t="s">
        <v>7</v>
      </c>
      <c r="B15" t="s">
        <v>8</v>
      </c>
      <c r="C15">
        <v>80475</v>
      </c>
      <c r="D15">
        <v>2023</v>
      </c>
      <c r="E15">
        <v>5</v>
      </c>
      <c r="F15" s="4" t="str">
        <f t="shared" si="0"/>
        <v>2023-05</v>
      </c>
      <c r="G15">
        <v>1.28</v>
      </c>
      <c r="H15">
        <v>1.24</v>
      </c>
    </row>
    <row r="16" spans="1:8">
      <c r="A16" t="s">
        <v>9</v>
      </c>
      <c r="B16" t="s">
        <v>10</v>
      </c>
      <c r="C16">
        <v>80475</v>
      </c>
      <c r="D16">
        <v>2023</v>
      </c>
      <c r="E16">
        <v>6</v>
      </c>
      <c r="F16" s="4" t="str">
        <f t="shared" si="0"/>
        <v>2023-06</v>
      </c>
      <c r="G16">
        <v>0.35</v>
      </c>
      <c r="H16">
        <v>0.3</v>
      </c>
    </row>
    <row r="17" spans="1:14">
      <c r="A17" t="s">
        <v>7</v>
      </c>
      <c r="B17" t="s">
        <v>8</v>
      </c>
      <c r="C17">
        <v>80475</v>
      </c>
      <c r="D17">
        <v>2023</v>
      </c>
      <c r="E17">
        <v>6</v>
      </c>
      <c r="F17" s="4" t="str">
        <f t="shared" si="0"/>
        <v>2023-06</v>
      </c>
      <c r="G17">
        <v>1.35</v>
      </c>
      <c r="H17">
        <v>1.26</v>
      </c>
    </row>
    <row r="18" spans="1:14">
      <c r="A18" t="s">
        <v>9</v>
      </c>
      <c r="B18" t="s">
        <v>10</v>
      </c>
      <c r="C18">
        <v>80475</v>
      </c>
      <c r="D18">
        <v>2023</v>
      </c>
      <c r="E18">
        <v>7</v>
      </c>
      <c r="F18" s="4" t="str">
        <f t="shared" si="0"/>
        <v>2023-07</v>
      </c>
      <c r="G18">
        <v>0.38</v>
      </c>
      <c r="H18">
        <v>0.31</v>
      </c>
      <c r="K18" s="1" t="s">
        <v>29</v>
      </c>
      <c r="L18" s="1" t="s">
        <v>28</v>
      </c>
    </row>
    <row r="19" spans="1:14">
      <c r="A19" t="s">
        <v>7</v>
      </c>
      <c r="B19" t="s">
        <v>8</v>
      </c>
      <c r="C19">
        <v>80475</v>
      </c>
      <c r="D19">
        <v>2023</v>
      </c>
      <c r="E19">
        <v>7</v>
      </c>
      <c r="F19" s="4" t="str">
        <f t="shared" si="0"/>
        <v>2023-07</v>
      </c>
      <c r="G19">
        <v>1.42</v>
      </c>
      <c r="H19">
        <v>1.28</v>
      </c>
      <c r="K19" s="1" t="s">
        <v>11</v>
      </c>
      <c r="L19" t="s">
        <v>10</v>
      </c>
      <c r="M19" t="s">
        <v>8</v>
      </c>
      <c r="N19" t="s">
        <v>12</v>
      </c>
    </row>
    <row r="20" spans="1:14">
      <c r="A20" t="s">
        <v>9</v>
      </c>
      <c r="B20" t="s">
        <v>10</v>
      </c>
      <c r="C20">
        <v>80475</v>
      </c>
      <c r="D20">
        <v>2023</v>
      </c>
      <c r="E20">
        <v>8</v>
      </c>
      <c r="F20" s="4" t="str">
        <f t="shared" si="0"/>
        <v>2023-08</v>
      </c>
      <c r="G20">
        <v>0.36</v>
      </c>
      <c r="H20">
        <v>0.32</v>
      </c>
      <c r="K20" s="2" t="s">
        <v>14</v>
      </c>
      <c r="L20">
        <v>0.25</v>
      </c>
      <c r="M20">
        <v>1.1399999999999999</v>
      </c>
      <c r="N20">
        <v>1.39</v>
      </c>
    </row>
    <row r="21" spans="1:14">
      <c r="A21" t="s">
        <v>7</v>
      </c>
      <c r="B21" t="s">
        <v>8</v>
      </c>
      <c r="C21">
        <v>80475</v>
      </c>
      <c r="D21">
        <v>2023</v>
      </c>
      <c r="E21">
        <v>8</v>
      </c>
      <c r="F21" s="4" t="str">
        <f t="shared" si="0"/>
        <v>2023-08</v>
      </c>
      <c r="G21">
        <v>1.38</v>
      </c>
      <c r="H21">
        <v>1.29</v>
      </c>
      <c r="K21" s="2" t="s">
        <v>15</v>
      </c>
      <c r="L21">
        <v>0.28000000000000003</v>
      </c>
      <c r="M21">
        <v>1.22</v>
      </c>
      <c r="N21">
        <v>1.5</v>
      </c>
    </row>
    <row r="22" spans="1:14">
      <c r="A22" t="s">
        <v>9</v>
      </c>
      <c r="B22" t="s">
        <v>10</v>
      </c>
      <c r="C22">
        <v>80475</v>
      </c>
      <c r="D22">
        <v>2023</v>
      </c>
      <c r="E22">
        <v>9</v>
      </c>
      <c r="F22" s="4" t="str">
        <f t="shared" si="0"/>
        <v>2023-09</v>
      </c>
      <c r="G22">
        <v>0.39</v>
      </c>
      <c r="H22">
        <v>0.33</v>
      </c>
      <c r="K22" s="2" t="s">
        <v>16</v>
      </c>
      <c r="L22">
        <v>0.31</v>
      </c>
      <c r="M22">
        <v>1.31</v>
      </c>
      <c r="N22">
        <v>1.62</v>
      </c>
    </row>
    <row r="23" spans="1:14">
      <c r="A23" t="s">
        <v>7</v>
      </c>
      <c r="B23" t="s">
        <v>8</v>
      </c>
      <c r="C23">
        <v>80475</v>
      </c>
      <c r="D23">
        <v>2023</v>
      </c>
      <c r="E23">
        <v>9</v>
      </c>
      <c r="F23" s="4" t="str">
        <f t="shared" si="0"/>
        <v>2023-09</v>
      </c>
      <c r="G23">
        <v>1.45</v>
      </c>
      <c r="H23">
        <v>1.31</v>
      </c>
      <c r="K23" s="2" t="s">
        <v>17</v>
      </c>
      <c r="L23">
        <v>0.28999999999999998</v>
      </c>
      <c r="M23">
        <v>1.25</v>
      </c>
      <c r="N23">
        <v>1.54</v>
      </c>
    </row>
    <row r="24" spans="1:14">
      <c r="A24" t="s">
        <v>9</v>
      </c>
      <c r="B24" t="s">
        <v>10</v>
      </c>
      <c r="C24">
        <v>80475</v>
      </c>
      <c r="D24">
        <v>2023</v>
      </c>
      <c r="E24">
        <v>10</v>
      </c>
      <c r="F24" s="4" t="str">
        <f t="shared" si="0"/>
        <v>2023-10</v>
      </c>
      <c r="G24">
        <v>0.42</v>
      </c>
      <c r="H24">
        <v>0.34</v>
      </c>
      <c r="K24" s="2" t="s">
        <v>18</v>
      </c>
      <c r="L24">
        <v>0.32</v>
      </c>
      <c r="M24">
        <v>1.28</v>
      </c>
      <c r="N24">
        <v>1.6</v>
      </c>
    </row>
    <row r="25" spans="1:14">
      <c r="A25" t="s">
        <v>7</v>
      </c>
      <c r="B25" t="s">
        <v>8</v>
      </c>
      <c r="C25">
        <v>80475</v>
      </c>
      <c r="D25">
        <v>2023</v>
      </c>
      <c r="E25">
        <v>10</v>
      </c>
      <c r="F25" s="4" t="str">
        <f t="shared" si="0"/>
        <v>2023-10</v>
      </c>
      <c r="G25">
        <v>1.52</v>
      </c>
      <c r="H25">
        <v>1.33</v>
      </c>
      <c r="K25" s="2" t="s">
        <v>19</v>
      </c>
      <c r="L25">
        <v>0.35</v>
      </c>
      <c r="M25">
        <v>1.35</v>
      </c>
      <c r="N25">
        <v>1.7000000000000002</v>
      </c>
    </row>
    <row r="26" spans="1:14">
      <c r="A26" t="s">
        <v>9</v>
      </c>
      <c r="B26" t="s">
        <v>10</v>
      </c>
      <c r="C26">
        <v>80475</v>
      </c>
      <c r="D26">
        <v>2023</v>
      </c>
      <c r="E26">
        <v>11</v>
      </c>
      <c r="F26" s="4" t="str">
        <f t="shared" si="0"/>
        <v>2023-11</v>
      </c>
      <c r="G26">
        <v>0.4</v>
      </c>
      <c r="H26">
        <v>0.34</v>
      </c>
      <c r="K26" s="2" t="s">
        <v>20</v>
      </c>
      <c r="L26">
        <v>0.38</v>
      </c>
      <c r="M26">
        <v>1.42</v>
      </c>
      <c r="N26">
        <v>1.7999999999999998</v>
      </c>
    </row>
    <row r="27" spans="1:14">
      <c r="A27" t="s">
        <v>7</v>
      </c>
      <c r="B27" t="s">
        <v>8</v>
      </c>
      <c r="C27">
        <v>80475</v>
      </c>
      <c r="D27">
        <v>2023</v>
      </c>
      <c r="E27">
        <v>11</v>
      </c>
      <c r="F27" s="4" t="str">
        <f t="shared" si="0"/>
        <v>2023-11</v>
      </c>
      <c r="G27">
        <v>1.48</v>
      </c>
      <c r="H27">
        <v>1.35</v>
      </c>
      <c r="K27" s="2" t="s">
        <v>21</v>
      </c>
      <c r="L27">
        <v>0.36</v>
      </c>
      <c r="M27">
        <v>1.38</v>
      </c>
      <c r="N27">
        <v>1.7399999999999998</v>
      </c>
    </row>
    <row r="28" spans="1:14">
      <c r="A28" t="s">
        <v>9</v>
      </c>
      <c r="B28" t="s">
        <v>10</v>
      </c>
      <c r="C28">
        <v>80475</v>
      </c>
      <c r="D28">
        <v>2023</v>
      </c>
      <c r="E28">
        <v>12</v>
      </c>
      <c r="F28" s="4" t="str">
        <f t="shared" si="0"/>
        <v>2023-12</v>
      </c>
      <c r="G28">
        <v>0.43</v>
      </c>
      <c r="H28">
        <v>0.35</v>
      </c>
      <c r="K28" s="2" t="s">
        <v>22</v>
      </c>
      <c r="L28">
        <v>0.39</v>
      </c>
      <c r="M28">
        <v>1.45</v>
      </c>
      <c r="N28">
        <v>1.8399999999999999</v>
      </c>
    </row>
    <row r="29" spans="1:14">
      <c r="A29" t="s">
        <v>7</v>
      </c>
      <c r="B29" t="s">
        <v>8</v>
      </c>
      <c r="C29">
        <v>80475</v>
      </c>
      <c r="D29">
        <v>2023</v>
      </c>
      <c r="E29">
        <v>12</v>
      </c>
      <c r="F29" s="4" t="str">
        <f t="shared" si="0"/>
        <v>2023-12</v>
      </c>
      <c r="G29">
        <v>1.55</v>
      </c>
      <c r="H29">
        <v>1.36</v>
      </c>
      <c r="K29" s="2" t="s">
        <v>23</v>
      </c>
      <c r="L29">
        <v>0.42</v>
      </c>
      <c r="M29">
        <v>1.52</v>
      </c>
      <c r="N29">
        <v>1.94</v>
      </c>
    </row>
    <row r="30" spans="1:14">
      <c r="K30" s="2" t="s">
        <v>24</v>
      </c>
      <c r="L30">
        <v>0.4</v>
      </c>
      <c r="M30">
        <v>1.48</v>
      </c>
      <c r="N30">
        <v>1.88</v>
      </c>
    </row>
    <row r="31" spans="1:14">
      <c r="K31" s="2" t="s">
        <v>25</v>
      </c>
      <c r="L31">
        <v>0.43</v>
      </c>
      <c r="M31">
        <v>1.55</v>
      </c>
      <c r="N31">
        <v>1.98</v>
      </c>
    </row>
    <row r="32" spans="1:14">
      <c r="K32" s="2" t="s">
        <v>26</v>
      </c>
      <c r="L32">
        <v>0.45</v>
      </c>
      <c r="M32">
        <v>1.58</v>
      </c>
      <c r="N32">
        <v>2.0300000000000002</v>
      </c>
    </row>
    <row r="33" spans="11:14">
      <c r="K33" s="2" t="s">
        <v>27</v>
      </c>
      <c r="L33">
        <v>0.48</v>
      </c>
      <c r="M33">
        <v>1.62</v>
      </c>
      <c r="N33">
        <v>2.1</v>
      </c>
    </row>
    <row r="34" spans="11:14">
      <c r="K34" s="2" t="s">
        <v>12</v>
      </c>
      <c r="L34">
        <v>5.1099999999999994</v>
      </c>
      <c r="M34">
        <v>19.55</v>
      </c>
      <c r="N34">
        <v>24.660000000000004</v>
      </c>
    </row>
  </sheetData>
  <autoFilter ref="B1:B61" xr:uid="{00000000-0001-0000-0000-000000000000}"/>
  <sortState xmlns:xlrd2="http://schemas.microsoft.com/office/spreadsheetml/2017/richdata2" ref="A2:H29">
    <sortCondition ref="E1:E2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086A0-FF7F-4963-96F1-CD449F3F27B1}">
  <dimension ref="A1:O29"/>
  <sheetViews>
    <sheetView tabSelected="1" workbookViewId="0">
      <selection activeCell="E8" sqref="E8"/>
    </sheetView>
  </sheetViews>
  <sheetFormatPr defaultRowHeight="14.5"/>
  <cols>
    <col min="1" max="1" width="11.26953125" customWidth="1"/>
    <col min="2" max="2" width="11.08984375" customWidth="1"/>
    <col min="4" max="5" width="9.7265625" customWidth="1"/>
    <col min="6" max="6" width="12" customWidth="1"/>
  </cols>
  <sheetData>
    <row r="1" spans="1:15">
      <c r="A1" t="s">
        <v>2</v>
      </c>
      <c r="B1" t="s">
        <v>3</v>
      </c>
      <c r="C1" t="s">
        <v>4</v>
      </c>
      <c r="D1" s="3" t="s">
        <v>13</v>
      </c>
      <c r="E1" s="3" t="s">
        <v>34</v>
      </c>
      <c r="F1" s="3" t="s">
        <v>31</v>
      </c>
      <c r="G1" s="3" t="s">
        <v>30</v>
      </c>
      <c r="O1" s="3"/>
    </row>
    <row r="2" spans="1:15">
      <c r="A2">
        <v>80475</v>
      </c>
      <c r="B2">
        <v>2023</v>
      </c>
      <c r="C2">
        <v>1</v>
      </c>
      <c r="D2" s="4" t="str">
        <f t="shared" ref="D2:D15" si="0">TEXT(B2,"0000") &amp; "-" &amp; TEXT(C2,"00")</f>
        <v>2023-01</v>
      </c>
      <c r="E2" s="10">
        <v>1</v>
      </c>
      <c r="F2">
        <v>1.1399999999999999</v>
      </c>
      <c r="G2">
        <v>0.25</v>
      </c>
      <c r="O2" s="4"/>
    </row>
    <row r="3" spans="1:15">
      <c r="A3">
        <v>80475</v>
      </c>
      <c r="B3">
        <v>2023</v>
      </c>
      <c r="C3">
        <v>2</v>
      </c>
      <c r="D3" s="4" t="str">
        <f t="shared" si="0"/>
        <v>2023-02</v>
      </c>
      <c r="E3" s="10">
        <v>2</v>
      </c>
      <c r="F3">
        <v>1.22</v>
      </c>
      <c r="G3">
        <v>0.28000000000000003</v>
      </c>
      <c r="O3" s="4"/>
    </row>
    <row r="4" spans="1:15">
      <c r="A4">
        <v>80475</v>
      </c>
      <c r="B4">
        <v>2023</v>
      </c>
      <c r="C4">
        <v>3</v>
      </c>
      <c r="D4" s="4" t="str">
        <f t="shared" si="0"/>
        <v>2023-03</v>
      </c>
      <c r="E4" s="10">
        <v>3</v>
      </c>
      <c r="F4">
        <v>1.31</v>
      </c>
      <c r="G4">
        <v>0.31</v>
      </c>
      <c r="O4" s="4"/>
    </row>
    <row r="5" spans="1:15">
      <c r="A5">
        <v>80475</v>
      </c>
      <c r="B5">
        <v>2023</v>
      </c>
      <c r="C5">
        <v>4</v>
      </c>
      <c r="D5" s="4" t="str">
        <f t="shared" si="0"/>
        <v>2023-04</v>
      </c>
      <c r="E5" s="10">
        <v>4</v>
      </c>
      <c r="F5">
        <v>1.25</v>
      </c>
      <c r="G5">
        <v>0.28999999999999998</v>
      </c>
      <c r="O5" s="4"/>
    </row>
    <row r="6" spans="1:15">
      <c r="A6">
        <v>80475</v>
      </c>
      <c r="B6">
        <v>2023</v>
      </c>
      <c r="C6">
        <v>5</v>
      </c>
      <c r="D6" s="4" t="str">
        <f t="shared" si="0"/>
        <v>2023-05</v>
      </c>
      <c r="E6" s="10">
        <v>5</v>
      </c>
      <c r="F6">
        <v>1.28</v>
      </c>
      <c r="G6">
        <v>0.32</v>
      </c>
      <c r="M6" s="3"/>
      <c r="O6" s="4"/>
    </row>
    <row r="7" spans="1:15">
      <c r="A7">
        <v>80475</v>
      </c>
      <c r="B7">
        <v>2023</v>
      </c>
      <c r="C7">
        <v>6</v>
      </c>
      <c r="D7" s="4" t="str">
        <f t="shared" si="0"/>
        <v>2023-06</v>
      </c>
      <c r="E7" s="10">
        <v>6</v>
      </c>
      <c r="F7">
        <v>1.35</v>
      </c>
      <c r="G7">
        <v>0.35</v>
      </c>
      <c r="O7" s="4"/>
    </row>
    <row r="8" spans="1:15">
      <c r="A8">
        <v>80475</v>
      </c>
      <c r="B8">
        <v>2023</v>
      </c>
      <c r="C8">
        <v>7</v>
      </c>
      <c r="D8" s="4" t="str">
        <f t="shared" si="0"/>
        <v>2023-07</v>
      </c>
      <c r="E8" s="10">
        <v>7</v>
      </c>
      <c r="F8">
        <v>1.42</v>
      </c>
      <c r="G8">
        <v>0.38</v>
      </c>
      <c r="O8" s="4"/>
    </row>
    <row r="9" spans="1:15">
      <c r="A9">
        <v>80475</v>
      </c>
      <c r="B9">
        <v>2023</v>
      </c>
      <c r="C9">
        <v>8</v>
      </c>
      <c r="D9" s="4" t="str">
        <f t="shared" si="0"/>
        <v>2023-08</v>
      </c>
      <c r="E9" s="10">
        <v>8</v>
      </c>
      <c r="F9">
        <v>1.38</v>
      </c>
      <c r="G9">
        <v>0.36</v>
      </c>
      <c r="O9" s="4"/>
    </row>
    <row r="10" spans="1:15">
      <c r="A10">
        <v>80475</v>
      </c>
      <c r="B10">
        <v>2023</v>
      </c>
      <c r="C10">
        <v>9</v>
      </c>
      <c r="D10" s="4" t="str">
        <f t="shared" si="0"/>
        <v>2023-09</v>
      </c>
      <c r="E10" s="10">
        <v>9</v>
      </c>
      <c r="F10">
        <v>1.45</v>
      </c>
      <c r="G10">
        <v>0.39</v>
      </c>
      <c r="O10" s="4"/>
    </row>
    <row r="11" spans="1:15">
      <c r="A11">
        <v>80475</v>
      </c>
      <c r="B11">
        <v>2023</v>
      </c>
      <c r="C11">
        <v>10</v>
      </c>
      <c r="D11" s="4" t="str">
        <f t="shared" si="0"/>
        <v>2023-10</v>
      </c>
      <c r="E11" s="10">
        <v>10</v>
      </c>
      <c r="F11">
        <v>1.52</v>
      </c>
      <c r="G11">
        <v>0.42</v>
      </c>
      <c r="O11" s="4"/>
    </row>
    <row r="12" spans="1:15">
      <c r="A12">
        <v>80475</v>
      </c>
      <c r="B12">
        <v>2023</v>
      </c>
      <c r="C12">
        <v>11</v>
      </c>
      <c r="D12" s="4" t="str">
        <f t="shared" si="0"/>
        <v>2023-11</v>
      </c>
      <c r="E12" s="10">
        <v>11</v>
      </c>
      <c r="F12">
        <v>1.48</v>
      </c>
      <c r="G12">
        <v>0.4</v>
      </c>
      <c r="O12" s="4"/>
    </row>
    <row r="13" spans="1:15">
      <c r="A13">
        <v>80475</v>
      </c>
      <c r="B13">
        <v>2023</v>
      </c>
      <c r="C13">
        <v>12</v>
      </c>
      <c r="D13" s="4" t="str">
        <f t="shared" si="0"/>
        <v>2023-12</v>
      </c>
      <c r="E13" s="10">
        <v>12</v>
      </c>
      <c r="F13">
        <v>1.55</v>
      </c>
      <c r="G13">
        <v>0.43</v>
      </c>
      <c r="O13" s="4"/>
    </row>
    <row r="14" spans="1:15">
      <c r="A14">
        <v>80475</v>
      </c>
      <c r="B14">
        <v>2024</v>
      </c>
      <c r="C14">
        <v>1</v>
      </c>
      <c r="D14" s="4" t="str">
        <f t="shared" si="0"/>
        <v>2024-01</v>
      </c>
      <c r="E14" s="10">
        <v>13</v>
      </c>
      <c r="F14">
        <v>1.58</v>
      </c>
      <c r="G14">
        <v>0.45</v>
      </c>
      <c r="O14" s="4"/>
    </row>
    <row r="15" spans="1:15">
      <c r="A15">
        <v>80475</v>
      </c>
      <c r="B15">
        <v>2024</v>
      </c>
      <c r="C15">
        <v>2</v>
      </c>
      <c r="D15" s="4" t="str">
        <f t="shared" si="0"/>
        <v>2024-02</v>
      </c>
      <c r="E15" s="10">
        <v>14</v>
      </c>
      <c r="F15">
        <v>1.62</v>
      </c>
      <c r="G15">
        <v>0.48</v>
      </c>
      <c r="O15" s="4"/>
    </row>
    <row r="16" spans="1:15">
      <c r="D16" s="4"/>
      <c r="E16" s="4"/>
    </row>
    <row r="17" spans="4:5">
      <c r="D17" s="4"/>
      <c r="E17" s="4"/>
    </row>
    <row r="18" spans="4:5">
      <c r="D18" s="4"/>
      <c r="E18" s="4"/>
    </row>
    <row r="19" spans="4:5">
      <c r="D19" s="4"/>
      <c r="E19" s="4"/>
    </row>
    <row r="20" spans="4:5">
      <c r="D20" s="4"/>
      <c r="E20" s="4"/>
    </row>
    <row r="21" spans="4:5">
      <c r="D21" s="4"/>
      <c r="E21" s="4"/>
    </row>
    <row r="22" spans="4:5">
      <c r="D22" s="4"/>
      <c r="E22" s="4"/>
    </row>
    <row r="23" spans="4:5">
      <c r="D23" s="4"/>
      <c r="E23" s="4"/>
    </row>
    <row r="24" spans="4:5">
      <c r="D24" s="4"/>
      <c r="E24" s="4"/>
    </row>
    <row r="25" spans="4:5">
      <c r="D25" s="4"/>
      <c r="E25" s="4"/>
    </row>
    <row r="26" spans="4:5">
      <c r="D26" s="4"/>
      <c r="E26" s="4"/>
    </row>
    <row r="27" spans="4:5">
      <c r="D27" s="4"/>
      <c r="E27" s="4"/>
    </row>
    <row r="28" spans="4:5">
      <c r="D28" s="4"/>
      <c r="E28" s="4"/>
    </row>
    <row r="29" spans="4:5">
      <c r="D29" s="4"/>
      <c r="E29" s="4"/>
    </row>
  </sheetData>
  <sortState xmlns:xlrd2="http://schemas.microsoft.com/office/spreadsheetml/2017/richdata2" ref="A2:G30">
    <sortCondition ref="D2:D30" customList="Jan,Feb,Mar,Apr,May,Jun,Jul,Aug,Sep,Oct,Nov,Dec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86898-EA9A-4539-B486-1BDAB903A024}">
  <dimension ref="A1:C3"/>
  <sheetViews>
    <sheetView workbookViewId="0">
      <selection activeCell="B5" sqref="B5"/>
    </sheetView>
  </sheetViews>
  <sheetFormatPr defaultRowHeight="14.5"/>
  <sheetData>
    <row r="1" spans="1:3">
      <c r="A1" s="6"/>
      <c r="B1" s="6" t="s">
        <v>32</v>
      </c>
      <c r="C1" s="6" t="s">
        <v>33</v>
      </c>
    </row>
    <row r="2" spans="1:3">
      <c r="A2" s="3" t="s">
        <v>32</v>
      </c>
      <c r="B2">
        <v>1</v>
      </c>
    </row>
    <row r="3" spans="1:3" ht="15" thickBot="1">
      <c r="A3" s="7" t="s">
        <v>33</v>
      </c>
      <c r="B3" s="5">
        <v>0.99489408238208932</v>
      </c>
      <c r="C3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C3251-71A4-4365-848F-4A9A8F432276}">
  <dimension ref="A1:E18"/>
  <sheetViews>
    <sheetView topLeftCell="A28" workbookViewId="0">
      <selection activeCell="E33" sqref="E33"/>
    </sheetView>
  </sheetViews>
  <sheetFormatPr defaultRowHeight="14.5"/>
  <cols>
    <col min="1" max="1" width="14.08984375" customWidth="1"/>
    <col min="2" max="2" width="19" customWidth="1"/>
    <col min="3" max="3" width="27.36328125" customWidth="1"/>
    <col min="4" max="4" width="41.08984375" customWidth="1"/>
    <col min="5" max="5" width="41.1796875" customWidth="1"/>
  </cols>
  <sheetData>
    <row r="1" spans="1:5">
      <c r="A1" t="s">
        <v>34</v>
      </c>
      <c r="B1" t="s">
        <v>31</v>
      </c>
      <c r="C1" t="s">
        <v>35</v>
      </c>
      <c r="D1" t="s">
        <v>36</v>
      </c>
      <c r="E1" t="s">
        <v>37</v>
      </c>
    </row>
    <row r="2" spans="1:5">
      <c r="A2" s="11">
        <v>1</v>
      </c>
      <c r="B2" s="8">
        <v>1.1399999999999999</v>
      </c>
    </row>
    <row r="3" spans="1:5">
      <c r="A3" s="11">
        <v>2</v>
      </c>
      <c r="B3" s="8">
        <v>1.22</v>
      </c>
    </row>
    <row r="4" spans="1:5">
      <c r="A4" s="11">
        <v>3</v>
      </c>
      <c r="B4" s="8">
        <v>1.31</v>
      </c>
    </row>
    <row r="5" spans="1:5">
      <c r="A5" s="11">
        <v>4</v>
      </c>
      <c r="B5" s="8">
        <v>1.25</v>
      </c>
    </row>
    <row r="6" spans="1:5">
      <c r="A6" s="11">
        <v>5</v>
      </c>
      <c r="B6" s="8">
        <v>1.28</v>
      </c>
    </row>
    <row r="7" spans="1:5">
      <c r="A7" s="11">
        <v>6</v>
      </c>
      <c r="B7" s="8">
        <v>1.35</v>
      </c>
    </row>
    <row r="8" spans="1:5">
      <c r="A8" s="11">
        <v>7</v>
      </c>
      <c r="B8" s="8">
        <v>1.42</v>
      </c>
    </row>
    <row r="9" spans="1:5">
      <c r="A9" s="11">
        <v>8</v>
      </c>
      <c r="B9" s="8">
        <v>1.38</v>
      </c>
    </row>
    <row r="10" spans="1:5">
      <c r="A10" s="11">
        <v>9</v>
      </c>
      <c r="B10" s="8">
        <v>1.45</v>
      </c>
    </row>
    <row r="11" spans="1:5">
      <c r="A11" s="11">
        <v>10</v>
      </c>
      <c r="B11" s="8">
        <v>1.52</v>
      </c>
    </row>
    <row r="12" spans="1:5">
      <c r="A12" s="11">
        <v>11</v>
      </c>
      <c r="B12" s="8">
        <v>1.48</v>
      </c>
    </row>
    <row r="13" spans="1:5">
      <c r="A13" s="11">
        <v>12</v>
      </c>
      <c r="B13" s="8">
        <v>1.55</v>
      </c>
    </row>
    <row r="14" spans="1:5">
      <c r="A14" s="11">
        <v>13</v>
      </c>
      <c r="B14" s="8">
        <v>1.58</v>
      </c>
    </row>
    <row r="15" spans="1:5">
      <c r="A15" s="11">
        <v>14</v>
      </c>
      <c r="B15" s="8">
        <v>1.62</v>
      </c>
      <c r="C15" s="8">
        <v>1.62</v>
      </c>
      <c r="D15" s="9">
        <v>1.62</v>
      </c>
      <c r="E15" s="9">
        <v>1.62</v>
      </c>
    </row>
    <row r="16" spans="1:5">
      <c r="A16" s="11">
        <v>15</v>
      </c>
      <c r="C16" s="8">
        <f>_xlfn.FORECAST.ETS(A16,$B$2:$B$15,$A$2:$A$15,1,1)</f>
        <v>1.6861794008007407</v>
      </c>
      <c r="D16" s="9">
        <f>C16-_xlfn.FORECAST.ETS.CONFINT(A16,$B$2:$B$15,$A$2:$A$15,0.95,1,1)</f>
        <v>1.6189219559190966</v>
      </c>
      <c r="E16" s="9">
        <f>C16+_xlfn.FORECAST.ETS.CONFINT(A16,$B$2:$B$15,$A$2:$A$15,0.95,1,1)</f>
        <v>1.7534368456823848</v>
      </c>
    </row>
    <row r="17" spans="1:5">
      <c r="A17" s="11">
        <v>16</v>
      </c>
      <c r="C17" s="8">
        <f>_xlfn.FORECAST.ETS(A17,$B$2:$B$15,$A$2:$A$15,1,1)</f>
        <v>1.6830202093884346</v>
      </c>
      <c r="D17" s="9">
        <f>C17-_xlfn.FORECAST.ETS.CONFINT(A17,$B$2:$B$15,$A$2:$A$15,0.95,1,1)</f>
        <v>1.6136600746321825</v>
      </c>
      <c r="E17" s="9">
        <f>C17+_xlfn.FORECAST.ETS.CONFINT(A17,$B$2:$B$15,$A$2:$A$15,0.95,1,1)</f>
        <v>1.7523803441446866</v>
      </c>
    </row>
    <row r="18" spans="1:5">
      <c r="A18" s="11">
        <v>17</v>
      </c>
      <c r="C18" s="8">
        <f>_xlfn.FORECAST.ETS(A18,$B$2:$B$15,$A$2:$A$15,1,1)</f>
        <v>1.7010732385130169</v>
      </c>
      <c r="D18" s="9">
        <f>C18-_xlfn.FORECAST.ETS.CONFINT(A18,$B$2:$B$15,$A$2:$A$15,0.95,1,1)</f>
        <v>1.6296563140863172</v>
      </c>
      <c r="E18" s="9">
        <f>C18+_xlfn.FORECAST.ETS.CONFINT(A18,$B$2:$B$15,$A$2:$A$15,0.95,1,1)</f>
        <v>1.7724901629397167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7671D-3B35-4077-8E17-23E136C404B8}">
  <dimension ref="A1:E18"/>
  <sheetViews>
    <sheetView topLeftCell="D16" workbookViewId="0">
      <selection activeCell="E30" sqref="E30"/>
    </sheetView>
  </sheetViews>
  <sheetFormatPr defaultRowHeight="14.5"/>
  <cols>
    <col min="1" max="1" width="14.08984375" customWidth="1"/>
    <col min="2" max="2" width="20.453125" customWidth="1"/>
    <col min="3" max="3" width="28.81640625" customWidth="1"/>
    <col min="4" max="4" width="42.54296875" customWidth="1"/>
    <col min="5" max="5" width="42.6328125" customWidth="1"/>
  </cols>
  <sheetData>
    <row r="1" spans="1:5">
      <c r="A1" t="s">
        <v>34</v>
      </c>
      <c r="B1" t="s">
        <v>30</v>
      </c>
      <c r="C1" t="s">
        <v>38</v>
      </c>
      <c r="D1" t="s">
        <v>39</v>
      </c>
      <c r="E1" t="s">
        <v>40</v>
      </c>
    </row>
    <row r="2" spans="1:5">
      <c r="A2" s="11">
        <v>1</v>
      </c>
      <c r="B2" s="8">
        <v>0.25</v>
      </c>
    </row>
    <row r="3" spans="1:5">
      <c r="A3" s="11">
        <v>2</v>
      </c>
      <c r="B3" s="8">
        <v>0.28000000000000003</v>
      </c>
    </row>
    <row r="4" spans="1:5">
      <c r="A4" s="11">
        <v>3</v>
      </c>
      <c r="B4" s="8">
        <v>0.31</v>
      </c>
    </row>
    <row r="5" spans="1:5">
      <c r="A5" s="11">
        <v>4</v>
      </c>
      <c r="B5" s="8">
        <v>0.28999999999999998</v>
      </c>
    </row>
    <row r="6" spans="1:5">
      <c r="A6" s="11">
        <v>5</v>
      </c>
      <c r="B6" s="8">
        <v>0.32</v>
      </c>
    </row>
    <row r="7" spans="1:5">
      <c r="A7" s="11">
        <v>6</v>
      </c>
      <c r="B7" s="8">
        <v>0.35</v>
      </c>
    </row>
    <row r="8" spans="1:5">
      <c r="A8" s="11">
        <v>7</v>
      </c>
      <c r="B8" s="8">
        <v>0.38</v>
      </c>
    </row>
    <row r="9" spans="1:5">
      <c r="A9" s="11">
        <v>8</v>
      </c>
      <c r="B9" s="8">
        <v>0.36</v>
      </c>
    </row>
    <row r="10" spans="1:5">
      <c r="A10" s="11">
        <v>9</v>
      </c>
      <c r="B10" s="8">
        <v>0.39</v>
      </c>
    </row>
    <row r="11" spans="1:5">
      <c r="A11" s="11">
        <v>10</v>
      </c>
      <c r="B11" s="8">
        <v>0.42</v>
      </c>
    </row>
    <row r="12" spans="1:5">
      <c r="A12" s="11">
        <v>11</v>
      </c>
      <c r="B12" s="8">
        <v>0.4</v>
      </c>
    </row>
    <row r="13" spans="1:5">
      <c r="A13" s="11">
        <v>12</v>
      </c>
      <c r="B13" s="8">
        <v>0.43</v>
      </c>
    </row>
    <row r="14" spans="1:5">
      <c r="A14" s="11">
        <v>13</v>
      </c>
      <c r="B14" s="8">
        <v>0.45</v>
      </c>
    </row>
    <row r="15" spans="1:5">
      <c r="A15" s="11">
        <v>14</v>
      </c>
      <c r="B15" s="8">
        <v>0.48</v>
      </c>
      <c r="C15" s="8">
        <v>0.48</v>
      </c>
      <c r="D15" s="9">
        <v>0.48</v>
      </c>
      <c r="E15" s="9">
        <v>0.48</v>
      </c>
    </row>
    <row r="16" spans="1:5">
      <c r="A16" s="11">
        <v>15</v>
      </c>
      <c r="C16" s="8">
        <f>_xlfn.FORECAST.ETS(A16,$B$2:$B$15,$A$2:$A$15,1,1)</f>
        <v>0.49573436010406124</v>
      </c>
      <c r="D16" s="9">
        <f>C16-_xlfn.FORECAST.ETS.CONFINT(A16,$B$2:$B$15,$A$2:$A$15,0.95,1,1)</f>
        <v>0.46712359419379712</v>
      </c>
      <c r="E16" s="9">
        <f>C16+_xlfn.FORECAST.ETS.CONFINT(A16,$B$2:$B$15,$A$2:$A$15,0.95,1,1)</f>
        <v>0.52434512601432537</v>
      </c>
    </row>
    <row r="17" spans="1:5">
      <c r="A17" s="11">
        <v>16</v>
      </c>
      <c r="C17" s="8">
        <f>_xlfn.FORECAST.ETS(A17,$B$2:$B$15,$A$2:$A$15,1,1)</f>
        <v>0.49945747824181591</v>
      </c>
      <c r="D17" s="9">
        <f>C17-_xlfn.FORECAST.ETS.CONFINT(A17,$B$2:$B$15,$A$2:$A$15,0.95,1,1)</f>
        <v>0.47061690374889131</v>
      </c>
      <c r="E17" s="9">
        <f>C17+_xlfn.FORECAST.ETS.CONFINT(A17,$B$2:$B$15,$A$2:$A$15,0.95,1,1)</f>
        <v>0.52829805273474051</v>
      </c>
    </row>
    <row r="18" spans="1:5">
      <c r="A18" s="11">
        <v>17</v>
      </c>
      <c r="C18" s="8">
        <f>_xlfn.FORECAST.ETS(A18,$B$2:$B$15,$A$2:$A$15,1,1)</f>
        <v>0.51062355004620752</v>
      </c>
      <c r="D18" s="9">
        <f>C18-_xlfn.FORECAST.ETS.CONFINT(A18,$B$2:$B$15,$A$2:$A$15,0.95,1,1)</f>
        <v>0.4815513935205375</v>
      </c>
      <c r="E18" s="9">
        <f>C18+_xlfn.FORECAST.ETS.CONFINT(A18,$B$2:$B$15,$A$2:$A$15,0.95,1,1)</f>
        <v>0.53969570657187749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0BFDC-F15F-4438-ABB8-4B85ED2C79E7}">
  <dimension ref="A1"/>
  <sheetViews>
    <sheetView workbookViewId="0">
      <selection activeCell="M12" sqref="M12"/>
    </sheetView>
  </sheetViews>
  <sheetFormatPr defaultRowHeight="14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sample_data</vt:lpstr>
      <vt:lpstr>Monthwise Data </vt:lpstr>
      <vt:lpstr>Correlation column</vt:lpstr>
      <vt:lpstr>Forecast Sale</vt:lpstr>
      <vt:lpstr>Forecast Profit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1000099622</dc:creator>
  <cp:lastModifiedBy>Smeet Singh</cp:lastModifiedBy>
  <dcterms:created xsi:type="dcterms:W3CDTF">2025-08-23T15:05:07Z</dcterms:created>
  <dcterms:modified xsi:type="dcterms:W3CDTF">2025-08-24T16:13:35Z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9C8C0D85FC0A4EE6A8C80C9D2C9A5FD9_13</vt:lpwstr>
  </property>
  <property fmtid="{D5CDD505-2E9C-101B-9397-08002B2CF9AE}" pid="3" name="KSOProductBuildVer">
    <vt:lpwstr>1033-12.2.0.21931</vt:lpwstr>
  </property>
</Properties>
</file>