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4.xml" ContentType="application/vnd.openxmlformats-officedocument.drawingml.chart+xml"/>
  <Override PartName="/xl/charts/chart3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Charge Calculator III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<sst xmlns="http://schemas.openxmlformats.org/spreadsheetml/2006/main" count="34" uniqueCount="24">
  <si>
    <t>PEPTIDE CHARGE CALCULATOR</t>
  </si>
  <si>
    <t>Computes net charge on peptide from composition of ionizable residues</t>
  </si>
  <si>
    <t>Enter # Residues of Each AA in Col C</t>
  </si>
  <si>
    <t>pH--&gt;</t>
  </si>
  <si>
    <t>AA</t>
  </si>
  <si>
    <t>pKa</t>
  </si>
  <si>
    <t># Residues</t>
  </si>
  <si>
    <t>N-term</t>
  </si>
  <si>
    <t>Charge Contrib:</t>
  </si>
  <si>
    <t>C-term</t>
  </si>
  <si>
    <t>Asp</t>
  </si>
  <si>
    <t>Arg</t>
  </si>
  <si>
    <t>Cys</t>
  </si>
  <si>
    <t>Glu</t>
  </si>
  <si>
    <t>His</t>
  </si>
  <si>
    <t>Tyr</t>
  </si>
  <si>
    <t>Lys</t>
  </si>
  <si>
    <t>OTHERS CONTRIBUTE NO CHARGE</t>
  </si>
  <si>
    <t>Net Charge</t>
  </si>
  <si>
    <t>Graph Data for Net Charge</t>
  </si>
  <si>
    <t>pH</t>
  </si>
  <si>
    <t>The pI is pH at which net charge is zero.</t>
  </si>
  <si>
    <t>Graph Data for Titration</t>
  </si>
  <si>
    <t>Eq Base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</si>
</sst>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11">
    <font>
      <sz val="9"/>
      <color rgb="FF000000"/>
      <name val="Geneva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DD0806"/>
      <name val="Geneva"/>
      <family val="2"/>
    </font>
    <font>
      <b val="true"/>
      <sz val="10"/>
      <color rgb="FF000000"/>
      <name val="Geneva"/>
      <family val="2"/>
    </font>
    <font>
      <b val="true"/>
      <sz val="12"/>
      <color rgb="FF3C3C3C"/>
      <name val="Geneva"/>
      <family val="2"/>
    </font>
    <font>
      <sz val="10"/>
      <color rgb="FF3C3C3C"/>
      <name val="Geneva"/>
      <family val="2"/>
    </font>
    <font>
      <b val="true"/>
      <sz val="10"/>
      <color rgb="FF3C3C3C"/>
      <name val="Geneva"/>
      <family val="2"/>
    </font>
    <font>
      <b val="true"/>
      <sz val="12"/>
      <color rgb="FF3C3C3C"/>
      <name val="Verdana"/>
      <family val="2"/>
    </font>
    <font>
      <sz val="12"/>
      <color rgb="FF3C3C3C"/>
      <name val="Verdana"/>
      <family val="2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/>
      <top style="thin">
        <color rgb="FF3C3C3C"/>
      </top>
      <bottom/>
      <diagonal/>
    </border>
    <border diagonalUp="false" diagonalDown="false">
      <left/>
      <right/>
      <top style="thin">
        <color rgb="FF3C3C3C"/>
      </top>
      <bottom/>
      <diagonal/>
    </border>
    <border diagonalUp="false" diagonalDown="false">
      <left/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/>
      <top/>
      <bottom/>
      <diagonal/>
    </border>
    <border diagonalUp="false" diagonalDown="false">
      <left/>
      <right style="thin">
        <color rgb="FF3C3C3C"/>
      </right>
      <top/>
      <bottom/>
      <diagonal/>
    </border>
    <border diagonalUp="false" diagonalDown="false">
      <left style="thin">
        <color rgb="FF3C3C3C"/>
      </left>
      <right/>
      <top/>
      <bottom style="thin">
        <color rgb="FF3C3C3C"/>
      </bottom>
      <diagonal/>
    </border>
    <border diagonalUp="false" diagonalDown="false">
      <left/>
      <right/>
      <top/>
      <bottom style="thin">
        <color rgb="FF3C3C3C"/>
      </bottom>
      <diagonal/>
    </border>
    <border diagonalUp="false" diagonalDown="false">
      <left/>
      <right style="thin">
        <color rgb="FF3C3C3C"/>
      </right>
      <top/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18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18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DD0806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DCDC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1200">
                <a:solidFill>
                  <a:srgbClr val="3c3c3c"/>
                </a:solidFill>
                <a:latin typeface="Geneva"/>
              </a:rPr>
              <a:t>Polypeptide Charge Calculator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spPr>
            <a:solidFill>
              <a:srgbClr val="000080"/>
            </a:solidFill>
            <a:ln w="12600">
              <a:solidFill>
                <a:srgbClr val="000080"/>
              </a:solidFill>
              <a:round/>
            </a:ln>
          </c:spPr>
          <c:marker>
            <c:symbol val="diamond"/>
            <c:size val="5"/>
            <c:spPr>
              <a:solidFill>
                <a:srgbClr val="000080"/>
              </a:solidFill>
            </c:spPr>
          </c:marker>
          <c:xVal>
            <c:numRef>
              <c:f>'Charge Calculator III'!$A$19:$A$30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'Charge Calculator III'!$B$19:$B$32</c:f>
              <c:numCache>
                <c:formatCode>General</c:formatCode>
                <c:ptCount val="14"/>
                <c:pt idx="0">
                  <c:v>1.99132012477063</c:v>
                </c:pt>
                <c:pt idx="1">
                  <c:v>1.91844893464082</c:v>
                </c:pt>
                <c:pt idx="2">
                  <c:v>1.48040933603249</c:v>
                </c:pt>
                <c:pt idx="3">
                  <c:v>0.539037350915621</c:v>
                </c:pt>
                <c:pt idx="4">
                  <c:v>-0.6180158057477</c:v>
                </c:pt>
                <c:pt idx="5">
                  <c:v>-1.20304229502229</c:v>
                </c:pt>
                <c:pt idx="6">
                  <c:v>-1.87617238555995</c:v>
                </c:pt>
                <c:pt idx="7">
                  <c:v>-2.70908480309817</c:v>
                </c:pt>
                <c:pt idx="8">
                  <c:v>-3.66563403116503</c:v>
                </c:pt>
                <c:pt idx="9">
                  <c:v>-3.95912430241888</c:v>
                </c:pt>
                <c:pt idx="10">
                  <c:v>-3.99581655307469</c:v>
                </c:pt>
                <c:pt idx="11">
                  <c:v>-3.99958066843706</c:v>
                </c:pt>
                <c:pt idx="12">
                  <c:v>-3.99995805694603</c:v>
                </c:pt>
                <c:pt idx="13">
                  <c:v>-3.9999958055956</c:v>
                </c:pt>
              </c:numCache>
            </c:numRef>
          </c:yVal>
          <c:smooth val="1"/>
        </c:ser>
        <c:axId val="75170281"/>
        <c:axId val="62066368"/>
      </c:scatterChart>
      <c:valAx>
        <c:axId val="75170281"/>
        <c:scaling>
          <c:orientation val="minMax"/>
          <c:max val="14"/>
          <c:min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3c3c3c"/>
                    </a:solidFill>
                    <a:latin typeface="Geneva"/>
                  </a:rPr>
                  <a:t>pH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3c3c3c"/>
            </a:solidFill>
          </a:ln>
        </c:spPr>
        <c:crossAx val="62066368"/>
        <c:crossesAt val="0"/>
        <c:majorUnit val="1"/>
        <c:minorUnit val="0.5"/>
      </c:valAx>
      <c:valAx>
        <c:axId val="62066368"/>
        <c:scaling>
          <c:orientation val="minMax"/>
        </c:scaling>
        <c:delete val="0"/>
        <c:axPos val="l"/>
        <c:majorGridlines>
          <c:spPr>
            <a:ln>
              <a:solidFill>
                <a:srgbClr val="3c3c3c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3c3c3c"/>
                    </a:solidFill>
                    <a:latin typeface="Geneva"/>
                  </a:rPr>
                  <a:t>Net Charge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3c3c3c"/>
            </a:solidFill>
          </a:ln>
        </c:spPr>
        <c:crossAx val="75170281"/>
        <c:crossesAt val="0"/>
      </c:valAx>
      <c:spPr>
        <a:solidFill>
          <a:srgbClr val="c0c0c0"/>
        </a:solidFill>
        <a:ln w="12600">
          <a:solidFill>
            <a:srgbClr val="808080"/>
          </a:solidFill>
          <a:round/>
        </a:ln>
      </c:spPr>
    </c:plotArea>
    <c:plotVisOnly val="1"/>
  </c:chart>
  <c:spPr>
    <a:solidFill>
      <a:srgbClr val="ffffff"/>
    </a:solidFill>
    <a:ln>
      <a:solidFill>
        <a:srgbClr val="3c3c3c"/>
      </a:solidFill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1200">
                <a:solidFill>
                  <a:srgbClr val="3c3c3c"/>
                </a:solidFill>
                <a:latin typeface="Verdana"/>
              </a:rPr>
              <a:t>Peptide Titration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'Charge Calculator III'!$C$35</c:f>
              <c:strCache>
                <c:ptCount val="1"/>
                <c:pt idx="0">
                  <c:v>pH</c:v>
                </c:pt>
              </c:strCache>
            </c:strRef>
          </c:tx>
          <c:spPr>
            <a:solidFill>
              <a:srgbClr val="000080"/>
            </a:solidFill>
            <a:ln w="25200">
              <a:solidFill>
                <a:srgbClr val="000080"/>
              </a:solidFill>
              <a:round/>
            </a:ln>
          </c:spPr>
          <c:marker>
            <c:symbol val="diamond"/>
            <c:size val="7"/>
            <c:spPr>
              <a:solidFill>
                <a:srgbClr val="000080"/>
              </a:solidFill>
            </c:spPr>
          </c:marker>
          <c:xVal>
            <c:numRef>
              <c:f>'Charge Calculator III'!$B$36:$B$49</c:f>
              <c:numCache>
                <c:formatCode>General</c:formatCode>
                <c:ptCount val="14"/>
                <c:pt idx="0">
                  <c:v>-0.991320124770634</c:v>
                </c:pt>
                <c:pt idx="1">
                  <c:v>-0.918448934640823</c:v>
                </c:pt>
                <c:pt idx="2">
                  <c:v>-0.480409336032493</c:v>
                </c:pt>
                <c:pt idx="3">
                  <c:v>0.460962649084379</c:v>
                </c:pt>
                <c:pt idx="4">
                  <c:v>1.6180158057477</c:v>
                </c:pt>
                <c:pt idx="5">
                  <c:v>2.20304229502228</c:v>
                </c:pt>
                <c:pt idx="6">
                  <c:v>2.87617238555995</c:v>
                </c:pt>
                <c:pt idx="7">
                  <c:v>3.70908480309817</c:v>
                </c:pt>
                <c:pt idx="8">
                  <c:v>4.66563403116503</c:v>
                </c:pt>
                <c:pt idx="9">
                  <c:v>4.95912430241888</c:v>
                </c:pt>
                <c:pt idx="10">
                  <c:v>4.99581655307469</c:v>
                </c:pt>
                <c:pt idx="11">
                  <c:v>4.99958066843706</c:v>
                </c:pt>
                <c:pt idx="12">
                  <c:v>4.99995805694604</c:v>
                </c:pt>
                <c:pt idx="13">
                  <c:v>4.9999958055956</c:v>
                </c:pt>
              </c:numCache>
            </c:numRef>
          </c:xVal>
          <c:yVal>
            <c:numRef>
              <c:f>'Charge Calculator III'!$C$36:$C$49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yVal>
          <c:smooth val="1"/>
        </c:ser>
        <c:axId val="63466640"/>
        <c:axId val="76388208"/>
      </c:scatterChart>
      <c:valAx>
        <c:axId val="634666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b="1" sz="1200">
                    <a:solidFill>
                      <a:srgbClr val="3c3c3c"/>
                    </a:solidFill>
                    <a:latin typeface="Verdana"/>
                  </a:rPr>
                  <a:t>Equivalents of Hydroxide Ion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3c3c3c"/>
            </a:solidFill>
          </a:ln>
        </c:spPr>
        <c:crossAx val="76388208"/>
        <c:crossesAt val="0"/>
      </c:valAx>
      <c:valAx>
        <c:axId val="76388208"/>
        <c:scaling>
          <c:orientation val="minMax"/>
        </c:scaling>
        <c:delete val="0"/>
        <c:axPos val="l"/>
        <c:majorGridlines>
          <c:spPr>
            <a:ln>
              <a:solidFill>
                <a:srgbClr val="3c3c3c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b="1" sz="1200">
                    <a:solidFill>
                      <a:srgbClr val="3c3c3c"/>
                    </a:solidFill>
                    <a:latin typeface="Verdana"/>
                  </a:rPr>
                  <a:t>pH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3c3c3c"/>
            </a:solidFill>
          </a:ln>
        </c:spPr>
        <c:crossAx val="63466640"/>
        <c:crossesAt val="0"/>
      </c:valAx>
      <c:spPr>
        <a:solidFill>
          <a:srgbClr val="cdcdcd"/>
        </a:solidFill>
        <a:ln w="12600">
          <a:solidFill>
            <a:srgbClr val="808080"/>
          </a:solidFill>
          <a:round/>
        </a:ln>
      </c:spPr>
    </c:plotArea>
    <c:plotVisOnly val="1"/>
  </c:chart>
  <c:spPr>
    <a:solidFill>
      <a:srgbClr val="ffffff"/>
    </a:solidFill>
    <a:ln>
      <a:solidFill>
        <a:srgbClr val="3c3c3c"/>
      </a:solidFill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446760</xdr:colOff>
      <xdr:row>17</xdr:row>
      <xdr:rowOff>63360</xdr:rowOff>
    </xdr:from>
    <xdr:to>
      <xdr:col>15</xdr:col>
      <xdr:colOff>351000</xdr:colOff>
      <xdr:row>41</xdr:row>
      <xdr:rowOff>50760</xdr:rowOff>
    </xdr:to>
    <xdr:graphicFrame>
      <xdr:nvGraphicFramePr>
        <xdr:cNvPr id="0" name="Chart 3"/>
        <xdr:cNvGraphicFramePr/>
      </xdr:nvGraphicFramePr>
      <xdr:xfrm>
        <a:off x="6664680" y="3085920"/>
        <a:ext cx="6238080" cy="4254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16</xdr:col>
      <xdr:colOff>72720</xdr:colOff>
      <xdr:row>17</xdr:row>
      <xdr:rowOff>0</xdr:rowOff>
    </xdr:from>
    <xdr:to>
      <xdr:col>23</xdr:col>
      <xdr:colOff>37440</xdr:colOff>
      <xdr:row>47</xdr:row>
      <xdr:rowOff>152640</xdr:rowOff>
    </xdr:to>
    <xdr:graphicFrame>
      <xdr:nvGraphicFramePr>
        <xdr:cNvPr id="1" name="Chart 5"/>
        <xdr:cNvGraphicFramePr/>
      </xdr:nvGraphicFramePr>
      <xdr:xfrm>
        <a:off x="13155480" y="3022560"/>
        <a:ext cx="4983840" cy="5486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9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80" zoomScaleNormal="80" zoomScalePageLayoutView="100" workbookViewId="0">
      <selection pane="topLeft" activeCell="W17" activeCellId="0" sqref="W17"/>
    </sheetView>
  </sheetViews>
  <sheetFormatPr defaultRowHeight="14"/>
  <cols>
    <col collapsed="false" hidden="false" max="1" min="1" style="1" width="59.4179104477612"/>
    <col collapsed="false" hidden="false" max="2" min="2" style="1" width="10.3383084577114"/>
    <col collapsed="false" hidden="false" max="3" min="3" style="1" width="11.3383084577114"/>
    <col collapsed="false" hidden="false" max="4" min="4" style="1" width="4.83582089552239"/>
    <col collapsed="false" hidden="false" max="5" min="5" style="1" width="14.1741293532338"/>
    <col collapsed="false" hidden="false" max="17" min="6" style="1" width="7.33830845771144"/>
    <col collapsed="false" hidden="false" max="257" min="18" style="1" width="10.3383084577114"/>
    <col collapsed="false" hidden="false" max="1025" min="258" style="0" width="10.3383084577114"/>
  </cols>
  <sheetData>
    <row r="1" customFormat="false" ht="14" hidden="false" customHeight="true" outlineLevel="0" collapsed="false">
      <c r="A1" s="2" t="s">
        <v>0</v>
      </c>
    </row>
    <row r="2" customFormat="false" ht="14" hidden="false" customHeight="true" outlineLevel="0" collapsed="false">
      <c r="A2" s="1" t="s">
        <v>1</v>
      </c>
    </row>
    <row r="5" customFormat="false" ht="14" hidden="false" customHeight="true" outlineLevel="0" collapsed="false">
      <c r="A5" s="3" t="s">
        <v>2</v>
      </c>
      <c r="B5" s="4"/>
      <c r="C5" s="4"/>
      <c r="D5" s="5"/>
      <c r="E5" s="6" t="s">
        <v>3</v>
      </c>
      <c r="F5" s="1" t="n">
        <v>1</v>
      </c>
      <c r="G5" s="1" t="n">
        <v>2</v>
      </c>
      <c r="H5" s="1" t="n">
        <v>3</v>
      </c>
      <c r="I5" s="1" t="n">
        <v>4</v>
      </c>
      <c r="J5" s="1" t="n">
        <v>5</v>
      </c>
      <c r="K5" s="1" t="n">
        <v>6</v>
      </c>
      <c r="L5" s="1" t="n">
        <v>7</v>
      </c>
      <c r="M5" s="1" t="n">
        <v>8</v>
      </c>
      <c r="N5" s="1" t="n">
        <v>9</v>
      </c>
      <c r="O5" s="1" t="n">
        <v>10</v>
      </c>
      <c r="P5" s="1" t="n">
        <v>11</v>
      </c>
      <c r="Q5" s="1" t="n">
        <v>12</v>
      </c>
      <c r="R5" s="1" t="n">
        <v>13</v>
      </c>
      <c r="S5" s="1" t="n">
        <v>14</v>
      </c>
    </row>
    <row r="6" customFormat="false" ht="14" hidden="false" customHeight="true" outlineLevel="0" collapsed="false">
      <c r="A6" s="7" t="s">
        <v>4</v>
      </c>
      <c r="B6" s="8" t="s">
        <v>5</v>
      </c>
      <c r="C6" s="9" t="s">
        <v>6</v>
      </c>
      <c r="D6" s="10"/>
    </row>
    <row r="7" customFormat="false" ht="14" hidden="false" customHeight="true" outlineLevel="0" collapsed="false">
      <c r="A7" s="7" t="s">
        <v>7</v>
      </c>
      <c r="B7" s="8" t="n">
        <v>8</v>
      </c>
      <c r="C7" s="8" t="n">
        <v>1</v>
      </c>
      <c r="D7" s="10"/>
      <c r="E7" s="1" t="s">
        <v>8</v>
      </c>
      <c r="F7" s="11" t="n">
        <f aca="false">($C7)*(10^($B7-F$5))/((10^($B7-F$5))+1)</f>
        <v>0.99999990000001</v>
      </c>
      <c r="G7" s="11" t="n">
        <f aca="false">($C7)*(10^($B7-G$5))/((10^($B7-G$5))+1)</f>
        <v>0.999999000001</v>
      </c>
      <c r="H7" s="11" t="n">
        <f aca="false">($C7)*(10^($B7-H$5))/((10^($B7-H$5))+1)</f>
        <v>0.999990000099999</v>
      </c>
      <c r="I7" s="11" t="n">
        <f aca="false">($C7)*(10^($B7-I$5))/((10^($B7-I$5))+1)</f>
        <v>0.999900009999</v>
      </c>
      <c r="J7" s="11" t="n">
        <f aca="false">($C7)*(10^($B7-J$5))/((10^($B7-J$5))+1)</f>
        <v>0.999000999000999</v>
      </c>
      <c r="K7" s="11" t="n">
        <f aca="false">($C7)*(10^($B7-K$5))/((10^($B7-K$5))+1)</f>
        <v>0.99009900990099</v>
      </c>
      <c r="L7" s="11" t="n">
        <f aca="false">($C7)*(10^($B7-L$5))/((10^($B7-L$5))+1)</f>
        <v>0.909090909090909</v>
      </c>
      <c r="M7" s="11" t="n">
        <f aca="false">($C7)*(10^($B7-M$5))/((10^($B7-M$5))+1)</f>
        <v>0.5</v>
      </c>
      <c r="N7" s="11" t="n">
        <f aca="false">($C7)*(10^($B7-N$5))/((10^($B7-N$5))+1)</f>
        <v>0.0909090909090909</v>
      </c>
      <c r="O7" s="11" t="n">
        <f aca="false">($C7)*(10^($B7-O$5))/((10^($B7-O$5))+1)</f>
        <v>0.0099009900990099</v>
      </c>
      <c r="P7" s="11" t="n">
        <f aca="false">($C7)*(10^($B7-P$5))/((10^($B7-P$5))+1)</f>
        <v>0.000999000999000999</v>
      </c>
      <c r="Q7" s="11" t="n">
        <f aca="false">($C7)*(10^($B7-Q$5))/((10^($B7-Q$5))+1)</f>
        <v>9.99900009999E-005</v>
      </c>
      <c r="R7" s="11" t="n">
        <f aca="false">($C7)*(10^($B7-R$5))/((10^($B7-R$5))+1)</f>
        <v>9.99990000099999E-006</v>
      </c>
      <c r="S7" s="11" t="n">
        <f aca="false">($C7)*(10^($B7-S$5))/((10^($B7-S$5))+1)</f>
        <v>9.99999000001E-007</v>
      </c>
    </row>
    <row r="8" customFormat="false" ht="14" hidden="false" customHeight="true" outlineLevel="0" collapsed="false">
      <c r="A8" s="7" t="s">
        <v>9</v>
      </c>
      <c r="B8" s="8" t="n">
        <v>3.1</v>
      </c>
      <c r="C8" s="8" t="n">
        <v>1</v>
      </c>
      <c r="D8" s="10"/>
      <c r="E8" s="1" t="s">
        <v>8</v>
      </c>
      <c r="F8" s="11" t="n">
        <f aca="false">(-$C8)*(10^(-($B8-F$5)))/((10^(-($B8-F$5)))+1)</f>
        <v>-0.00788068385033029</v>
      </c>
      <c r="G8" s="11" t="n">
        <f aca="false">(-$C8)*(10^(-($B8-G$5)))/((10^(-($B8-G$5)))+1)</f>
        <v>-0.0735875561175735</v>
      </c>
      <c r="H8" s="11" t="n">
        <f aca="false">(-$C8)*(10^(-($B8-H$5)))/((10^(-($B8-H$5)))+1)</f>
        <v>-0.442688366237707</v>
      </c>
      <c r="I8" s="11" t="n">
        <f aca="false">(-$C8)*(10^(-($B8-I$5)))/((10^(-($B8-I$5)))+1)</f>
        <v>-0.888184230221883</v>
      </c>
      <c r="J8" s="11" t="n">
        <f aca="false">(-$C8)*(10^(-($B8-J$5)))/((10^(-($B8-J$5)))+1)</f>
        <v>-0.987567264745558</v>
      </c>
      <c r="K8" s="11" t="n">
        <f aca="false">(-$C8)*(10^(-($B8-K$5)))/((10^(-($B8-K$5)))+1)</f>
        <v>-0.998742657488645</v>
      </c>
      <c r="L8" s="11" t="n">
        <f aca="false">(-$C8)*(10^(-($B8-L$5)))/((10^(-($B8-L$5)))+1)</f>
        <v>-0.999874123305757</v>
      </c>
      <c r="M8" s="11" t="n">
        <f aca="false">(-$C8)*(10^(-($B8-M$5)))/((10^(-($B8-M$5)))+1)</f>
        <v>-0.999987410904369</v>
      </c>
      <c r="N8" s="11" t="n">
        <f aca="false">(-$C8)*(10^(-($B8-N$5)))/((10^(-($B8-N$5)))+1)</f>
        <v>-0.999998741076173</v>
      </c>
      <c r="O8" s="11" t="n">
        <f aca="false">(-$C8)*(10^(-($B8-O$5)))/((10^(-($B8-O$5)))+1)</f>
        <v>-0.999999874107475</v>
      </c>
      <c r="P8" s="11" t="n">
        <f aca="false">(-$C8)*(10^(-($B8-P$5)))/((10^(-($B8-P$5)))+1)</f>
        <v>-0.999999987410746</v>
      </c>
      <c r="Q8" s="11" t="n">
        <f aca="false">(-$C8)*(10^(-($B8-Q$5)))/((10^(-($B8-Q$5)))+1)</f>
        <v>-0.999999998741075</v>
      </c>
      <c r="R8" s="11" t="n">
        <f aca="false">(-$C8)*(10^(-($B8-R$5)))/((10^(-($B8-R$5)))+1)</f>
        <v>-0.999999999874107</v>
      </c>
      <c r="S8" s="11" t="n">
        <f aca="false">(-$C8)*(10^(-($B8-S$5)))/((10^(-($B8-S$5)))+1)</f>
        <v>-0.999999999987411</v>
      </c>
    </row>
    <row r="9" customFormat="false" ht="14" hidden="false" customHeight="true" outlineLevel="0" collapsed="false">
      <c r="A9" s="7" t="s">
        <v>10</v>
      </c>
      <c r="B9" s="8" t="n">
        <v>4.4</v>
      </c>
      <c r="C9" s="8" t="n">
        <v>2</v>
      </c>
      <c r="D9" s="10"/>
      <c r="E9" s="1" t="s">
        <v>8</v>
      </c>
      <c r="F9" s="11" t="n">
        <f aca="false">(-$C9)*(10^(-($B9-F$5)))/((10^(-($B9-F$5)))+1)</f>
        <v>-0.000795897488609753</v>
      </c>
      <c r="G9" s="11" t="n">
        <f aca="false">(-$C9)*(10^(-($B9-G$5)))/((10^(-($B9-G$5)))+1)</f>
        <v>-0.00793057123830439</v>
      </c>
      <c r="H9" s="11" t="n">
        <f aca="false">(-$C9)*(10^(-($B9-H$5)))/((10^(-($B9-H$5)))+1)</f>
        <v>-0.0765730077645094</v>
      </c>
      <c r="I9" s="11" t="n">
        <f aca="false">(-$C9)*(10^(-($B9-I$5)))/((10^(-($B9-I$5)))+1)</f>
        <v>-0.569494497901603</v>
      </c>
      <c r="J9" s="11" t="n">
        <f aca="false">(-$C9)*(10^(-($B9-J$5)))/((10^(-($B9-J$5)))+1)</f>
        <v>-1.5984799821738</v>
      </c>
      <c r="K9" s="11" t="n">
        <f aca="false">(-$C9)*(10^(-($B9-K$5)))/((10^(-($B9-K$5)))+1)</f>
        <v>-1.95099326489933</v>
      </c>
      <c r="L9" s="11" t="n">
        <f aca="false">(-$C9)*(10^(-($B9-L$5)))/((10^(-($B9-L$5)))+1)</f>
        <v>-1.99498881466543</v>
      </c>
      <c r="M9" s="11" t="n">
        <f aca="false">(-$C9)*(10^(-($B9-M$5)))/((10^(-($B9-M$5)))+1)</f>
        <v>-1.99949774887348</v>
      </c>
      <c r="N9" s="11" t="n">
        <f aca="false">(-$C9)*(10^(-($B9-N$5)))/((10^(-($B9-N$5)))+1)</f>
        <v>-1.99994976353325</v>
      </c>
      <c r="O9" s="11" t="n">
        <f aca="false">(-$C9)*(10^(-($B9-O$5)))/((10^(-($B9-O$5)))+1)</f>
        <v>-1.99999497623976</v>
      </c>
      <c r="P9" s="11" t="n">
        <f aca="false">(-$C9)*(10^(-($B9-P$5)))/((10^(-($B9-P$5)))+1)</f>
        <v>-1.99999949762284</v>
      </c>
      <c r="Q9" s="11" t="n">
        <f aca="false">(-$C9)*(10^(-($B9-Q$5)))/((10^(-($B9-Q$5)))+1)</f>
        <v>-1.99999994976227</v>
      </c>
      <c r="R9" s="11" t="n">
        <f aca="false">(-$C9)*(10^(-($B9-R$5)))/((10^(-($B9-R$5)))+1)</f>
        <v>-1.99999999497623</v>
      </c>
      <c r="S9" s="11" t="n">
        <f aca="false">(-$C9)*(10^(-($B9-S$5)))/((10^(-($B9-S$5)))+1)</f>
        <v>-1.99999999949762</v>
      </c>
    </row>
    <row r="10" customFormat="false" ht="14" hidden="false" customHeight="true" outlineLevel="0" collapsed="false">
      <c r="A10" s="7" t="s">
        <v>11</v>
      </c>
      <c r="B10" s="8" t="n">
        <v>12</v>
      </c>
      <c r="C10" s="8" t="n">
        <v>0</v>
      </c>
      <c r="D10" s="10"/>
      <c r="E10" s="1" t="s">
        <v>8</v>
      </c>
      <c r="F10" s="11" t="n">
        <f aca="false">($C10)*(10^($B10-F$5))/((10^($B10-F$5))+1)</f>
        <v>0</v>
      </c>
      <c r="G10" s="11" t="n">
        <f aca="false">($C10)*(10^($B10-G$5))/((10^($B10-G$5))+1)</f>
        <v>0</v>
      </c>
      <c r="H10" s="11" t="n">
        <f aca="false">($C10)*(10^($B10-H$5))/((10^($B10-H$5))+1)</f>
        <v>0</v>
      </c>
      <c r="I10" s="11" t="n">
        <f aca="false">($C10)*(10^($B10-I$5))/((10^($B10-I$5))+1)</f>
        <v>0</v>
      </c>
      <c r="J10" s="11" t="n">
        <f aca="false">($C10)*(10^($B10-J$5))/((10^($B10-J$5))+1)</f>
        <v>0</v>
      </c>
      <c r="K10" s="11" t="n">
        <f aca="false">($C10)*(10^($B10-K$5))/((10^($B10-K$5))+1)</f>
        <v>0</v>
      </c>
      <c r="L10" s="11" t="n">
        <f aca="false">($C10)*(10^($B10-L$5))/((10^($B10-L$5))+1)</f>
        <v>0</v>
      </c>
      <c r="M10" s="11" t="n">
        <f aca="false">($C10)*(10^($B10-M$5))/((10^($B10-M$5))+1)</f>
        <v>0</v>
      </c>
      <c r="N10" s="11" t="n">
        <f aca="false">($C10)*(10^($B10-N$5))/((10^($B10-N$5))+1)</f>
        <v>0</v>
      </c>
      <c r="O10" s="11" t="n">
        <f aca="false">($C10)*(10^($B10-O$5))/((10^($B10-O$5))+1)</f>
        <v>0</v>
      </c>
      <c r="P10" s="11" t="n">
        <f aca="false">($C10)*(10^($B10-P$5))/((10^($B10-P$5))+1)</f>
        <v>0</v>
      </c>
      <c r="Q10" s="11" t="n">
        <f aca="false">($C10)*(10^($B10-Q$5))/((10^($B10-Q$5))+1)</f>
        <v>0</v>
      </c>
      <c r="R10" s="11" t="n">
        <f aca="false">($C10)*(10^($B10-R$5))/((10^($B10-R$5))+1)</f>
        <v>0</v>
      </c>
      <c r="S10" s="11" t="n">
        <f aca="false">($C10)*(10^($B10-S$5))/((10^($B10-S$5))+1)</f>
        <v>0</v>
      </c>
    </row>
    <row r="11" customFormat="false" ht="14" hidden="false" customHeight="true" outlineLevel="0" collapsed="false">
      <c r="A11" s="7" t="s">
        <v>12</v>
      </c>
      <c r="B11" s="8" t="n">
        <v>8.5</v>
      </c>
      <c r="C11" s="8" t="n">
        <v>1</v>
      </c>
      <c r="D11" s="10"/>
      <c r="E11" s="1" t="s">
        <v>8</v>
      </c>
      <c r="F11" s="11" t="n">
        <f aca="false">(-$C11)*(10^(-($B11-F$5)))/((10^(-($B11-F$5)))+1)</f>
        <v>-3.16227756016838E-008</v>
      </c>
      <c r="G11" s="11" t="n">
        <f aca="false">(-$C11)*(10^(-($B11-G$5)))/((10^(-($B11-G$5)))+1)</f>
        <v>-3.1622766601687E-007</v>
      </c>
      <c r="H11" s="11" t="n">
        <f aca="false">(-$C11)*(10^(-($B11-H$5)))/((10^(-($B11-H$5)))+1)</f>
        <v>-3.1622676602E-006</v>
      </c>
      <c r="I11" s="11" t="n">
        <f aca="false">(-$C11)*(10^(-($B11-I$5)))/((10^(-($B11-I$5)))+1)</f>
        <v>-3.16217766333056E-005</v>
      </c>
      <c r="J11" s="11" t="n">
        <f aca="false">(-$C11)*(10^(-($B11-J$5)))/((10^(-($B11-J$5)))+1)</f>
        <v>-0.000316127797629618</v>
      </c>
      <c r="K11" s="11" t="n">
        <f aca="false">(-$C11)*(10^(-($B11-K$5)))/((10^(-($B11-K$5)))+1)</f>
        <v>-0.00315230918326021</v>
      </c>
      <c r="L11" s="11" t="n">
        <f aca="false">(-$C11)*(10^(-($B11-L$5)))/((10^(-($B11-L$5)))+1)</f>
        <v>-0.0306534300317155</v>
      </c>
      <c r="M11" s="11" t="n">
        <f aca="false">(-$C11)*(10^(-($B11-M$5)))/((10^(-($B11-M$5)))+1)</f>
        <v>-0.240253073352042</v>
      </c>
      <c r="N11" s="11" t="n">
        <f aca="false">(-$C11)*(10^(-($B11-N$5)))/((10^(-($B11-N$5)))+1)</f>
        <v>-0.759746926647958</v>
      </c>
      <c r="O11" s="11" t="n">
        <f aca="false">(-$C11)*(10^(-($B11-O$5)))/((10^(-($B11-O$5)))+1)</f>
        <v>-0.969346569968284</v>
      </c>
      <c r="P11" s="11" t="n">
        <f aca="false">(-$C11)*(10^(-($B11-P$5)))/((10^(-($B11-P$5)))+1)</f>
        <v>-0.99684769081674</v>
      </c>
      <c r="Q11" s="11" t="n">
        <f aca="false">(-$C11)*(10^(-($B11-Q$5)))/((10^(-($B11-Q$5)))+1)</f>
        <v>-0.99968387220237</v>
      </c>
      <c r="R11" s="11" t="n">
        <f aca="false">(-$C11)*(10^(-($B11-R$5)))/((10^(-($B11-R$5)))+1)</f>
        <v>-0.999968378223367</v>
      </c>
      <c r="S11" s="11" t="n">
        <f aca="false">(-$C11)*(10^(-($B11-S$5)))/((10^(-($B11-S$5)))+1)</f>
        <v>-0.99999683773234</v>
      </c>
    </row>
    <row r="12" customFormat="false" ht="14" hidden="false" customHeight="true" outlineLevel="0" collapsed="false">
      <c r="A12" s="7" t="s">
        <v>13</v>
      </c>
      <c r="B12" s="8" t="n">
        <v>4.4</v>
      </c>
      <c r="C12" s="8" t="n">
        <v>0</v>
      </c>
      <c r="D12" s="10"/>
      <c r="E12" s="1" t="s">
        <v>8</v>
      </c>
      <c r="F12" s="11" t="n">
        <f aca="false">(-$C12)*(10^(-($B12-F$5)))/((10^(-($B12-F$5)))+1)</f>
        <v>-0</v>
      </c>
      <c r="G12" s="11" t="n">
        <f aca="false">(-$C12)*(10^(-($B12-G$5)))/((10^(-($B12-G$5)))+1)</f>
        <v>-0</v>
      </c>
      <c r="H12" s="11" t="n">
        <f aca="false">(-$C12)*(10^(-($B12-H$5)))/((10^(-($B12-H$5)))+1)</f>
        <v>-0</v>
      </c>
      <c r="I12" s="11" t="n">
        <f aca="false">(-$C12)*(10^(-($B12-I$5)))/((10^(-($B12-I$5)))+1)</f>
        <v>-0</v>
      </c>
      <c r="J12" s="11" t="n">
        <f aca="false">(-$C12)*(10^(-($B12-J$5)))/((10^(-($B12-J$5)))+1)</f>
        <v>-0</v>
      </c>
      <c r="K12" s="11" t="n">
        <f aca="false">(-$C12)*(10^(-($B12-K$5)))/((10^(-($B12-K$5)))+1)</f>
        <v>-0</v>
      </c>
      <c r="L12" s="11" t="n">
        <f aca="false">(-$C12)*(10^(-($B12-L$5)))/((10^(-($B12-L$5)))+1)</f>
        <v>-0</v>
      </c>
      <c r="M12" s="11" t="n">
        <f aca="false">(-$C12)*(10^(-($B12-M$5)))/((10^(-($B12-M$5)))+1)</f>
        <v>-0</v>
      </c>
      <c r="N12" s="11" t="n">
        <f aca="false">(-$C12)*(10^(-($B12-N$5)))/((10^(-($B12-N$5)))+1)</f>
        <v>-0</v>
      </c>
      <c r="O12" s="11" t="n">
        <f aca="false">(-$C12)*(10^(-($B12-O$5)))/((10^(-($B12-O$5)))+1)</f>
        <v>-0</v>
      </c>
      <c r="P12" s="11" t="n">
        <f aca="false">(-$C12)*(10^(-($B12-P$5)))/((10^(-($B12-P$5)))+1)</f>
        <v>-0</v>
      </c>
      <c r="Q12" s="11" t="n">
        <f aca="false">(-$C12)*(10^(-($B12-Q$5)))/((10^(-($B12-Q$5)))+1)</f>
        <v>-0</v>
      </c>
      <c r="R12" s="11" t="n">
        <f aca="false">(-$C12)*(10^(-($B12-R$5)))/((10^(-($B12-R$5)))+1)</f>
        <v>-0</v>
      </c>
      <c r="S12" s="11" t="n">
        <f aca="false">(-$C12)*(10^(-($B12-S$5)))/((10^(-($B12-S$5)))+1)</f>
        <v>-0</v>
      </c>
    </row>
    <row r="13" customFormat="false" ht="14" hidden="false" customHeight="true" outlineLevel="0" collapsed="false">
      <c r="A13" s="7" t="s">
        <v>14</v>
      </c>
      <c r="B13" s="8" t="n">
        <v>6.5</v>
      </c>
      <c r="C13" s="8" t="n">
        <v>1</v>
      </c>
      <c r="D13" s="10"/>
      <c r="E13" s="1" t="s">
        <v>8</v>
      </c>
      <c r="F13" s="11" t="n">
        <f aca="false">($C13)*(10^($B13-F$5))/((10^($B13-F$5))+1)</f>
        <v>0.99999683773234</v>
      </c>
      <c r="G13" s="11" t="n">
        <f aca="false">($C13)*(10^($B13-G$5))/((10^($B13-G$5))+1)</f>
        <v>0.999968378223367</v>
      </c>
      <c r="H13" s="11" t="n">
        <f aca="false">($C13)*(10^($B13-H$5))/((10^($B13-H$5))+1)</f>
        <v>0.99968387220237</v>
      </c>
      <c r="I13" s="11" t="n">
        <f aca="false">($C13)*(10^($B13-I$5))/((10^($B13-I$5))+1)</f>
        <v>0.99684769081674</v>
      </c>
      <c r="J13" s="11" t="n">
        <f aca="false">($C13)*(10^($B13-J$5))/((10^($B13-J$5))+1)</f>
        <v>0.969346569968284</v>
      </c>
      <c r="K13" s="11" t="n">
        <f aca="false">($C13)*(10^($B13-K$5))/((10^($B13-K$5))+1)</f>
        <v>0.759746926647958</v>
      </c>
      <c r="L13" s="11" t="n">
        <f aca="false">($C13)*(10^($B13-L$5))/((10^($B13-L$5))+1)</f>
        <v>0.240253073352042</v>
      </c>
      <c r="M13" s="11" t="n">
        <f aca="false">($C13)*(10^($B13-M$5))/((10^($B13-M$5))+1)</f>
        <v>0.0306534300317155</v>
      </c>
      <c r="N13" s="11" t="n">
        <f aca="false">($C13)*(10^($B13-N$5))/((10^($B13-N$5))+1)</f>
        <v>0.00315230918326021</v>
      </c>
      <c r="O13" s="11" t="n">
        <f aca="false">($C13)*(10^($B13-O$5))/((10^($B13-O$5))+1)</f>
        <v>0.000316127797629618</v>
      </c>
      <c r="P13" s="11" t="n">
        <f aca="false">($C13)*(10^($B13-P$5))/((10^($B13-P$5))+1)</f>
        <v>3.16217766333056E-005</v>
      </c>
      <c r="Q13" s="11" t="n">
        <f aca="false">($C13)*(10^($B13-Q$5))/((10^($B13-Q$5))+1)</f>
        <v>3.1622676602E-006</v>
      </c>
      <c r="R13" s="11" t="n">
        <f aca="false">($C13)*(10^($B13-R$5))/((10^($B13-R$5))+1)</f>
        <v>3.1622766601687E-007</v>
      </c>
      <c r="S13" s="11" t="n">
        <f aca="false">($C13)*(10^($B13-S$5))/((10^($B13-S$5))+1)</f>
        <v>3.16227756016838E-008</v>
      </c>
    </row>
    <row r="14" customFormat="false" ht="14" hidden="false" customHeight="true" outlineLevel="0" collapsed="false">
      <c r="A14" s="7" t="s">
        <v>15</v>
      </c>
      <c r="B14" s="8" t="n">
        <v>10</v>
      </c>
      <c r="C14" s="8" t="n">
        <v>0</v>
      </c>
      <c r="D14" s="10"/>
      <c r="E14" s="1" t="s">
        <v>8</v>
      </c>
      <c r="F14" s="11" t="n">
        <f aca="false">(-$C14)*(10^(-($B14-F$5)))/((10^(-($B14-F$5)))+1)</f>
        <v>-0</v>
      </c>
      <c r="G14" s="11" t="n">
        <f aca="false">(-$C14)*(10^(-($B14-G$5)))/((10^(-($B14-G$5)))+1)</f>
        <v>-0</v>
      </c>
      <c r="H14" s="11" t="n">
        <f aca="false">(-$C14)*(10^(-($B14-H$5)))/((10^(-($B14-H$5)))+1)</f>
        <v>-0</v>
      </c>
      <c r="I14" s="11" t="n">
        <f aca="false">(-$C14)*(10^(-($B14-I$5)))/((10^(-($B14-I$5)))+1)</f>
        <v>-0</v>
      </c>
      <c r="J14" s="11" t="n">
        <f aca="false">(-$C14)*(10^(-($B14-J$5)))/((10^(-($B14-J$5)))+1)</f>
        <v>-0</v>
      </c>
      <c r="K14" s="11" t="n">
        <f aca="false">(-$C14)*(10^(-($B14-K$5)))/((10^(-($B14-K$5)))+1)</f>
        <v>-0</v>
      </c>
      <c r="L14" s="11" t="n">
        <f aca="false">(-$C14)*(10^(-($B14-L$5)))/((10^(-($B14-L$5)))+1)</f>
        <v>-0</v>
      </c>
      <c r="M14" s="11" t="n">
        <f aca="false">(-$C14)*(10^(-($B14-M$5)))/((10^(-($B14-M$5)))+1)</f>
        <v>-0</v>
      </c>
      <c r="N14" s="11" t="n">
        <f aca="false">(-$C14)*(10^(-($B14-N$5)))/((10^(-($B14-N$5)))+1)</f>
        <v>-0</v>
      </c>
      <c r="O14" s="11" t="n">
        <f aca="false">(-$C14)*(10^(-($B14-O$5)))/((10^(-($B14-O$5)))+1)</f>
        <v>-0</v>
      </c>
      <c r="P14" s="11" t="n">
        <f aca="false">(-$C14)*(10^(-($B14-P$5)))/((10^(-($B14-P$5)))+1)</f>
        <v>-0</v>
      </c>
      <c r="Q14" s="11" t="n">
        <f aca="false">(-$C14)*(10^(-($B14-Q$5)))/((10^(-($B14-Q$5)))+1)</f>
        <v>-0</v>
      </c>
      <c r="R14" s="11" t="n">
        <f aca="false">(-$C14)*(10^(-($B14-R$5)))/((10^(-($B14-R$5)))+1)</f>
        <v>-0</v>
      </c>
      <c r="S14" s="11" t="n">
        <f aca="false">(-$C14)*(10^(-($B14-S$5)))/((10^(-($B14-S$5)))+1)</f>
        <v>-0</v>
      </c>
    </row>
    <row r="15" customFormat="false" ht="14" hidden="false" customHeight="true" outlineLevel="0" collapsed="false">
      <c r="A15" s="7" t="s">
        <v>16</v>
      </c>
      <c r="B15" s="8" t="n">
        <v>9.8</v>
      </c>
      <c r="C15" s="8" t="n">
        <v>0</v>
      </c>
      <c r="D15" s="10"/>
      <c r="E15" s="1" t="s">
        <v>8</v>
      </c>
      <c r="F15" s="11" t="n">
        <f aca="false">($C15)*(10^($B15-F$5))/((10^($B15-F$5))+1)</f>
        <v>0</v>
      </c>
      <c r="G15" s="11" t="n">
        <f aca="false">($C15)*(10^($B15-G$5))/((10^($B15-G$5))+1)</f>
        <v>0</v>
      </c>
      <c r="H15" s="11" t="n">
        <f aca="false">($C15)*(10^($B15-H$5))/((10^($B15-H$5))+1)</f>
        <v>0</v>
      </c>
      <c r="I15" s="11" t="n">
        <f aca="false">($C15)*(10^($B15-I$5))/((10^($B15-I$5))+1)</f>
        <v>0</v>
      </c>
      <c r="J15" s="11" t="n">
        <f aca="false">($C15)*(10^($B15-J$5))/((10^($B15-J$5))+1)</f>
        <v>0</v>
      </c>
      <c r="K15" s="11" t="n">
        <f aca="false">($C15)*(10^($B15-K$5))/((10^($B15-K$5))+1)</f>
        <v>0</v>
      </c>
      <c r="L15" s="11" t="n">
        <f aca="false">($C15)*(10^($B15-L$5))/((10^($B15-L$5))+1)</f>
        <v>0</v>
      </c>
      <c r="M15" s="11" t="n">
        <f aca="false">($C15)*(10^($B15-M$5))/((10^($B15-M$5))+1)</f>
        <v>0</v>
      </c>
      <c r="N15" s="11" t="n">
        <f aca="false">($C15)*(10^($B15-N$5))/((10^($B15-N$5))+1)</f>
        <v>0</v>
      </c>
      <c r="O15" s="11" t="n">
        <f aca="false">($C15)*(10^($B15-O$5))/((10^($B15-O$5))+1)</f>
        <v>0</v>
      </c>
      <c r="P15" s="11" t="n">
        <f aca="false">($C15)*(10^($B15-P$5))/((10^($B15-P$5))+1)</f>
        <v>0</v>
      </c>
      <c r="Q15" s="11" t="n">
        <f aca="false">($C15)*(10^($B15-Q$5))/((10^($B15-Q$5))+1)</f>
        <v>0</v>
      </c>
      <c r="R15" s="11" t="n">
        <f aca="false">($C15)*(10^($B15-R$5))/((10^($B15-R$5))+1)</f>
        <v>0</v>
      </c>
      <c r="S15" s="11" t="n">
        <f aca="false">($C15)*(10^($B15-S$5))/((10^($B15-S$5))+1)</f>
        <v>0</v>
      </c>
    </row>
    <row r="16" customFormat="false" ht="14" hidden="false" customHeight="true" outlineLevel="0" collapsed="false">
      <c r="A16" s="12" t="s">
        <v>17</v>
      </c>
      <c r="B16" s="13"/>
      <c r="C16" s="13"/>
      <c r="D16" s="14"/>
      <c r="E16" s="1" t="s">
        <v>18</v>
      </c>
      <c r="F16" s="11" t="n">
        <f aca="false">SUM(F7:F15)</f>
        <v>1.99132012477063</v>
      </c>
      <c r="G16" s="11" t="n">
        <f aca="false">SUM(G7:G15)</f>
        <v>1.91844893464082</v>
      </c>
      <c r="H16" s="11" t="n">
        <f aca="false">SUM(H7:H15)</f>
        <v>1.48040933603249</v>
      </c>
      <c r="I16" s="11" t="n">
        <f aca="false">SUM(I7:I15)</f>
        <v>0.539037350915621</v>
      </c>
      <c r="J16" s="11" t="n">
        <f aca="false">SUM(J7:J15)</f>
        <v>-0.6180158057477</v>
      </c>
      <c r="K16" s="11" t="n">
        <f aca="false">SUM(K7:K15)</f>
        <v>-1.20304229502229</v>
      </c>
      <c r="L16" s="11" t="n">
        <f aca="false">SUM(L7:L15)</f>
        <v>-1.87617238555995</v>
      </c>
      <c r="M16" s="11" t="n">
        <f aca="false">SUM(M7:M15)</f>
        <v>-2.70908480309817</v>
      </c>
      <c r="N16" s="11" t="n">
        <f aca="false">SUM(N7:N15)</f>
        <v>-3.66563403116503</v>
      </c>
      <c r="O16" s="11" t="n">
        <f aca="false">SUM(O7:O15)</f>
        <v>-3.95912430241888</v>
      </c>
      <c r="P16" s="11" t="n">
        <f aca="false">SUM(P7:P15)</f>
        <v>-3.99581655307469</v>
      </c>
      <c r="Q16" s="11" t="n">
        <f aca="false">SUM(Q7:Q15)</f>
        <v>-3.99958066843706</v>
      </c>
      <c r="R16" s="11" t="n">
        <f aca="false">SUM(R7:R15)</f>
        <v>-3.99995805694603</v>
      </c>
      <c r="S16" s="11" t="n">
        <f aca="false">SUM(S7:S15)</f>
        <v>-3.9999958055956</v>
      </c>
    </row>
    <row r="17" customFormat="false" ht="14" hidden="false" customHeight="true" outlineLevel="0" collapsed="false">
      <c r="A17" s="2" t="s">
        <v>19</v>
      </c>
    </row>
    <row r="18" customFormat="false" ht="14" hidden="false" customHeight="true" outlineLevel="0" collapsed="false">
      <c r="A18" s="15" t="s">
        <v>20</v>
      </c>
      <c r="B18" s="15" t="s">
        <v>18</v>
      </c>
      <c r="C18" s="15"/>
      <c r="H18" s="11"/>
    </row>
    <row r="19" customFormat="false" ht="14" hidden="false" customHeight="true" outlineLevel="0" collapsed="false">
      <c r="A19" s="16" t="n">
        <v>1</v>
      </c>
      <c r="B19" s="11" t="n">
        <f aca="false">F16</f>
        <v>1.99132012477063</v>
      </c>
      <c r="C19" s="16"/>
      <c r="H19" s="11"/>
    </row>
    <row r="20" customFormat="false" ht="14" hidden="false" customHeight="true" outlineLevel="0" collapsed="false">
      <c r="A20" s="16" t="n">
        <v>2</v>
      </c>
      <c r="B20" s="11" t="n">
        <f aca="false">G16</f>
        <v>1.91844893464082</v>
      </c>
      <c r="C20" s="16"/>
      <c r="H20" s="11"/>
    </row>
    <row r="21" customFormat="false" ht="14" hidden="false" customHeight="true" outlineLevel="0" collapsed="false">
      <c r="A21" s="16" t="n">
        <v>3</v>
      </c>
      <c r="B21" s="11" t="n">
        <f aca="false">H16</f>
        <v>1.48040933603249</v>
      </c>
      <c r="C21" s="16"/>
    </row>
    <row r="22" customFormat="false" ht="14" hidden="false" customHeight="true" outlineLevel="0" collapsed="false">
      <c r="A22" s="16" t="n">
        <v>4</v>
      </c>
      <c r="B22" s="11" t="n">
        <f aca="false">I16</f>
        <v>0.539037350915621</v>
      </c>
      <c r="C22" s="16"/>
    </row>
    <row r="23" customFormat="false" ht="14" hidden="false" customHeight="true" outlineLevel="0" collapsed="false">
      <c r="A23" s="16" t="n">
        <v>5</v>
      </c>
      <c r="B23" s="11" t="n">
        <f aca="false">J16</f>
        <v>-0.6180158057477</v>
      </c>
      <c r="C23" s="16"/>
    </row>
    <row r="24" customFormat="false" ht="14" hidden="false" customHeight="true" outlineLevel="0" collapsed="false">
      <c r="A24" s="16" t="n">
        <v>6</v>
      </c>
      <c r="B24" s="11" t="n">
        <f aca="false">K16</f>
        <v>-1.20304229502229</v>
      </c>
      <c r="C24" s="16"/>
    </row>
    <row r="25" customFormat="false" ht="14" hidden="false" customHeight="true" outlineLevel="0" collapsed="false">
      <c r="A25" s="16" t="n">
        <v>7</v>
      </c>
      <c r="B25" s="11" t="n">
        <f aca="false">L16</f>
        <v>-1.87617238555995</v>
      </c>
      <c r="C25" s="16"/>
    </row>
    <row r="26" customFormat="false" ht="14" hidden="false" customHeight="true" outlineLevel="0" collapsed="false">
      <c r="A26" s="16" t="n">
        <v>8</v>
      </c>
      <c r="B26" s="11" t="n">
        <f aca="false">M16</f>
        <v>-2.70908480309817</v>
      </c>
      <c r="C26" s="16"/>
    </row>
    <row r="27" customFormat="false" ht="14" hidden="false" customHeight="true" outlineLevel="0" collapsed="false">
      <c r="A27" s="16" t="n">
        <v>9</v>
      </c>
      <c r="B27" s="11" t="n">
        <f aca="false">N16</f>
        <v>-3.66563403116503</v>
      </c>
      <c r="C27" s="16"/>
    </row>
    <row r="28" customFormat="false" ht="14" hidden="false" customHeight="true" outlineLevel="0" collapsed="false">
      <c r="A28" s="16" t="n">
        <v>10</v>
      </c>
      <c r="B28" s="11" t="n">
        <f aca="false">O16</f>
        <v>-3.95912430241888</v>
      </c>
      <c r="C28" s="16"/>
    </row>
    <row r="29" customFormat="false" ht="14" hidden="false" customHeight="true" outlineLevel="0" collapsed="false">
      <c r="A29" s="16" t="n">
        <v>11</v>
      </c>
      <c r="B29" s="11" t="n">
        <f aca="false">P16</f>
        <v>-3.99581655307469</v>
      </c>
      <c r="C29" s="16"/>
    </row>
    <row r="30" customFormat="false" ht="14" hidden="false" customHeight="true" outlineLevel="0" collapsed="false">
      <c r="A30" s="16" t="n">
        <v>12</v>
      </c>
      <c r="B30" s="11" t="n">
        <f aca="false">Q16</f>
        <v>-3.99958066843706</v>
      </c>
      <c r="C30" s="16"/>
    </row>
    <row r="31" customFormat="false" ht="14" hidden="false" customHeight="true" outlineLevel="0" collapsed="false">
      <c r="A31" s="16" t="n">
        <v>13</v>
      </c>
      <c r="B31" s="11" t="n">
        <f aca="false">R16</f>
        <v>-3.99995805694603</v>
      </c>
      <c r="C31" s="16"/>
    </row>
    <row r="32" customFormat="false" ht="14" hidden="false" customHeight="true" outlineLevel="0" collapsed="false">
      <c r="A32" s="16" t="n">
        <v>14</v>
      </c>
      <c r="B32" s="11" t="n">
        <f aca="false">S16</f>
        <v>-3.9999958055956</v>
      </c>
      <c r="C32" s="16"/>
    </row>
    <row r="33" customFormat="false" ht="14" hidden="false" customHeight="true" outlineLevel="0" collapsed="false">
      <c r="A33" s="17" t="s">
        <v>21</v>
      </c>
    </row>
    <row r="34" customFormat="false" ht="14" hidden="false" customHeight="true" outlineLevel="0" collapsed="false">
      <c r="A34" s="2" t="s">
        <v>22</v>
      </c>
    </row>
    <row r="35" customFormat="false" ht="14" hidden="false" customHeight="true" outlineLevel="0" collapsed="false">
      <c r="A35" s="15"/>
      <c r="B35" s="15" t="s">
        <v>23</v>
      </c>
      <c r="C35" s="15" t="s">
        <v>20</v>
      </c>
    </row>
    <row r="36" customFormat="false" ht="14" hidden="false" customHeight="true" outlineLevel="0" collapsed="false">
      <c r="A36" s="16"/>
      <c r="B36" s="11" t="n">
        <f aca="false">1-B19</f>
        <v>-0.991320124770634</v>
      </c>
      <c r="C36" s="16" t="n">
        <v>1</v>
      </c>
    </row>
    <row r="37" customFormat="false" ht="14" hidden="false" customHeight="true" outlineLevel="0" collapsed="false">
      <c r="A37" s="16"/>
      <c r="B37" s="11" t="n">
        <f aca="false">1-B20</f>
        <v>-0.918448934640823</v>
      </c>
      <c r="C37" s="16" t="n">
        <v>2</v>
      </c>
    </row>
    <row r="38" customFormat="false" ht="14" hidden="false" customHeight="true" outlineLevel="0" collapsed="false">
      <c r="A38" s="16"/>
      <c r="B38" s="11" t="n">
        <f aca="false">1-B21</f>
        <v>-0.480409336032493</v>
      </c>
      <c r="C38" s="16" t="n">
        <v>3</v>
      </c>
    </row>
    <row r="39" customFormat="false" ht="14" hidden="false" customHeight="true" outlineLevel="0" collapsed="false">
      <c r="A39" s="16"/>
      <c r="B39" s="11" t="n">
        <f aca="false">1-B22</f>
        <v>0.460962649084379</v>
      </c>
      <c r="C39" s="16" t="n">
        <v>4</v>
      </c>
    </row>
    <row r="40" customFormat="false" ht="14" hidden="false" customHeight="true" outlineLevel="0" collapsed="false">
      <c r="A40" s="16"/>
      <c r="B40" s="11" t="n">
        <f aca="false">1-B23</f>
        <v>1.6180158057477</v>
      </c>
      <c r="C40" s="16" t="n">
        <v>5</v>
      </c>
    </row>
    <row r="41" customFormat="false" ht="14" hidden="false" customHeight="true" outlineLevel="0" collapsed="false">
      <c r="A41" s="16"/>
      <c r="B41" s="11" t="n">
        <f aca="false">1-B24</f>
        <v>2.20304229502228</v>
      </c>
      <c r="C41" s="16" t="n">
        <v>6</v>
      </c>
    </row>
    <row r="42" customFormat="false" ht="14" hidden="false" customHeight="true" outlineLevel="0" collapsed="false">
      <c r="A42" s="16"/>
      <c r="B42" s="11" t="n">
        <f aca="false">1-B25</f>
        <v>2.87617238555995</v>
      </c>
      <c r="C42" s="16" t="n">
        <v>7</v>
      </c>
    </row>
    <row r="43" customFormat="false" ht="14" hidden="false" customHeight="true" outlineLevel="0" collapsed="false">
      <c r="A43" s="16"/>
      <c r="B43" s="11" t="n">
        <f aca="false">1-B26</f>
        <v>3.70908480309817</v>
      </c>
      <c r="C43" s="16" t="n">
        <v>8</v>
      </c>
    </row>
    <row r="44" customFormat="false" ht="14" hidden="false" customHeight="true" outlineLevel="0" collapsed="false">
      <c r="A44" s="16"/>
      <c r="B44" s="11" t="n">
        <f aca="false">1-B27</f>
        <v>4.66563403116503</v>
      </c>
      <c r="C44" s="16" t="n">
        <v>9</v>
      </c>
    </row>
    <row r="45" customFormat="false" ht="14" hidden="false" customHeight="true" outlineLevel="0" collapsed="false">
      <c r="A45" s="16"/>
      <c r="B45" s="11" t="n">
        <f aca="false">1-B28</f>
        <v>4.95912430241888</v>
      </c>
      <c r="C45" s="16" t="n">
        <v>10</v>
      </c>
    </row>
    <row r="46" customFormat="false" ht="14" hidden="false" customHeight="true" outlineLevel="0" collapsed="false">
      <c r="A46" s="16"/>
      <c r="B46" s="11" t="n">
        <f aca="false">1-B29</f>
        <v>4.99581655307469</v>
      </c>
      <c r="C46" s="16" t="n">
        <v>11</v>
      </c>
    </row>
    <row r="47" customFormat="false" ht="14" hidden="false" customHeight="true" outlineLevel="0" collapsed="false">
      <c r="A47" s="16"/>
      <c r="B47" s="11" t="n">
        <f aca="false">1-B30</f>
        <v>4.99958066843706</v>
      </c>
      <c r="C47" s="16" t="n">
        <v>12</v>
      </c>
    </row>
    <row r="48" customFormat="false" ht="14" hidden="false" customHeight="true" outlineLevel="0" collapsed="false">
      <c r="A48" s="16"/>
      <c r="B48" s="11" t="n">
        <f aca="false">1-B31</f>
        <v>4.99995805694604</v>
      </c>
      <c r="C48" s="16" t="n">
        <v>13</v>
      </c>
    </row>
    <row r="49" customFormat="false" ht="14" hidden="false" customHeight="true" outlineLevel="0" collapsed="false">
      <c r="A49" s="16"/>
      <c r="B49" s="11" t="n">
        <f aca="false">1-B32</f>
        <v>4.9999958055956</v>
      </c>
      <c r="C49" s="16" t="n">
        <v>14</v>
      </c>
    </row>
  </sheetData>
  <printOptions headings="true" gridLines="true" gridLinesSet="true" horizontalCentered="true" verticalCentered="tru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LibreOffice/4.4.7.2$Linux_X86_64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2000-09-16T15:36:35Z</dcterms:created>
  <dc:language>en-US</dc:language>
  <dcterms:modified xsi:type="dcterms:W3CDTF">2018-10-26T22:10:36Z</dcterms:modified>
  <cp:revision>2</cp:revision>
</cp:coreProperties>
</file>