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stronomy\Projects\Techniques\Flux Calibration\"/>
    </mc:Choice>
  </mc:AlternateContent>
  <bookViews>
    <workbookView xWindow="1840" yWindow="4320" windowWidth="19620" windowHeight="4370" xr2:uid="{00000000-000D-0000-FFFF-FFFF00000000}"/>
  </bookViews>
  <sheets>
    <sheet name="Observations" sheetId="3" r:id="rId1"/>
    <sheet name="Response Functions" sheetId="5" r:id="rId2"/>
  </sheets>
  <externalReferences>
    <externalReference r:id="rId3"/>
  </externalReferences>
  <definedNames>
    <definedName name="_xlnm._FilterDatabase" localSheetId="1" hidden="1">'Response Functions'!$A$2:$P$45</definedName>
  </definedNames>
  <calcPr calcId="171027"/>
</workbook>
</file>

<file path=xl/calcChain.xml><?xml version="1.0" encoding="utf-8"?>
<calcChain xmlns="http://schemas.openxmlformats.org/spreadsheetml/2006/main">
  <c r="L26" i="3" l="1"/>
  <c r="L28" i="3" s="1"/>
  <c r="H57" i="3" l="1"/>
  <c r="I57" i="3"/>
  <c r="J57" i="3"/>
  <c r="K57" i="3"/>
  <c r="M57" i="3"/>
  <c r="N57" i="3"/>
  <c r="O57" i="3"/>
  <c r="P57" i="3"/>
  <c r="Q57" i="3"/>
  <c r="R57" i="3"/>
  <c r="S57" i="3"/>
  <c r="T57" i="3"/>
  <c r="G57" i="3"/>
  <c r="G56" i="3"/>
  <c r="H56" i="3"/>
  <c r="I56" i="3"/>
  <c r="J56" i="3"/>
  <c r="K56" i="3"/>
  <c r="M56" i="3"/>
  <c r="N56" i="3"/>
  <c r="O56" i="3"/>
  <c r="P56" i="3"/>
  <c r="Q56" i="3"/>
  <c r="R56" i="3"/>
  <c r="T56" i="3"/>
  <c r="S56" i="3"/>
  <c r="G33" i="3"/>
  <c r="H33" i="3"/>
  <c r="I33" i="3"/>
  <c r="J33" i="3"/>
  <c r="K33" i="3"/>
  <c r="M33" i="3"/>
  <c r="N33" i="3"/>
  <c r="O33" i="3"/>
  <c r="P33" i="3"/>
  <c r="Q33" i="3"/>
  <c r="R33" i="3"/>
  <c r="S33" i="3"/>
  <c r="T33" i="3"/>
  <c r="G34" i="3"/>
  <c r="H34" i="3"/>
  <c r="I34" i="3"/>
  <c r="J34" i="3"/>
  <c r="K34" i="3"/>
  <c r="M34" i="3"/>
  <c r="N34" i="3"/>
  <c r="O34" i="3"/>
  <c r="P34" i="3"/>
  <c r="Q34" i="3"/>
  <c r="R34" i="3"/>
  <c r="S34" i="3"/>
  <c r="T34" i="3"/>
  <c r="G35" i="3"/>
  <c r="H35" i="3"/>
  <c r="I35" i="3"/>
  <c r="J35" i="3"/>
  <c r="K35" i="3"/>
  <c r="M35" i="3"/>
  <c r="N35" i="3"/>
  <c r="O35" i="3"/>
  <c r="P35" i="3"/>
  <c r="Q35" i="3"/>
  <c r="R35" i="3"/>
  <c r="S35" i="3"/>
  <c r="T35" i="3"/>
  <c r="G36" i="3"/>
  <c r="H36" i="3"/>
  <c r="I36" i="3"/>
  <c r="J36" i="3"/>
  <c r="K36" i="3"/>
  <c r="M36" i="3"/>
  <c r="N36" i="3"/>
  <c r="O36" i="3"/>
  <c r="P36" i="3"/>
  <c r="Q36" i="3"/>
  <c r="R36" i="3"/>
  <c r="S36" i="3"/>
  <c r="T36" i="3"/>
  <c r="G37" i="3"/>
  <c r="H37" i="3"/>
  <c r="I37" i="3"/>
  <c r="J37" i="3"/>
  <c r="K37" i="3"/>
  <c r="M37" i="3"/>
  <c r="N37" i="3"/>
  <c r="O37" i="3"/>
  <c r="P37" i="3"/>
  <c r="Q37" i="3"/>
  <c r="R37" i="3"/>
  <c r="S37" i="3"/>
  <c r="T37" i="3"/>
  <c r="G38" i="3"/>
  <c r="H38" i="3"/>
  <c r="I38" i="3"/>
  <c r="J38" i="3"/>
  <c r="K38" i="3"/>
  <c r="M38" i="3"/>
  <c r="N38" i="3"/>
  <c r="O38" i="3"/>
  <c r="P38" i="3"/>
  <c r="Q38" i="3"/>
  <c r="R38" i="3"/>
  <c r="S38" i="3"/>
  <c r="T38" i="3"/>
  <c r="G39" i="3"/>
  <c r="H39" i="3"/>
  <c r="I39" i="3"/>
  <c r="J39" i="3"/>
  <c r="K39" i="3"/>
  <c r="M39" i="3"/>
  <c r="N39" i="3"/>
  <c r="O39" i="3"/>
  <c r="P39" i="3"/>
  <c r="Q39" i="3"/>
  <c r="R39" i="3"/>
  <c r="S39" i="3"/>
  <c r="T39" i="3"/>
  <c r="G40" i="3"/>
  <c r="H40" i="3"/>
  <c r="I40" i="3"/>
  <c r="J40" i="3"/>
  <c r="K40" i="3"/>
  <c r="M40" i="3"/>
  <c r="N40" i="3"/>
  <c r="O40" i="3"/>
  <c r="P40" i="3"/>
  <c r="Q40" i="3"/>
  <c r="R40" i="3"/>
  <c r="S40" i="3"/>
  <c r="T40" i="3"/>
  <c r="G41" i="3"/>
  <c r="H41" i="3"/>
  <c r="I41" i="3"/>
  <c r="J41" i="3"/>
  <c r="K41" i="3"/>
  <c r="M41" i="3"/>
  <c r="N41" i="3"/>
  <c r="O41" i="3"/>
  <c r="P41" i="3"/>
  <c r="Q41" i="3"/>
  <c r="R41" i="3"/>
  <c r="S41" i="3"/>
  <c r="T41" i="3"/>
  <c r="G42" i="3"/>
  <c r="H42" i="3"/>
  <c r="I42" i="3"/>
  <c r="J42" i="3"/>
  <c r="K42" i="3"/>
  <c r="M42" i="3"/>
  <c r="N42" i="3"/>
  <c r="O42" i="3"/>
  <c r="P42" i="3"/>
  <c r="Q42" i="3"/>
  <c r="R42" i="3"/>
  <c r="S42" i="3"/>
  <c r="T42" i="3"/>
  <c r="G43" i="3"/>
  <c r="H43" i="3"/>
  <c r="I43" i="3"/>
  <c r="J43" i="3"/>
  <c r="K43" i="3"/>
  <c r="M43" i="3"/>
  <c r="N43" i="3"/>
  <c r="O43" i="3"/>
  <c r="P43" i="3"/>
  <c r="Q43" i="3"/>
  <c r="R43" i="3"/>
  <c r="S43" i="3"/>
  <c r="T43" i="3"/>
  <c r="G44" i="3"/>
  <c r="H44" i="3"/>
  <c r="I44" i="3"/>
  <c r="J44" i="3"/>
  <c r="K44" i="3"/>
  <c r="M44" i="3"/>
  <c r="N44" i="3"/>
  <c r="O44" i="3"/>
  <c r="P44" i="3"/>
  <c r="Q44" i="3"/>
  <c r="R44" i="3"/>
  <c r="S44" i="3"/>
  <c r="T44" i="3"/>
  <c r="G45" i="3"/>
  <c r="H45" i="3"/>
  <c r="I45" i="3"/>
  <c r="J45" i="3"/>
  <c r="K45" i="3"/>
  <c r="M45" i="3"/>
  <c r="N45" i="3"/>
  <c r="O45" i="3"/>
  <c r="P45" i="3"/>
  <c r="Q45" i="3"/>
  <c r="R45" i="3"/>
  <c r="S45" i="3"/>
  <c r="T45" i="3"/>
  <c r="G46" i="3"/>
  <c r="H46" i="3"/>
  <c r="I46" i="3"/>
  <c r="J46" i="3"/>
  <c r="K46" i="3"/>
  <c r="M46" i="3"/>
  <c r="N46" i="3"/>
  <c r="O46" i="3"/>
  <c r="P46" i="3"/>
  <c r="Q46" i="3"/>
  <c r="R46" i="3"/>
  <c r="S46" i="3"/>
  <c r="T46" i="3"/>
  <c r="G47" i="3"/>
  <c r="H47" i="3"/>
  <c r="I47" i="3"/>
  <c r="J47" i="3"/>
  <c r="K47" i="3"/>
  <c r="M47" i="3"/>
  <c r="N47" i="3"/>
  <c r="O47" i="3"/>
  <c r="P47" i="3"/>
  <c r="Q47" i="3"/>
  <c r="R47" i="3"/>
  <c r="S47" i="3"/>
  <c r="T47" i="3"/>
  <c r="G48" i="3"/>
  <c r="H48" i="3"/>
  <c r="I48" i="3"/>
  <c r="J48" i="3"/>
  <c r="K48" i="3"/>
  <c r="M48" i="3"/>
  <c r="N48" i="3"/>
  <c r="O48" i="3"/>
  <c r="P48" i="3"/>
  <c r="Q48" i="3"/>
  <c r="R48" i="3"/>
  <c r="S48" i="3"/>
  <c r="T48" i="3"/>
  <c r="G49" i="3"/>
  <c r="H49" i="3"/>
  <c r="I49" i="3"/>
  <c r="J49" i="3"/>
  <c r="K49" i="3"/>
  <c r="M49" i="3"/>
  <c r="N49" i="3"/>
  <c r="O49" i="3"/>
  <c r="P49" i="3"/>
  <c r="Q49" i="3"/>
  <c r="R49" i="3"/>
  <c r="S49" i="3"/>
  <c r="T49" i="3"/>
  <c r="G50" i="3"/>
  <c r="H50" i="3"/>
  <c r="I50" i="3"/>
  <c r="J50" i="3"/>
  <c r="K50" i="3"/>
  <c r="M50" i="3"/>
  <c r="N50" i="3"/>
  <c r="O50" i="3"/>
  <c r="P50" i="3"/>
  <c r="Q50" i="3"/>
  <c r="R50" i="3"/>
  <c r="S50" i="3"/>
  <c r="T50" i="3"/>
  <c r="G51" i="3"/>
  <c r="H51" i="3"/>
  <c r="I51" i="3"/>
  <c r="J51" i="3"/>
  <c r="K51" i="3"/>
  <c r="M51" i="3"/>
  <c r="N51" i="3"/>
  <c r="O51" i="3"/>
  <c r="P51" i="3"/>
  <c r="Q51" i="3"/>
  <c r="R51" i="3"/>
  <c r="S51" i="3"/>
  <c r="T51" i="3"/>
  <c r="G52" i="3"/>
  <c r="H52" i="3"/>
  <c r="I52" i="3"/>
  <c r="J52" i="3"/>
  <c r="K52" i="3"/>
  <c r="M52" i="3"/>
  <c r="N52" i="3"/>
  <c r="O52" i="3"/>
  <c r="P52" i="3"/>
  <c r="Q52" i="3"/>
  <c r="R52" i="3"/>
  <c r="S52" i="3"/>
  <c r="T52" i="3"/>
  <c r="G53" i="3"/>
  <c r="H53" i="3"/>
  <c r="I53" i="3"/>
  <c r="J53" i="3"/>
  <c r="K53" i="3"/>
  <c r="M53" i="3"/>
  <c r="N53" i="3"/>
  <c r="O53" i="3"/>
  <c r="P53" i="3"/>
  <c r="Q53" i="3"/>
  <c r="R53" i="3"/>
  <c r="S53" i="3"/>
  <c r="T53" i="3"/>
  <c r="G54" i="3"/>
  <c r="H54" i="3"/>
  <c r="I54" i="3"/>
  <c r="J54" i="3"/>
  <c r="K54" i="3"/>
  <c r="M54" i="3"/>
  <c r="N54" i="3"/>
  <c r="O54" i="3"/>
  <c r="P54" i="3"/>
  <c r="Q54" i="3"/>
  <c r="R54" i="3"/>
  <c r="S54" i="3"/>
  <c r="T54" i="3"/>
  <c r="G55" i="3"/>
  <c r="H55" i="3"/>
  <c r="I55" i="3"/>
  <c r="J55" i="3"/>
  <c r="K55" i="3"/>
  <c r="M55" i="3"/>
  <c r="N55" i="3"/>
  <c r="O55" i="3"/>
  <c r="P55" i="3"/>
  <c r="Q55" i="3"/>
  <c r="R55" i="3"/>
  <c r="S55" i="3"/>
  <c r="T55" i="3"/>
  <c r="G32" i="3"/>
  <c r="H32" i="3"/>
  <c r="I32" i="3"/>
  <c r="K32" i="3"/>
  <c r="M32" i="3"/>
  <c r="N32" i="3"/>
  <c r="O32" i="3"/>
  <c r="P32" i="3"/>
  <c r="Q32" i="3"/>
  <c r="R32" i="3"/>
  <c r="S32" i="3"/>
  <c r="T32" i="3"/>
  <c r="J32" i="3"/>
  <c r="U6" i="3"/>
  <c r="U3" i="3"/>
  <c r="U2" i="3"/>
  <c r="U27" i="3"/>
  <c r="U57" i="3" s="1"/>
  <c r="G26" i="3"/>
  <c r="H26" i="3"/>
  <c r="I26" i="3"/>
  <c r="I28" i="3" s="1"/>
  <c r="J26" i="3"/>
  <c r="K26" i="3"/>
  <c r="K28" i="3" s="1"/>
  <c r="M26" i="3"/>
  <c r="M28" i="3" s="1"/>
  <c r="N26" i="3"/>
  <c r="N28" i="3" s="1"/>
  <c r="O26" i="3"/>
  <c r="P26" i="3"/>
  <c r="P28" i="3" s="1"/>
  <c r="Q26" i="3"/>
  <c r="Q28" i="3" s="1"/>
  <c r="R26" i="3"/>
  <c r="R28" i="3" s="1"/>
  <c r="S26" i="3"/>
  <c r="T26" i="3"/>
  <c r="T28" i="3" s="1"/>
  <c r="U4" i="3"/>
  <c r="U5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U31" i="3"/>
  <c r="T31" i="3"/>
  <c r="S31" i="3"/>
  <c r="R31" i="3"/>
  <c r="Q31" i="3"/>
  <c r="P31" i="3"/>
  <c r="O31" i="3"/>
  <c r="N31" i="3"/>
  <c r="M31" i="3"/>
  <c r="K31" i="3"/>
  <c r="J31" i="3"/>
  <c r="I31" i="3"/>
  <c r="H31" i="3"/>
  <c r="G31" i="3"/>
  <c r="A31" i="3"/>
  <c r="S28" i="3"/>
  <c r="O28" i="3"/>
  <c r="J28" i="3"/>
  <c r="H28" i="3"/>
  <c r="U26" i="3" l="1"/>
  <c r="U28" i="3" s="1"/>
  <c r="U56" i="3"/>
  <c r="G28" i="3"/>
  <c r="U32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</calcChain>
</file>

<file path=xl/sharedStrings.xml><?xml version="1.0" encoding="utf-8"?>
<sst xmlns="http://schemas.openxmlformats.org/spreadsheetml/2006/main" count="229" uniqueCount="71">
  <si>
    <t>Total</t>
  </si>
  <si>
    <t>Goal</t>
  </si>
  <si>
    <t>889-CH4</t>
  </si>
  <si>
    <t>807-NIR</t>
  </si>
  <si>
    <t>742-NIR</t>
  </si>
  <si>
    <t>685-NIR</t>
  </si>
  <si>
    <t>501-OIII</t>
  </si>
  <si>
    <t>650-RED</t>
  </si>
  <si>
    <t>550-GRN</t>
  </si>
  <si>
    <t>450-BLU</t>
  </si>
  <si>
    <t>380-NUV</t>
  </si>
  <si>
    <t>672-SII</t>
  </si>
  <si>
    <t>Date (UT)</t>
  </si>
  <si>
    <t>656-HIA</t>
  </si>
  <si>
    <t>486-HIB</t>
  </si>
  <si>
    <t>Completion</t>
  </si>
  <si>
    <t>550-CLR</t>
  </si>
  <si>
    <t>Exposures in seconds!</t>
  </si>
  <si>
    <t>2015 Oct 14</t>
  </si>
  <si>
    <t>2015 Oct 15</t>
  </si>
  <si>
    <t>Target</t>
  </si>
  <si>
    <t>Type</t>
  </si>
  <si>
    <t>Grating</t>
  </si>
  <si>
    <t>Lens</t>
  </si>
  <si>
    <t>Dispersion</t>
  </si>
  <si>
    <t>2013 Jan 17</t>
  </si>
  <si>
    <t>Aldebaran</t>
  </si>
  <si>
    <t>Y</t>
  </si>
  <si>
    <t>N</t>
  </si>
  <si>
    <t>Rigel</t>
  </si>
  <si>
    <t>K5 III</t>
  </si>
  <si>
    <t>B8 Iab</t>
  </si>
  <si>
    <t>380NUV</t>
  </si>
  <si>
    <t>450BLU</t>
  </si>
  <si>
    <t>658-NII</t>
  </si>
  <si>
    <t>Capella</t>
  </si>
  <si>
    <t>Unprocessed</t>
  </si>
  <si>
    <t>Ion</t>
  </si>
  <si>
    <t>Line (nm)</t>
  </si>
  <si>
    <t>Spect.</t>
  </si>
  <si>
    <t>486HIB</t>
  </si>
  <si>
    <t>501OIII</t>
  </si>
  <si>
    <t>550GRN</t>
  </si>
  <si>
    <t>650RED</t>
  </si>
  <si>
    <t>656HIA</t>
  </si>
  <si>
    <t>672SII</t>
  </si>
  <si>
    <t>685NIR</t>
  </si>
  <si>
    <t>742NIR</t>
  </si>
  <si>
    <t>807NIR</t>
  </si>
  <si>
    <t>889CH4</t>
  </si>
  <si>
    <t>Ne III</t>
  </si>
  <si>
    <t>X</t>
  </si>
  <si>
    <t>OIII</t>
  </si>
  <si>
    <t>ArIII</t>
  </si>
  <si>
    <t>SIII</t>
  </si>
  <si>
    <t>NII</t>
  </si>
  <si>
    <t>OII</t>
  </si>
  <si>
    <t>SII</t>
  </si>
  <si>
    <t>H I</t>
  </si>
  <si>
    <t>He I</t>
  </si>
  <si>
    <t>He II</t>
  </si>
  <si>
    <t>658NII</t>
  </si>
  <si>
    <t>GRN</t>
  </si>
  <si>
    <t>BLU</t>
  </si>
  <si>
    <t>NUV</t>
  </si>
  <si>
    <t>RED</t>
  </si>
  <si>
    <t>CLR</t>
  </si>
  <si>
    <t>NIR</t>
  </si>
  <si>
    <t>CH4</t>
  </si>
  <si>
    <t>E</t>
  </si>
  <si>
    <t>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</si>
</sst>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&quot;m&quot;\ ss&quot;s&quot;"/>
  </numFmts>
  <fonts count="2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rgb="FF00B0F0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00B0F0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9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9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0" xfId="0" applyFont="1"/>
    <xf numFmtId="0" fontId="2" fillId="6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13" fillId="0" borderId="3" xfId="0" applyFont="1" applyFill="1" applyBorder="1" applyAlignment="1">
      <alignment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164" fontId="10" fillId="0" borderId="4" xfId="0" applyNumberFormat="1" applyFont="1" applyFill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10" fillId="0" borderId="7" xfId="0" applyNumberFormat="1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/>
    </xf>
    <xf numFmtId="11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center"/>
    </xf>
    <xf numFmtId="0" fontId="20" fillId="0" borderId="3" xfId="0" applyFont="1" applyFill="1" applyBorder="1" applyAlignment="1">
      <alignment vertical="center" wrapText="1"/>
    </xf>
    <xf numFmtId="0" fontId="21" fillId="0" borderId="2" xfId="0" applyFont="1" applyBorder="1" applyAlignment="1">
      <alignment horizontal="center" vertical="center" wrapText="1"/>
    </xf>
    <xf numFmtId="164" fontId="21" fillId="0" borderId="7" xfId="0" applyNumberFormat="1" applyFont="1" applyBorder="1" applyAlignment="1">
      <alignment horizontal="center" vertical="center" wrapText="1"/>
    </xf>
    <xf numFmtId="9" fontId="20" fillId="0" borderId="1" xfId="1" applyFont="1" applyBorder="1" applyAlignment="1">
      <alignment horizontal="center"/>
    </xf>
    <xf numFmtId="0" fontId="2" fillId="0" borderId="5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21" fillId="0" borderId="4" xfId="0" applyNumberFormat="1" applyFont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2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textRotation="90"/>
    </xf>
    <xf numFmtId="0" fontId="22" fillId="0" borderId="0" xfId="0" applyFont="1"/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2" fillId="0" borderId="0" xfId="0" applyFont="1" applyAlignment="1">
      <alignment horizontal="left"/>
    </xf>
    <xf numFmtId="0" fontId="0" fillId="0" borderId="0" xfId="0" applyBorder="1"/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tronomy/Projects/Techniques/Nebular%20Diagnostics/KineticTempera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undances"/>
      <sheetName val="Collisional Lines"/>
      <sheetName val="Recombination Lines"/>
      <sheetName val="Matrix"/>
    </sheetNames>
    <sheetDataSet>
      <sheetData sheetId="0" refreshError="1"/>
      <sheetData sheetId="1" refreshError="1"/>
      <sheetData sheetId="2" refreshError="1"/>
      <sheetData sheetId="3">
        <row r="21">
          <cell r="S21">
            <v>3</v>
          </cell>
          <cell r="T21">
            <v>2.86</v>
          </cell>
        </row>
        <row r="22">
          <cell r="S22">
            <v>4</v>
          </cell>
          <cell r="T22">
            <v>1</v>
          </cell>
        </row>
        <row r="23">
          <cell r="S23">
            <v>5</v>
          </cell>
          <cell r="T23">
            <v>0.47</v>
          </cell>
        </row>
        <row r="24">
          <cell r="S24">
            <v>6</v>
          </cell>
          <cell r="T24">
            <v>0.26</v>
          </cell>
        </row>
        <row r="25">
          <cell r="S25">
            <v>7</v>
          </cell>
        </row>
        <row r="26">
          <cell r="S26">
            <v>8</v>
          </cell>
        </row>
        <row r="27">
          <cell r="S27">
            <v>9</v>
          </cell>
        </row>
        <row r="28">
          <cell r="S28">
            <v>10</v>
          </cell>
          <cell r="T28">
            <v>5.2999999999999999E-2</v>
          </cell>
        </row>
        <row r="29">
          <cell r="S29">
            <v>7</v>
          </cell>
        </row>
        <row r="30">
          <cell r="S30">
            <v>8</v>
          </cell>
        </row>
        <row r="31">
          <cell r="S31">
            <v>9</v>
          </cell>
        </row>
        <row r="32">
          <cell r="S32">
            <v>10</v>
          </cell>
          <cell r="T32">
            <v>1.84E-2</v>
          </cell>
        </row>
        <row r="33">
          <cell r="S33">
            <v>11</v>
          </cell>
        </row>
        <row r="34">
          <cell r="S34">
            <v>12</v>
          </cell>
        </row>
        <row r="35">
          <cell r="S35">
            <v>13</v>
          </cell>
        </row>
        <row r="36">
          <cell r="S36">
            <v>14</v>
          </cell>
        </row>
        <row r="37">
          <cell r="S37">
            <v>15</v>
          </cell>
          <cell r="T37">
            <v>5.4099999999999999E-3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abSelected="1" zoomScale="90" zoomScaleNormal="90" workbookViewId="0">
      <pane xSplit="6" ySplit="1" topLeftCell="G2" activePane="bottomRight" state="frozenSplit"/>
      <selection pane="topRight" activeCell="G1" sqref="G1"/>
      <selection pane="bottomLeft"/>
      <selection pane="bottomRight" activeCell="A5" sqref="A5"/>
    </sheetView>
  </sheetViews>
  <sheetFormatPr defaultColWidth="8.81640625" defaultRowHeight="12" x14ac:dyDescent="0.3"/>
  <cols>
    <col min="1" max="1" width="11" style="2" customWidth="1"/>
    <col min="2" max="6" width="11" style="51" customWidth="1"/>
    <col min="7" max="18" width="8.7265625" style="2" customWidth="1"/>
    <col min="19" max="21" width="10.1796875" style="2" customWidth="1"/>
    <col min="22" max="16384" width="8.81640625" style="2"/>
  </cols>
  <sheetData>
    <row r="1" spans="1:22" s="51" customFormat="1" ht="12.5" thickBot="1" x14ac:dyDescent="0.35">
      <c r="A1" s="57" t="s">
        <v>12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4" t="s">
        <v>2</v>
      </c>
      <c r="H1" s="18" t="s">
        <v>3</v>
      </c>
      <c r="I1" s="18" t="s">
        <v>4</v>
      </c>
      <c r="J1" s="18" t="s">
        <v>5</v>
      </c>
      <c r="K1" s="13" t="s">
        <v>11</v>
      </c>
      <c r="L1" s="13" t="s">
        <v>34</v>
      </c>
      <c r="M1" s="13" t="s">
        <v>13</v>
      </c>
      <c r="N1" s="13" t="s">
        <v>7</v>
      </c>
      <c r="O1" s="15" t="s">
        <v>8</v>
      </c>
      <c r="P1" s="19" t="s">
        <v>6</v>
      </c>
      <c r="Q1" s="30" t="s">
        <v>14</v>
      </c>
      <c r="R1" s="16" t="s">
        <v>9</v>
      </c>
      <c r="S1" s="17" t="s">
        <v>10</v>
      </c>
      <c r="T1" s="53" t="s">
        <v>16</v>
      </c>
      <c r="U1" s="1" t="s">
        <v>0</v>
      </c>
    </row>
    <row r="2" spans="1:22" ht="12.5" thickBot="1" x14ac:dyDescent="0.35">
      <c r="A2" s="52" t="s">
        <v>25</v>
      </c>
      <c r="B2" s="63" t="s">
        <v>26</v>
      </c>
      <c r="C2" s="63" t="s">
        <v>30</v>
      </c>
      <c r="D2" s="63">
        <v>100</v>
      </c>
      <c r="E2" s="63">
        <v>135</v>
      </c>
      <c r="F2" s="63"/>
      <c r="G2" s="11" t="s">
        <v>28</v>
      </c>
      <c r="H2" s="11" t="s">
        <v>28</v>
      </c>
      <c r="I2" s="11" t="s">
        <v>28</v>
      </c>
      <c r="J2" s="58" t="s">
        <v>27</v>
      </c>
      <c r="K2" s="11" t="s">
        <v>28</v>
      </c>
      <c r="L2" s="11" t="s">
        <v>28</v>
      </c>
      <c r="M2" s="11" t="s">
        <v>28</v>
      </c>
      <c r="N2" s="58" t="s">
        <v>27</v>
      </c>
      <c r="O2" s="58" t="s">
        <v>27</v>
      </c>
      <c r="P2" s="11" t="s">
        <v>28</v>
      </c>
      <c r="Q2" s="11" t="s">
        <v>28</v>
      </c>
      <c r="R2" s="58" t="s">
        <v>27</v>
      </c>
      <c r="S2" s="11" t="s">
        <v>28</v>
      </c>
      <c r="T2" s="11" t="s">
        <v>28</v>
      </c>
      <c r="U2" s="31">
        <f t="shared" ref="U2:U3" si="0">SUM(G2:T2)</f>
        <v>0</v>
      </c>
      <c r="V2" s="2" t="s">
        <v>17</v>
      </c>
    </row>
    <row r="3" spans="1:22" ht="12.5" thickBot="1" x14ac:dyDescent="0.35">
      <c r="A3" s="52" t="s">
        <v>25</v>
      </c>
      <c r="B3" s="63" t="s">
        <v>29</v>
      </c>
      <c r="C3" s="63" t="s">
        <v>31</v>
      </c>
      <c r="D3" s="63">
        <v>100</v>
      </c>
      <c r="E3" s="63">
        <v>135</v>
      </c>
      <c r="F3" s="63"/>
      <c r="G3" s="11" t="s">
        <v>28</v>
      </c>
      <c r="H3" s="11" t="s">
        <v>28</v>
      </c>
      <c r="I3" s="11" t="s">
        <v>28</v>
      </c>
      <c r="J3" s="58" t="s">
        <v>27</v>
      </c>
      <c r="K3" s="11" t="s">
        <v>28</v>
      </c>
      <c r="L3" s="11" t="s">
        <v>28</v>
      </c>
      <c r="M3" s="11" t="s">
        <v>28</v>
      </c>
      <c r="N3" s="58" t="s">
        <v>27</v>
      </c>
      <c r="O3" s="58" t="s">
        <v>27</v>
      </c>
      <c r="P3" s="11" t="s">
        <v>28</v>
      </c>
      <c r="Q3" s="11" t="s">
        <v>28</v>
      </c>
      <c r="R3" s="58" t="s">
        <v>27</v>
      </c>
      <c r="S3" s="58" t="s">
        <v>27</v>
      </c>
      <c r="T3" s="11" t="s">
        <v>28</v>
      </c>
      <c r="U3" s="31">
        <f t="shared" si="0"/>
        <v>0</v>
      </c>
    </row>
    <row r="4" spans="1:22" ht="12.5" thickBot="1" x14ac:dyDescent="0.35">
      <c r="A4" s="52" t="s">
        <v>25</v>
      </c>
      <c r="B4" s="63" t="s">
        <v>35</v>
      </c>
      <c r="C4" s="63"/>
      <c r="D4" s="63">
        <v>100</v>
      </c>
      <c r="E4" s="63">
        <v>135</v>
      </c>
      <c r="F4" s="63" t="s">
        <v>36</v>
      </c>
      <c r="G4" s="11" t="s">
        <v>28</v>
      </c>
      <c r="H4" s="11" t="s">
        <v>28</v>
      </c>
      <c r="I4" s="11" t="s">
        <v>28</v>
      </c>
      <c r="J4" s="11" t="s">
        <v>28</v>
      </c>
      <c r="K4" s="11" t="s">
        <v>28</v>
      </c>
      <c r="L4" s="11" t="s">
        <v>28</v>
      </c>
      <c r="M4" s="11" t="s">
        <v>28</v>
      </c>
      <c r="N4" s="11" t="s">
        <v>28</v>
      </c>
      <c r="O4" s="11" t="s">
        <v>28</v>
      </c>
      <c r="P4" s="11" t="s">
        <v>28</v>
      </c>
      <c r="Q4" s="11" t="s">
        <v>28</v>
      </c>
      <c r="R4" s="11" t="s">
        <v>28</v>
      </c>
      <c r="S4" s="58" t="s">
        <v>27</v>
      </c>
      <c r="T4" s="11" t="s">
        <v>28</v>
      </c>
      <c r="U4" s="59">
        <f t="shared" ref="U4:U21" si="1">SUM(G4:T4)</f>
        <v>0</v>
      </c>
    </row>
    <row r="5" spans="1:22" ht="12.5" thickBot="1" x14ac:dyDescent="0.35">
      <c r="A5" s="52" t="s">
        <v>18</v>
      </c>
      <c r="B5" s="63"/>
      <c r="C5" s="63"/>
      <c r="D5" s="63"/>
      <c r="E5" s="63"/>
      <c r="F5" s="63"/>
      <c r="G5" s="3">
        <v>0</v>
      </c>
      <c r="H5" s="3">
        <v>0</v>
      </c>
      <c r="I5" s="58">
        <v>100</v>
      </c>
      <c r="J5" s="3">
        <v>0</v>
      </c>
      <c r="K5" s="3">
        <v>0</v>
      </c>
      <c r="L5" s="11" t="s">
        <v>28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58">
        <v>1.5</v>
      </c>
      <c r="U5" s="31">
        <f t="shared" si="1"/>
        <v>101.5</v>
      </c>
    </row>
    <row r="6" spans="1:22" ht="12.5" thickBot="1" x14ac:dyDescent="0.35">
      <c r="A6" s="52" t="s">
        <v>19</v>
      </c>
      <c r="B6" s="63"/>
      <c r="C6" s="63"/>
      <c r="D6" s="63"/>
      <c r="E6" s="63"/>
      <c r="F6" s="63"/>
      <c r="G6" s="3">
        <v>0</v>
      </c>
      <c r="H6" s="3">
        <v>0</v>
      </c>
      <c r="I6" s="58">
        <v>100</v>
      </c>
      <c r="J6" s="3">
        <v>0</v>
      </c>
      <c r="K6" s="3">
        <v>0</v>
      </c>
      <c r="L6" s="11" t="s">
        <v>28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58">
        <v>1.5</v>
      </c>
      <c r="U6" s="31">
        <f t="shared" ref="U6" si="2">SUM(G6:T6)</f>
        <v>101.5</v>
      </c>
    </row>
    <row r="7" spans="1:22" ht="12.5" hidden="1" thickBot="1" x14ac:dyDescent="0.35">
      <c r="A7" s="21"/>
      <c r="B7" s="64"/>
      <c r="C7" s="64"/>
      <c r="D7" s="64"/>
      <c r="E7" s="64"/>
      <c r="F7" s="64"/>
      <c r="G7" s="3">
        <v>0</v>
      </c>
      <c r="H7" s="3">
        <v>0</v>
      </c>
      <c r="I7" s="3">
        <v>0</v>
      </c>
      <c r="J7" s="3">
        <v>0</v>
      </c>
      <c r="K7" s="3">
        <v>0</v>
      </c>
      <c r="L7" s="3"/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2">
        <f t="shared" si="1"/>
        <v>0</v>
      </c>
    </row>
    <row r="8" spans="1:22" ht="12.5" hidden="1" thickBot="1" x14ac:dyDescent="0.35">
      <c r="A8" s="29"/>
      <c r="B8" s="65"/>
      <c r="C8" s="65"/>
      <c r="D8" s="65"/>
      <c r="E8" s="65"/>
      <c r="F8" s="65"/>
      <c r="G8" s="3">
        <v>0</v>
      </c>
      <c r="H8" s="3">
        <v>0</v>
      </c>
      <c r="I8" s="3">
        <v>0</v>
      </c>
      <c r="J8" s="3">
        <v>0</v>
      </c>
      <c r="K8" s="3">
        <v>0</v>
      </c>
      <c r="L8" s="3"/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3">
        <f t="shared" si="1"/>
        <v>0</v>
      </c>
    </row>
    <row r="9" spans="1:22" ht="12.5" hidden="1" thickBot="1" x14ac:dyDescent="0.35">
      <c r="A9" s="21"/>
      <c r="B9" s="64"/>
      <c r="C9" s="64"/>
      <c r="D9" s="64"/>
      <c r="E9" s="64"/>
      <c r="F9" s="64"/>
      <c r="G9" s="3">
        <v>0</v>
      </c>
      <c r="H9" s="3">
        <v>0</v>
      </c>
      <c r="I9" s="3">
        <v>0</v>
      </c>
      <c r="J9" s="3">
        <v>0</v>
      </c>
      <c r="K9" s="3">
        <v>0</v>
      </c>
      <c r="L9" s="3"/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2">
        <f t="shared" si="1"/>
        <v>0</v>
      </c>
    </row>
    <row r="10" spans="1:22" ht="12.5" hidden="1" thickBot="1" x14ac:dyDescent="0.35">
      <c r="A10" s="28"/>
      <c r="B10" s="66"/>
      <c r="C10" s="66"/>
      <c r="D10" s="66"/>
      <c r="E10" s="66"/>
      <c r="F10" s="66"/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/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4">
        <f t="shared" si="1"/>
        <v>0</v>
      </c>
    </row>
    <row r="11" spans="1:22" ht="12.5" hidden="1" thickBot="1" x14ac:dyDescent="0.35">
      <c r="A11" s="28"/>
      <c r="B11" s="66"/>
      <c r="C11" s="66"/>
      <c r="D11" s="66"/>
      <c r="E11" s="66"/>
      <c r="F11" s="66"/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/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4">
        <f t="shared" si="1"/>
        <v>0</v>
      </c>
    </row>
    <row r="12" spans="1:22" ht="12.5" hidden="1" thickBot="1" x14ac:dyDescent="0.35">
      <c r="A12" s="38"/>
      <c r="B12" s="67"/>
      <c r="C12" s="67"/>
      <c r="D12" s="67"/>
      <c r="E12" s="67"/>
      <c r="F12" s="67"/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/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5">
        <f t="shared" si="1"/>
        <v>0</v>
      </c>
    </row>
    <row r="13" spans="1:22" ht="12.5" hidden="1" thickBot="1" x14ac:dyDescent="0.35">
      <c r="A13" s="29"/>
      <c r="B13" s="65"/>
      <c r="C13" s="65"/>
      <c r="D13" s="65"/>
      <c r="E13" s="65"/>
      <c r="F13" s="65"/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/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6">
        <f t="shared" si="1"/>
        <v>0</v>
      </c>
    </row>
    <row r="14" spans="1:22" ht="12.5" hidden="1" thickBot="1" x14ac:dyDescent="0.35">
      <c r="A14" s="22"/>
      <c r="B14" s="68"/>
      <c r="C14" s="68"/>
      <c r="D14" s="68"/>
      <c r="E14" s="68"/>
      <c r="F14" s="68"/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/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7">
        <f t="shared" si="1"/>
        <v>0</v>
      </c>
    </row>
    <row r="15" spans="1:22" ht="12.5" hidden="1" thickBot="1" x14ac:dyDescent="0.35">
      <c r="A15" s="21"/>
      <c r="B15" s="64"/>
      <c r="C15" s="64"/>
      <c r="D15" s="64"/>
      <c r="E15" s="64"/>
      <c r="F15" s="64"/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/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2">
        <f t="shared" si="1"/>
        <v>0</v>
      </c>
    </row>
    <row r="16" spans="1:22" ht="12.5" hidden="1" thickBot="1" x14ac:dyDescent="0.35">
      <c r="A16" s="20"/>
      <c r="B16" s="69"/>
      <c r="C16" s="69"/>
      <c r="D16" s="69"/>
      <c r="E16" s="69"/>
      <c r="F16" s="69"/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/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2">
        <f t="shared" si="1"/>
        <v>0</v>
      </c>
    </row>
    <row r="17" spans="1:22" ht="12.5" hidden="1" thickBot="1" x14ac:dyDescent="0.35">
      <c r="A17" s="38"/>
      <c r="B17" s="67"/>
      <c r="C17" s="67"/>
      <c r="D17" s="67"/>
      <c r="E17" s="67"/>
      <c r="F17" s="67"/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/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5">
        <f t="shared" si="1"/>
        <v>0</v>
      </c>
    </row>
    <row r="18" spans="1:22" ht="12.5" hidden="1" thickBot="1" x14ac:dyDescent="0.35">
      <c r="A18" s="29"/>
      <c r="B18" s="65"/>
      <c r="C18" s="65"/>
      <c r="D18" s="65"/>
      <c r="E18" s="65"/>
      <c r="F18" s="65"/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/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6">
        <f t="shared" si="1"/>
        <v>0</v>
      </c>
    </row>
    <row r="19" spans="1:22" ht="12.5" hidden="1" thickBot="1" x14ac:dyDescent="0.35">
      <c r="A19" s="52"/>
      <c r="B19" s="63"/>
      <c r="C19" s="63"/>
      <c r="D19" s="63"/>
      <c r="E19" s="63"/>
      <c r="F19" s="63"/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f t="shared" si="1"/>
        <v>0</v>
      </c>
    </row>
    <row r="20" spans="1:22" ht="12.5" hidden="1" thickBot="1" x14ac:dyDescent="0.35">
      <c r="A20" s="22"/>
      <c r="B20" s="68"/>
      <c r="C20" s="68"/>
      <c r="D20" s="68"/>
      <c r="E20" s="68"/>
      <c r="F20" s="68"/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/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f t="shared" si="1"/>
        <v>0</v>
      </c>
    </row>
    <row r="21" spans="1:22" ht="12.5" hidden="1" thickBot="1" x14ac:dyDescent="0.35">
      <c r="A21" s="22"/>
      <c r="B21" s="68"/>
      <c r="C21" s="68"/>
      <c r="D21" s="68"/>
      <c r="E21" s="68"/>
      <c r="F21" s="68"/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/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f t="shared" si="1"/>
        <v>0</v>
      </c>
    </row>
    <row r="22" spans="1:22" ht="12.5" hidden="1" thickBot="1" x14ac:dyDescent="0.35">
      <c r="A22" s="12"/>
      <c r="B22" s="58"/>
      <c r="C22" s="58"/>
      <c r="D22" s="58"/>
      <c r="E22" s="58"/>
      <c r="F22" s="58"/>
      <c r="G22" s="11"/>
      <c r="H22" s="11"/>
      <c r="I22" s="11"/>
      <c r="J22" s="23"/>
      <c r="K22" s="11"/>
      <c r="L22" s="11"/>
      <c r="M22" s="24"/>
      <c r="N22" s="11"/>
      <c r="O22" s="11"/>
      <c r="P22" s="11"/>
      <c r="Q22" s="11"/>
      <c r="R22" s="11"/>
      <c r="S22" s="11"/>
      <c r="T22" s="11"/>
      <c r="U22" s="4">
        <f t="shared" ref="U22:U25" si="3">SUM(G22:S22)</f>
        <v>0</v>
      </c>
    </row>
    <row r="23" spans="1:22" ht="12.5" hidden="1" thickBot="1" x14ac:dyDescent="0.35">
      <c r="A23" s="12"/>
      <c r="B23" s="58"/>
      <c r="C23" s="58"/>
      <c r="D23" s="58"/>
      <c r="E23" s="58"/>
      <c r="F23" s="58"/>
      <c r="G23" s="11"/>
      <c r="H23" s="11"/>
      <c r="I23" s="11"/>
      <c r="J23" s="11"/>
      <c r="K23" s="11"/>
      <c r="L23" s="11"/>
      <c r="M23" s="11"/>
      <c r="N23" s="24"/>
      <c r="O23" s="25"/>
      <c r="P23" s="11"/>
      <c r="Q23" s="11"/>
      <c r="R23" s="26"/>
      <c r="S23" s="11"/>
      <c r="T23" s="11"/>
      <c r="U23" s="4">
        <f t="shared" si="3"/>
        <v>0</v>
      </c>
      <c r="V23" s="10"/>
    </row>
    <row r="24" spans="1:22" ht="12.5" hidden="1" thickBot="1" x14ac:dyDescent="0.35">
      <c r="A24" s="12"/>
      <c r="B24" s="58"/>
      <c r="C24" s="58"/>
      <c r="D24" s="58"/>
      <c r="E24" s="58"/>
      <c r="F24" s="58"/>
      <c r="G24" s="11"/>
      <c r="H24" s="11"/>
      <c r="I24" s="11"/>
      <c r="J24" s="11"/>
      <c r="K24" s="11"/>
      <c r="L24" s="11"/>
      <c r="M24" s="11"/>
      <c r="N24" s="11"/>
      <c r="O24" s="25"/>
      <c r="P24" s="11"/>
      <c r="Q24" s="11"/>
      <c r="R24" s="26"/>
      <c r="S24" s="11"/>
      <c r="T24" s="11"/>
      <c r="U24" s="4">
        <f t="shared" si="3"/>
        <v>0</v>
      </c>
    </row>
    <row r="25" spans="1:22" ht="12.5" hidden="1" thickBot="1" x14ac:dyDescent="0.35">
      <c r="A25" s="12"/>
      <c r="B25" s="58"/>
      <c r="C25" s="58"/>
      <c r="D25" s="58"/>
      <c r="E25" s="58"/>
      <c r="F25" s="58"/>
      <c r="G25" s="11"/>
      <c r="H25" s="11"/>
      <c r="I25" s="11"/>
      <c r="J25" s="11"/>
      <c r="K25" s="24"/>
      <c r="L25" s="24"/>
      <c r="M25" s="11"/>
      <c r="N25" s="11"/>
      <c r="O25" s="11"/>
      <c r="P25" s="27"/>
      <c r="Q25" s="27"/>
      <c r="R25" s="11"/>
      <c r="S25" s="11"/>
      <c r="T25" s="11"/>
      <c r="U25" s="4">
        <f t="shared" si="3"/>
        <v>0</v>
      </c>
    </row>
    <row r="26" spans="1:22" ht="12.5" thickBot="1" x14ac:dyDescent="0.35">
      <c r="A26" s="5" t="s">
        <v>0</v>
      </c>
      <c r="B26" s="4"/>
      <c r="C26" s="4"/>
      <c r="D26" s="4"/>
      <c r="E26" s="4"/>
      <c r="F26" s="4"/>
      <c r="G26" s="31">
        <f>SUM(G2:G25)</f>
        <v>0</v>
      </c>
      <c r="H26" s="31">
        <f t="shared" ref="H26:R26" si="4">SUM(H2:H25)</f>
        <v>0</v>
      </c>
      <c r="I26" s="31">
        <f t="shared" si="4"/>
        <v>200</v>
      </c>
      <c r="J26" s="31">
        <f t="shared" si="4"/>
        <v>0</v>
      </c>
      <c r="K26" s="31">
        <f t="shared" si="4"/>
        <v>0</v>
      </c>
      <c r="L26" s="31">
        <f t="shared" ref="L26" si="5">SUM(L2:L25)</f>
        <v>0</v>
      </c>
      <c r="M26" s="31">
        <f t="shared" si="4"/>
        <v>0</v>
      </c>
      <c r="N26" s="31">
        <f t="shared" si="4"/>
        <v>0</v>
      </c>
      <c r="O26" s="31">
        <f t="shared" si="4"/>
        <v>0</v>
      </c>
      <c r="P26" s="31">
        <f t="shared" si="4"/>
        <v>0</v>
      </c>
      <c r="Q26" s="31">
        <f t="shared" si="4"/>
        <v>0</v>
      </c>
      <c r="R26" s="31">
        <f t="shared" si="4"/>
        <v>0</v>
      </c>
      <c r="S26" s="31">
        <f>SUM(S2:S24)</f>
        <v>0</v>
      </c>
      <c r="T26" s="31">
        <f>SUM(T2:T24)</f>
        <v>3</v>
      </c>
      <c r="U26" s="4">
        <f t="shared" ref="U26:U27" si="6">SUM(G26:T26)</f>
        <v>203</v>
      </c>
    </row>
    <row r="27" spans="1:22" ht="12.5" thickBot="1" x14ac:dyDescent="0.35">
      <c r="A27" s="5" t="s">
        <v>1</v>
      </c>
      <c r="B27" s="70"/>
      <c r="C27" s="70"/>
      <c r="D27" s="70"/>
      <c r="E27" s="70"/>
      <c r="F27" s="70"/>
      <c r="G27" s="39">
        <v>300</v>
      </c>
      <c r="H27" s="40">
        <v>300</v>
      </c>
      <c r="I27" s="40">
        <v>300</v>
      </c>
      <c r="J27" s="40">
        <v>120</v>
      </c>
      <c r="K27" s="41">
        <v>10</v>
      </c>
      <c r="L27" s="41">
        <v>10</v>
      </c>
      <c r="M27" s="41">
        <v>10</v>
      </c>
      <c r="N27" s="41">
        <v>20</v>
      </c>
      <c r="O27" s="42">
        <v>10</v>
      </c>
      <c r="P27" s="43">
        <v>10</v>
      </c>
      <c r="Q27" s="44">
        <v>10</v>
      </c>
      <c r="R27" s="45">
        <v>10</v>
      </c>
      <c r="S27" s="46">
        <v>150</v>
      </c>
      <c r="T27" s="54">
        <v>10</v>
      </c>
      <c r="U27" s="47">
        <f t="shared" si="6"/>
        <v>1270</v>
      </c>
    </row>
    <row r="28" spans="1:22" ht="12.5" thickBot="1" x14ac:dyDescent="0.35">
      <c r="A28" s="5" t="s">
        <v>15</v>
      </c>
      <c r="B28" s="71"/>
      <c r="C28" s="71"/>
      <c r="D28" s="71"/>
      <c r="E28" s="71"/>
      <c r="F28" s="71"/>
      <c r="G28" s="48">
        <f t="shared" ref="G28:U28" si="7">G26/G27</f>
        <v>0</v>
      </c>
      <c r="H28" s="48">
        <f t="shared" si="7"/>
        <v>0</v>
      </c>
      <c r="I28" s="48">
        <f t="shared" si="7"/>
        <v>0.66666666666666663</v>
      </c>
      <c r="J28" s="48">
        <f t="shared" si="7"/>
        <v>0</v>
      </c>
      <c r="K28" s="48">
        <f t="shared" si="7"/>
        <v>0</v>
      </c>
      <c r="L28" s="48">
        <f t="shared" ref="L28" si="8">L26/L27</f>
        <v>0</v>
      </c>
      <c r="M28" s="48">
        <f t="shared" si="7"/>
        <v>0</v>
      </c>
      <c r="N28" s="48">
        <f t="shared" si="7"/>
        <v>0</v>
      </c>
      <c r="O28" s="48">
        <f t="shared" si="7"/>
        <v>0</v>
      </c>
      <c r="P28" s="48">
        <f t="shared" si="7"/>
        <v>0</v>
      </c>
      <c r="Q28" s="48">
        <f t="shared" si="7"/>
        <v>0</v>
      </c>
      <c r="R28" s="48">
        <f t="shared" si="7"/>
        <v>0</v>
      </c>
      <c r="S28" s="48">
        <f t="shared" si="7"/>
        <v>0</v>
      </c>
      <c r="T28" s="55">
        <f t="shared" si="7"/>
        <v>0.3</v>
      </c>
      <c r="U28" s="48">
        <f t="shared" si="7"/>
        <v>0.15984251968503937</v>
      </c>
    </row>
    <row r="29" spans="1:22" s="51" customFormat="1" x14ac:dyDescent="0.3"/>
    <row r="30" spans="1:22" ht="12.5" thickBot="1" x14ac:dyDescent="0.35"/>
    <row r="31" spans="1:22" ht="12.5" thickBot="1" x14ac:dyDescent="0.35">
      <c r="A31" s="57" t="str">
        <f>A1</f>
        <v>Date (UT)</v>
      </c>
      <c r="B31" s="6"/>
      <c r="C31" s="6"/>
      <c r="D31" s="6"/>
      <c r="E31" s="6"/>
      <c r="F31" s="6"/>
      <c r="G31" s="6" t="str">
        <f>G1</f>
        <v>889-CH4</v>
      </c>
      <c r="H31" s="6" t="str">
        <f t="shared" ref="H31:U31" si="9">H1</f>
        <v>807-NIR</v>
      </c>
      <c r="I31" s="6" t="str">
        <f t="shared" si="9"/>
        <v>742-NIR</v>
      </c>
      <c r="J31" s="6" t="str">
        <f t="shared" si="9"/>
        <v>685-NIR</v>
      </c>
      <c r="K31" s="6" t="str">
        <f t="shared" si="9"/>
        <v>672-SII</v>
      </c>
      <c r="L31" s="6"/>
      <c r="M31" s="6" t="str">
        <f t="shared" si="9"/>
        <v>656-HIA</v>
      </c>
      <c r="N31" s="6" t="str">
        <f t="shared" si="9"/>
        <v>650-RED</v>
      </c>
      <c r="O31" s="6" t="str">
        <f t="shared" si="9"/>
        <v>550-GRN</v>
      </c>
      <c r="P31" s="6" t="str">
        <f t="shared" si="9"/>
        <v>501-OIII</v>
      </c>
      <c r="Q31" s="6" t="str">
        <f t="shared" si="9"/>
        <v>486-HIB</v>
      </c>
      <c r="R31" s="6" t="str">
        <f t="shared" si="9"/>
        <v>450-BLU</v>
      </c>
      <c r="S31" s="6" t="str">
        <f t="shared" si="9"/>
        <v>380-NUV</v>
      </c>
      <c r="T31" s="6" t="str">
        <f t="shared" si="9"/>
        <v>550-CLR</v>
      </c>
      <c r="U31" s="6" t="str">
        <f t="shared" si="9"/>
        <v>Total</v>
      </c>
    </row>
    <row r="32" spans="1:22" ht="12.5" thickBot="1" x14ac:dyDescent="0.35">
      <c r="A32" s="56" t="str">
        <f t="shared" ref="A32:A55" si="10">A2</f>
        <v>2013 Jan 17</v>
      </c>
      <c r="B32" s="72"/>
      <c r="C32" s="72"/>
      <c r="D32" s="72"/>
      <c r="E32" s="72"/>
      <c r="F32" s="72"/>
      <c r="G32" s="60">
        <f>SUM(G$2:G2)/86400</f>
        <v>0</v>
      </c>
      <c r="H32" s="60">
        <f>SUM(H$2:H2)/86400</f>
        <v>0</v>
      </c>
      <c r="I32" s="60">
        <f>SUM(I$2:I2)/86400</f>
        <v>0</v>
      </c>
      <c r="J32" s="61">
        <f>SUM(J$2:J2)/86400</f>
        <v>0</v>
      </c>
      <c r="K32" s="60">
        <f>SUM(K$2:K2)/86400</f>
        <v>0</v>
      </c>
      <c r="L32" s="60"/>
      <c r="M32" s="61">
        <f>SUM(M$2:M2)/86400</f>
        <v>0</v>
      </c>
      <c r="N32" s="60">
        <f>SUM(N$2:N2)/86400</f>
        <v>0</v>
      </c>
      <c r="O32" s="60">
        <f>SUM(O$2:O2)/86400</f>
        <v>0</v>
      </c>
      <c r="P32" s="60">
        <f>SUM(P$2:P2)/86400</f>
        <v>0</v>
      </c>
      <c r="Q32" s="60">
        <f>SUM(Q$2:Q2)/86400</f>
        <v>0</v>
      </c>
      <c r="R32" s="60">
        <f>SUM(R$2:R2)/86400</f>
        <v>0</v>
      </c>
      <c r="S32" s="61">
        <f>SUM(S$2:S2)/86400</f>
        <v>0</v>
      </c>
      <c r="T32" s="61">
        <f>SUM(T$2:T2)/86400</f>
        <v>0</v>
      </c>
      <c r="U32" s="61">
        <f>SUM(U$2:U2)/86400</f>
        <v>0</v>
      </c>
    </row>
    <row r="33" spans="1:21" ht="12.5" thickBot="1" x14ac:dyDescent="0.35">
      <c r="A33" s="56" t="str">
        <f t="shared" si="10"/>
        <v>2013 Jan 17</v>
      </c>
      <c r="B33" s="72"/>
      <c r="C33" s="72"/>
      <c r="D33" s="72"/>
      <c r="E33" s="72"/>
      <c r="F33" s="72"/>
      <c r="G33" s="60">
        <f>SUM(G$2:G3)/86400</f>
        <v>0</v>
      </c>
      <c r="H33" s="60">
        <f>SUM(H$2:H3)/86400</f>
        <v>0</v>
      </c>
      <c r="I33" s="60">
        <f>SUM(I$2:I3)/86400</f>
        <v>0</v>
      </c>
      <c r="J33" s="61">
        <f>SUM(J$2:J3)/86400</f>
        <v>0</v>
      </c>
      <c r="K33" s="60">
        <f>SUM(K$2:K3)/86400</f>
        <v>0</v>
      </c>
      <c r="L33" s="60"/>
      <c r="M33" s="61">
        <f>SUM(M$2:M3)/86400</f>
        <v>0</v>
      </c>
      <c r="N33" s="60">
        <f>SUM(N$2:N3)/86400</f>
        <v>0</v>
      </c>
      <c r="O33" s="60">
        <f>SUM(O$2:O3)/86400</f>
        <v>0</v>
      </c>
      <c r="P33" s="60">
        <f>SUM(P$2:P3)/86400</f>
        <v>0</v>
      </c>
      <c r="Q33" s="60">
        <f>SUM(Q$2:Q3)/86400</f>
        <v>0</v>
      </c>
      <c r="R33" s="60">
        <f>SUM(R$2:R3)/86400</f>
        <v>0</v>
      </c>
      <c r="S33" s="61">
        <f>SUM(S$2:S3)/86400</f>
        <v>0</v>
      </c>
      <c r="T33" s="61">
        <f>SUM(T$2:T3)/86400</f>
        <v>0</v>
      </c>
      <c r="U33" s="61">
        <f>SUM(U$2:U3)/86400</f>
        <v>0</v>
      </c>
    </row>
    <row r="34" spans="1:21" ht="12.5" thickBot="1" x14ac:dyDescent="0.35">
      <c r="A34" s="56" t="str">
        <f t="shared" si="10"/>
        <v>2013 Jan 17</v>
      </c>
      <c r="B34" s="72"/>
      <c r="C34" s="72"/>
      <c r="D34" s="72"/>
      <c r="E34" s="72"/>
      <c r="F34" s="72"/>
      <c r="G34" s="60">
        <f>SUM(G$2:G4)/86400</f>
        <v>0</v>
      </c>
      <c r="H34" s="60">
        <f>SUM(H$2:H4)/86400</f>
        <v>0</v>
      </c>
      <c r="I34" s="61">
        <f>SUM(I$2:I4)/86400</f>
        <v>0</v>
      </c>
      <c r="J34" s="61">
        <f>SUM(J$2:J4)/86400</f>
        <v>0</v>
      </c>
      <c r="K34" s="60">
        <f>SUM(K$2:K4)/86400</f>
        <v>0</v>
      </c>
      <c r="L34" s="60"/>
      <c r="M34" s="61">
        <f>SUM(M$2:M4)/86400</f>
        <v>0</v>
      </c>
      <c r="N34" s="60">
        <f>SUM(N$2:N4)/86400</f>
        <v>0</v>
      </c>
      <c r="O34" s="60">
        <f>SUM(O$2:O4)/86400</f>
        <v>0</v>
      </c>
      <c r="P34" s="60">
        <f>SUM(P$2:P4)/86400</f>
        <v>0</v>
      </c>
      <c r="Q34" s="60">
        <f>SUM(Q$2:Q4)/86400</f>
        <v>0</v>
      </c>
      <c r="R34" s="60">
        <f>SUM(R$2:R4)/86400</f>
        <v>0</v>
      </c>
      <c r="S34" s="61">
        <f>SUM(S$2:S4)/86400</f>
        <v>0</v>
      </c>
      <c r="T34" s="62">
        <f>SUM(T$2:T4)/86400</f>
        <v>0</v>
      </c>
      <c r="U34" s="61">
        <f>SUM(U$2:U4)/86400</f>
        <v>0</v>
      </c>
    </row>
    <row r="35" spans="1:21" ht="12.5" thickBot="1" x14ac:dyDescent="0.35">
      <c r="A35" s="56" t="str">
        <f t="shared" si="10"/>
        <v>2015 Oct 14</v>
      </c>
      <c r="B35" s="72"/>
      <c r="C35" s="72"/>
      <c r="D35" s="72"/>
      <c r="E35" s="72"/>
      <c r="F35" s="72"/>
      <c r="G35" s="60">
        <f>SUM(G$2:G5)/86400</f>
        <v>0</v>
      </c>
      <c r="H35" s="60">
        <f>SUM(H$2:H5)/86400</f>
        <v>0</v>
      </c>
      <c r="I35" s="61">
        <f>SUM(I$2:I5)/86400</f>
        <v>1.1574074074074073E-3</v>
      </c>
      <c r="J35" s="61">
        <f>SUM(J$2:J5)/86400</f>
        <v>0</v>
      </c>
      <c r="K35" s="60">
        <f>SUM(K$2:K5)/86400</f>
        <v>0</v>
      </c>
      <c r="L35" s="60"/>
      <c r="M35" s="61">
        <f>SUM(M$2:M5)/86400</f>
        <v>0</v>
      </c>
      <c r="N35" s="60">
        <f>SUM(N$2:N5)/86400</f>
        <v>0</v>
      </c>
      <c r="O35" s="60">
        <f>SUM(O$2:O5)/86400</f>
        <v>0</v>
      </c>
      <c r="P35" s="60">
        <f>SUM(P$2:P5)/86400</f>
        <v>0</v>
      </c>
      <c r="Q35" s="60">
        <f>SUM(Q$2:Q5)/86400</f>
        <v>0</v>
      </c>
      <c r="R35" s="60">
        <f>SUM(R$2:R5)/86400</f>
        <v>0</v>
      </c>
      <c r="S35" s="61">
        <f>SUM(S$2:S5)/86400</f>
        <v>0</v>
      </c>
      <c r="T35" s="62">
        <f>SUM(T$2:T5)/86400</f>
        <v>1.7361111111111111E-5</v>
      </c>
      <c r="U35" s="61">
        <f>SUM(U$2:U5)/86400</f>
        <v>1.1747685185185186E-3</v>
      </c>
    </row>
    <row r="36" spans="1:21" ht="12.5" thickBot="1" x14ac:dyDescent="0.35">
      <c r="A36" s="56" t="str">
        <f t="shared" si="10"/>
        <v>2015 Oct 15</v>
      </c>
      <c r="B36" s="72"/>
      <c r="C36" s="72"/>
      <c r="D36" s="72"/>
      <c r="E36" s="72"/>
      <c r="F36" s="72"/>
      <c r="G36" s="60">
        <f>SUM(G$2:G6)/86400</f>
        <v>0</v>
      </c>
      <c r="H36" s="60">
        <f>SUM(H$2:H6)/86400</f>
        <v>0</v>
      </c>
      <c r="I36" s="62">
        <f>SUM(I$2:I6)/86400</f>
        <v>2.3148148148148147E-3</v>
      </c>
      <c r="J36" s="61">
        <f>SUM(J$2:J6)/86400</f>
        <v>0</v>
      </c>
      <c r="K36" s="60">
        <f>SUM(K$2:K6)/86400</f>
        <v>0</v>
      </c>
      <c r="L36" s="60"/>
      <c r="M36" s="61">
        <f>SUM(M$2:M6)/86400</f>
        <v>0</v>
      </c>
      <c r="N36" s="60">
        <f>SUM(N$2:N6)/86400</f>
        <v>0</v>
      </c>
      <c r="O36" s="60">
        <f>SUM(O$2:O6)/86400</f>
        <v>0</v>
      </c>
      <c r="P36" s="60">
        <f>SUM(P$2:P6)/86400</f>
        <v>0</v>
      </c>
      <c r="Q36" s="60">
        <f>SUM(Q$2:Q6)/86400</f>
        <v>0</v>
      </c>
      <c r="R36" s="60">
        <f>SUM(R$2:R6)/86400</f>
        <v>0</v>
      </c>
      <c r="S36" s="61">
        <f>SUM(S$2:S6)/86400</f>
        <v>0</v>
      </c>
      <c r="T36" s="62">
        <f>SUM(T$2:T6)/86400</f>
        <v>3.4722222222222222E-5</v>
      </c>
      <c r="U36" s="61">
        <f>SUM(U$2:U6)/86400</f>
        <v>2.3495370370370371E-3</v>
      </c>
    </row>
    <row r="37" spans="1:21" ht="12.5" hidden="1" thickBot="1" x14ac:dyDescent="0.35">
      <c r="A37" s="7">
        <f t="shared" si="10"/>
        <v>0</v>
      </c>
      <c r="B37" s="73"/>
      <c r="C37" s="73"/>
      <c r="D37" s="73"/>
      <c r="E37" s="73"/>
      <c r="F37" s="73"/>
      <c r="G37" s="60">
        <f>SUM(G$2:G7)/86400</f>
        <v>0</v>
      </c>
      <c r="H37" s="60">
        <f>SUM(H$2:H7)/86400</f>
        <v>0</v>
      </c>
      <c r="I37" s="62">
        <f>SUM(I$2:I7)/86400</f>
        <v>2.3148148148148147E-3</v>
      </c>
      <c r="J37" s="61">
        <f>SUM(J$2:J7)/86400</f>
        <v>0</v>
      </c>
      <c r="K37" s="60">
        <f>SUM(K$2:K7)/86400</f>
        <v>0</v>
      </c>
      <c r="L37" s="60"/>
      <c r="M37" s="61">
        <f>SUM(M$2:M7)/86400</f>
        <v>0</v>
      </c>
      <c r="N37" s="60">
        <f>SUM(N$2:N7)/86400</f>
        <v>0</v>
      </c>
      <c r="O37" s="60">
        <f>SUM(O$2:O7)/86400</f>
        <v>0</v>
      </c>
      <c r="P37" s="60">
        <f>SUM(P$2:P7)/86400</f>
        <v>0</v>
      </c>
      <c r="Q37" s="60">
        <f>SUM(Q$2:Q7)/86400</f>
        <v>0</v>
      </c>
      <c r="R37" s="60">
        <f>SUM(R$2:R7)/86400</f>
        <v>0</v>
      </c>
      <c r="S37" s="61">
        <f>SUM(S$2:S7)/86400</f>
        <v>0</v>
      </c>
      <c r="T37" s="62">
        <f>SUM(T$2:T7)/86400</f>
        <v>3.4722222222222222E-5</v>
      </c>
      <c r="U37" s="60">
        <f>SUM(U$2:U7)/86400</f>
        <v>2.3495370370370371E-3</v>
      </c>
    </row>
    <row r="38" spans="1:21" ht="12.5" hidden="1" thickBot="1" x14ac:dyDescent="0.35">
      <c r="A38" s="7">
        <f t="shared" si="10"/>
        <v>0</v>
      </c>
      <c r="B38" s="73"/>
      <c r="C38" s="73"/>
      <c r="D38" s="73"/>
      <c r="E38" s="73"/>
      <c r="F38" s="73"/>
      <c r="G38" s="60">
        <f>SUM(G$2:G8)/86400</f>
        <v>0</v>
      </c>
      <c r="H38" s="60">
        <f>SUM(H$2:H8)/86400</f>
        <v>0</v>
      </c>
      <c r="I38" s="62">
        <f>SUM(I$2:I8)/86400</f>
        <v>2.3148148148148147E-3</v>
      </c>
      <c r="J38" s="61">
        <f>SUM(J$2:J8)/86400</f>
        <v>0</v>
      </c>
      <c r="K38" s="60">
        <f>SUM(K$2:K8)/86400</f>
        <v>0</v>
      </c>
      <c r="L38" s="60"/>
      <c r="M38" s="61">
        <f>SUM(M$2:M8)/86400</f>
        <v>0</v>
      </c>
      <c r="N38" s="60">
        <f>SUM(N$2:N8)/86400</f>
        <v>0</v>
      </c>
      <c r="O38" s="60">
        <f>SUM(O$2:O8)/86400</f>
        <v>0</v>
      </c>
      <c r="P38" s="60">
        <f>SUM(P$2:P8)/86400</f>
        <v>0</v>
      </c>
      <c r="Q38" s="60">
        <f>SUM(Q$2:Q8)/86400</f>
        <v>0</v>
      </c>
      <c r="R38" s="60">
        <f>SUM(R$2:R8)/86400</f>
        <v>0</v>
      </c>
      <c r="S38" s="61">
        <f>SUM(S$2:S8)/86400</f>
        <v>0</v>
      </c>
      <c r="T38" s="62">
        <f>SUM(T$2:T8)/86400</f>
        <v>3.4722222222222222E-5</v>
      </c>
      <c r="U38" s="60">
        <f>SUM(U$2:U8)/86400</f>
        <v>2.3495370370370371E-3</v>
      </c>
    </row>
    <row r="39" spans="1:21" ht="12.5" hidden="1" thickBot="1" x14ac:dyDescent="0.35">
      <c r="A39" s="7">
        <f t="shared" si="10"/>
        <v>0</v>
      </c>
      <c r="B39" s="73"/>
      <c r="C39" s="73"/>
      <c r="D39" s="73"/>
      <c r="E39" s="73"/>
      <c r="F39" s="73"/>
      <c r="G39" s="60">
        <f>SUM(G$2:G9)/86400</f>
        <v>0</v>
      </c>
      <c r="H39" s="60">
        <f>SUM(H$2:H9)/86400</f>
        <v>0</v>
      </c>
      <c r="I39" s="62">
        <f>SUM(I$2:I9)/86400</f>
        <v>2.3148148148148147E-3</v>
      </c>
      <c r="J39" s="61">
        <f>SUM(J$2:J9)/86400</f>
        <v>0</v>
      </c>
      <c r="K39" s="60">
        <f>SUM(K$2:K9)/86400</f>
        <v>0</v>
      </c>
      <c r="L39" s="60"/>
      <c r="M39" s="61">
        <f>SUM(M$2:M9)/86400</f>
        <v>0</v>
      </c>
      <c r="N39" s="60">
        <f>SUM(N$2:N9)/86400</f>
        <v>0</v>
      </c>
      <c r="O39" s="60">
        <f>SUM(O$2:O9)/86400</f>
        <v>0</v>
      </c>
      <c r="P39" s="60">
        <f>SUM(P$2:P9)/86400</f>
        <v>0</v>
      </c>
      <c r="Q39" s="60">
        <f>SUM(Q$2:Q9)/86400</f>
        <v>0</v>
      </c>
      <c r="R39" s="60">
        <f>SUM(R$2:R9)/86400</f>
        <v>0</v>
      </c>
      <c r="S39" s="61">
        <f>SUM(S$2:S9)/86400</f>
        <v>0</v>
      </c>
      <c r="T39" s="62">
        <f>SUM(T$2:T9)/86400</f>
        <v>3.4722222222222222E-5</v>
      </c>
      <c r="U39" s="60">
        <f>SUM(U$2:U9)/86400</f>
        <v>2.3495370370370371E-3</v>
      </c>
    </row>
    <row r="40" spans="1:21" ht="12.5" hidden="1" thickBot="1" x14ac:dyDescent="0.35">
      <c r="A40" s="7">
        <f t="shared" si="10"/>
        <v>0</v>
      </c>
      <c r="B40" s="73"/>
      <c r="C40" s="73"/>
      <c r="D40" s="73"/>
      <c r="E40" s="73"/>
      <c r="F40" s="73"/>
      <c r="G40" s="60">
        <f>SUM(G$2:G10)/86400</f>
        <v>0</v>
      </c>
      <c r="H40" s="60">
        <f>SUM(H$2:H10)/86400</f>
        <v>0</v>
      </c>
      <c r="I40" s="62">
        <f>SUM(I$2:I10)/86400</f>
        <v>2.3148148148148147E-3</v>
      </c>
      <c r="J40" s="61">
        <f>SUM(J$2:J10)/86400</f>
        <v>0</v>
      </c>
      <c r="K40" s="60">
        <f>SUM(K$2:K10)/86400</f>
        <v>0</v>
      </c>
      <c r="L40" s="60"/>
      <c r="M40" s="61">
        <f>SUM(M$2:M10)/86400</f>
        <v>0</v>
      </c>
      <c r="N40" s="60">
        <f>SUM(N$2:N10)/86400</f>
        <v>0</v>
      </c>
      <c r="O40" s="60">
        <f>SUM(O$2:O10)/86400</f>
        <v>0</v>
      </c>
      <c r="P40" s="60">
        <f>SUM(P$2:P10)/86400</f>
        <v>0</v>
      </c>
      <c r="Q40" s="60">
        <f>SUM(Q$2:Q10)/86400</f>
        <v>0</v>
      </c>
      <c r="R40" s="60">
        <f>SUM(R$2:R10)/86400</f>
        <v>0</v>
      </c>
      <c r="S40" s="61">
        <f>SUM(S$2:S10)/86400</f>
        <v>0</v>
      </c>
      <c r="T40" s="62">
        <f>SUM(T$2:T10)/86400</f>
        <v>3.4722222222222222E-5</v>
      </c>
      <c r="U40" s="60">
        <f>SUM(U$2:U10)/86400</f>
        <v>2.3495370370370371E-3</v>
      </c>
    </row>
    <row r="41" spans="1:21" ht="12.5" hidden="1" thickBot="1" x14ac:dyDescent="0.35">
      <c r="A41" s="7">
        <f t="shared" si="10"/>
        <v>0</v>
      </c>
      <c r="B41" s="73"/>
      <c r="C41" s="73"/>
      <c r="D41" s="73"/>
      <c r="E41" s="73"/>
      <c r="F41" s="73"/>
      <c r="G41" s="60">
        <f>SUM(G$2:G11)/86400</f>
        <v>0</v>
      </c>
      <c r="H41" s="60">
        <f>SUM(H$2:H11)/86400</f>
        <v>0</v>
      </c>
      <c r="I41" s="62">
        <f>SUM(I$2:I11)/86400</f>
        <v>2.3148148148148147E-3</v>
      </c>
      <c r="J41" s="61">
        <f>SUM(J$2:J11)/86400</f>
        <v>0</v>
      </c>
      <c r="K41" s="60">
        <f>SUM(K$2:K11)/86400</f>
        <v>0</v>
      </c>
      <c r="L41" s="60"/>
      <c r="M41" s="61">
        <f>SUM(M$2:M11)/86400</f>
        <v>0</v>
      </c>
      <c r="N41" s="60">
        <f>SUM(N$2:N11)/86400</f>
        <v>0</v>
      </c>
      <c r="O41" s="60">
        <f>SUM(O$2:O11)/86400</f>
        <v>0</v>
      </c>
      <c r="P41" s="60">
        <f>SUM(P$2:P11)/86400</f>
        <v>0</v>
      </c>
      <c r="Q41" s="60">
        <f>SUM(Q$2:Q11)/86400</f>
        <v>0</v>
      </c>
      <c r="R41" s="60">
        <f>SUM(R$2:R11)/86400</f>
        <v>0</v>
      </c>
      <c r="S41" s="61">
        <f>SUM(S$2:S11)/86400</f>
        <v>0</v>
      </c>
      <c r="T41" s="62">
        <f>SUM(T$2:T11)/86400</f>
        <v>3.4722222222222222E-5</v>
      </c>
      <c r="U41" s="60">
        <f>SUM(U$2:U11)/86400</f>
        <v>2.3495370370370371E-3</v>
      </c>
    </row>
    <row r="42" spans="1:21" ht="12.5" hidden="1" thickBot="1" x14ac:dyDescent="0.35">
      <c r="A42" s="7">
        <f t="shared" si="10"/>
        <v>0</v>
      </c>
      <c r="B42" s="73"/>
      <c r="C42" s="73"/>
      <c r="D42" s="73"/>
      <c r="E42" s="73"/>
      <c r="F42" s="73"/>
      <c r="G42" s="60">
        <f>SUM(G$2:G12)/86400</f>
        <v>0</v>
      </c>
      <c r="H42" s="60">
        <f>SUM(H$2:H12)/86400</f>
        <v>0</v>
      </c>
      <c r="I42" s="62">
        <f>SUM(I$2:I12)/86400</f>
        <v>2.3148148148148147E-3</v>
      </c>
      <c r="J42" s="61">
        <f>SUM(J$2:J12)/86400</f>
        <v>0</v>
      </c>
      <c r="K42" s="60">
        <f>SUM(K$2:K12)/86400</f>
        <v>0</v>
      </c>
      <c r="L42" s="60"/>
      <c r="M42" s="61">
        <f>SUM(M$2:M12)/86400</f>
        <v>0</v>
      </c>
      <c r="N42" s="60">
        <f>SUM(N$2:N12)/86400</f>
        <v>0</v>
      </c>
      <c r="O42" s="60">
        <f>SUM(O$2:O12)/86400</f>
        <v>0</v>
      </c>
      <c r="P42" s="60">
        <f>SUM(P$2:P12)/86400</f>
        <v>0</v>
      </c>
      <c r="Q42" s="60">
        <f>SUM(Q$2:Q12)/86400</f>
        <v>0</v>
      </c>
      <c r="R42" s="60">
        <f>SUM(R$2:R12)/86400</f>
        <v>0</v>
      </c>
      <c r="S42" s="61">
        <f>SUM(S$2:S12)/86400</f>
        <v>0</v>
      </c>
      <c r="T42" s="62">
        <f>SUM(T$2:T12)/86400</f>
        <v>3.4722222222222222E-5</v>
      </c>
      <c r="U42" s="60">
        <f>SUM(U$2:U12)/86400</f>
        <v>2.3495370370370371E-3</v>
      </c>
    </row>
    <row r="43" spans="1:21" ht="12.5" hidden="1" thickBot="1" x14ac:dyDescent="0.35">
      <c r="A43" s="7">
        <f t="shared" si="10"/>
        <v>0</v>
      </c>
      <c r="B43" s="73"/>
      <c r="C43" s="73"/>
      <c r="D43" s="73"/>
      <c r="E43" s="73"/>
      <c r="F43" s="73"/>
      <c r="G43" s="60">
        <f>SUM(G$2:G13)/86400</f>
        <v>0</v>
      </c>
      <c r="H43" s="60">
        <f>SUM(H$2:H13)/86400</f>
        <v>0</v>
      </c>
      <c r="I43" s="62">
        <f>SUM(I$2:I13)/86400</f>
        <v>2.3148148148148147E-3</v>
      </c>
      <c r="J43" s="61">
        <f>SUM(J$2:J13)/86400</f>
        <v>0</v>
      </c>
      <c r="K43" s="60">
        <f>SUM(K$2:K13)/86400</f>
        <v>0</v>
      </c>
      <c r="L43" s="60"/>
      <c r="M43" s="61">
        <f>SUM(M$2:M13)/86400</f>
        <v>0</v>
      </c>
      <c r="N43" s="60">
        <f>SUM(N$2:N13)/86400</f>
        <v>0</v>
      </c>
      <c r="O43" s="60">
        <f>SUM(O$2:O13)/86400</f>
        <v>0</v>
      </c>
      <c r="P43" s="60">
        <f>SUM(P$2:P13)/86400</f>
        <v>0</v>
      </c>
      <c r="Q43" s="60">
        <f>SUM(Q$2:Q13)/86400</f>
        <v>0</v>
      </c>
      <c r="R43" s="60">
        <f>SUM(R$2:R13)/86400</f>
        <v>0</v>
      </c>
      <c r="S43" s="61">
        <f>SUM(S$2:S13)/86400</f>
        <v>0</v>
      </c>
      <c r="T43" s="62">
        <f>SUM(T$2:T13)/86400</f>
        <v>3.4722222222222222E-5</v>
      </c>
      <c r="U43" s="60">
        <f>SUM(U$2:U13)/86400</f>
        <v>2.3495370370370371E-3</v>
      </c>
    </row>
    <row r="44" spans="1:21" ht="12.5" hidden="1" thickBot="1" x14ac:dyDescent="0.35">
      <c r="A44" s="7">
        <f t="shared" si="10"/>
        <v>0</v>
      </c>
      <c r="B44" s="73"/>
      <c r="C44" s="73"/>
      <c r="D44" s="73"/>
      <c r="E44" s="73"/>
      <c r="F44" s="73"/>
      <c r="G44" s="60">
        <f>SUM(G$2:G14)/86400</f>
        <v>0</v>
      </c>
      <c r="H44" s="60">
        <f>SUM(H$2:H14)/86400</f>
        <v>0</v>
      </c>
      <c r="I44" s="62">
        <f>SUM(I$2:I14)/86400</f>
        <v>2.3148148148148147E-3</v>
      </c>
      <c r="J44" s="61">
        <f>SUM(J$2:J14)/86400</f>
        <v>0</v>
      </c>
      <c r="K44" s="60">
        <f>SUM(K$2:K14)/86400</f>
        <v>0</v>
      </c>
      <c r="L44" s="60"/>
      <c r="M44" s="61">
        <f>SUM(M$2:M14)/86400</f>
        <v>0</v>
      </c>
      <c r="N44" s="60">
        <f>SUM(N$2:N14)/86400</f>
        <v>0</v>
      </c>
      <c r="O44" s="60">
        <f>SUM(O$2:O14)/86400</f>
        <v>0</v>
      </c>
      <c r="P44" s="60">
        <f>SUM(P$2:P14)/86400</f>
        <v>0</v>
      </c>
      <c r="Q44" s="60">
        <f>SUM(Q$2:Q14)/86400</f>
        <v>0</v>
      </c>
      <c r="R44" s="60">
        <f>SUM(R$2:R14)/86400</f>
        <v>0</v>
      </c>
      <c r="S44" s="61">
        <f>SUM(S$2:S14)/86400</f>
        <v>0</v>
      </c>
      <c r="T44" s="62">
        <f>SUM(T$2:T14)/86400</f>
        <v>3.4722222222222222E-5</v>
      </c>
      <c r="U44" s="60">
        <f>SUM(U$2:U14)/86400</f>
        <v>2.3495370370370371E-3</v>
      </c>
    </row>
    <row r="45" spans="1:21" ht="12.5" hidden="1" thickBot="1" x14ac:dyDescent="0.35">
      <c r="A45" s="7">
        <f t="shared" si="10"/>
        <v>0</v>
      </c>
      <c r="B45" s="73"/>
      <c r="C45" s="73"/>
      <c r="D45" s="73"/>
      <c r="E45" s="73"/>
      <c r="F45" s="73"/>
      <c r="G45" s="60">
        <f>SUM(G$2:G15)/86400</f>
        <v>0</v>
      </c>
      <c r="H45" s="60">
        <f>SUM(H$2:H15)/86400</f>
        <v>0</v>
      </c>
      <c r="I45" s="62">
        <f>SUM(I$2:I15)/86400</f>
        <v>2.3148148148148147E-3</v>
      </c>
      <c r="J45" s="61">
        <f>SUM(J$2:J15)/86400</f>
        <v>0</v>
      </c>
      <c r="K45" s="60">
        <f>SUM(K$2:K15)/86400</f>
        <v>0</v>
      </c>
      <c r="L45" s="60"/>
      <c r="M45" s="61">
        <f>SUM(M$2:M15)/86400</f>
        <v>0</v>
      </c>
      <c r="N45" s="60">
        <f>SUM(N$2:N15)/86400</f>
        <v>0</v>
      </c>
      <c r="O45" s="60">
        <f>SUM(O$2:O15)/86400</f>
        <v>0</v>
      </c>
      <c r="P45" s="60">
        <f>SUM(P$2:P15)/86400</f>
        <v>0</v>
      </c>
      <c r="Q45" s="60">
        <f>SUM(Q$2:Q15)/86400</f>
        <v>0</v>
      </c>
      <c r="R45" s="60">
        <f>SUM(R$2:R15)/86400</f>
        <v>0</v>
      </c>
      <c r="S45" s="61">
        <f>SUM(S$2:S15)/86400</f>
        <v>0</v>
      </c>
      <c r="T45" s="62">
        <f>SUM(T$2:T15)/86400</f>
        <v>3.4722222222222222E-5</v>
      </c>
      <c r="U45" s="60">
        <f>SUM(U$2:U15)/86400</f>
        <v>2.3495370370370371E-3</v>
      </c>
    </row>
    <row r="46" spans="1:21" ht="12.5" hidden="1" thickBot="1" x14ac:dyDescent="0.35">
      <c r="A46" s="7">
        <f t="shared" si="10"/>
        <v>0</v>
      </c>
      <c r="B46" s="73"/>
      <c r="C46" s="73"/>
      <c r="D46" s="73"/>
      <c r="E46" s="73"/>
      <c r="F46" s="73"/>
      <c r="G46" s="60">
        <f>SUM(G$2:G16)/86400</f>
        <v>0</v>
      </c>
      <c r="H46" s="60">
        <f>SUM(H$2:H16)/86400</f>
        <v>0</v>
      </c>
      <c r="I46" s="62">
        <f>SUM(I$2:I16)/86400</f>
        <v>2.3148148148148147E-3</v>
      </c>
      <c r="J46" s="61">
        <f>SUM(J$2:J16)/86400</f>
        <v>0</v>
      </c>
      <c r="K46" s="60">
        <f>SUM(K$2:K16)/86400</f>
        <v>0</v>
      </c>
      <c r="L46" s="60"/>
      <c r="M46" s="61">
        <f>SUM(M$2:M16)/86400</f>
        <v>0</v>
      </c>
      <c r="N46" s="60">
        <f>SUM(N$2:N16)/86400</f>
        <v>0</v>
      </c>
      <c r="O46" s="60">
        <f>SUM(O$2:O16)/86400</f>
        <v>0</v>
      </c>
      <c r="P46" s="60">
        <f>SUM(P$2:P16)/86400</f>
        <v>0</v>
      </c>
      <c r="Q46" s="60">
        <f>SUM(Q$2:Q16)/86400</f>
        <v>0</v>
      </c>
      <c r="R46" s="60">
        <f>SUM(R$2:R16)/86400</f>
        <v>0</v>
      </c>
      <c r="S46" s="61">
        <f>SUM(S$2:S16)/86400</f>
        <v>0</v>
      </c>
      <c r="T46" s="62">
        <f>SUM(T$2:T16)/86400</f>
        <v>3.4722222222222222E-5</v>
      </c>
      <c r="U46" s="60">
        <f>SUM(U$2:U16)/86400</f>
        <v>2.3495370370370371E-3</v>
      </c>
    </row>
    <row r="47" spans="1:21" ht="12.5" hidden="1" thickBot="1" x14ac:dyDescent="0.35">
      <c r="A47" s="7">
        <f t="shared" si="10"/>
        <v>0</v>
      </c>
      <c r="B47" s="73"/>
      <c r="C47" s="73"/>
      <c r="D47" s="73"/>
      <c r="E47" s="73"/>
      <c r="F47" s="73"/>
      <c r="G47" s="60">
        <f>SUM(G$2:G17)/86400</f>
        <v>0</v>
      </c>
      <c r="H47" s="60">
        <f>SUM(H$2:H17)/86400</f>
        <v>0</v>
      </c>
      <c r="I47" s="62">
        <f>SUM(I$2:I17)/86400</f>
        <v>2.3148148148148147E-3</v>
      </c>
      <c r="J47" s="61">
        <f>SUM(J$2:J17)/86400</f>
        <v>0</v>
      </c>
      <c r="K47" s="60">
        <f>SUM(K$2:K17)/86400</f>
        <v>0</v>
      </c>
      <c r="L47" s="60"/>
      <c r="M47" s="61">
        <f>SUM(M$2:M17)/86400</f>
        <v>0</v>
      </c>
      <c r="N47" s="60">
        <f>SUM(N$2:N17)/86400</f>
        <v>0</v>
      </c>
      <c r="O47" s="60">
        <f>SUM(O$2:O17)/86400</f>
        <v>0</v>
      </c>
      <c r="P47" s="60">
        <f>SUM(P$2:P17)/86400</f>
        <v>0</v>
      </c>
      <c r="Q47" s="60">
        <f>SUM(Q$2:Q17)/86400</f>
        <v>0</v>
      </c>
      <c r="R47" s="60">
        <f>SUM(R$2:R17)/86400</f>
        <v>0</v>
      </c>
      <c r="S47" s="61">
        <f>SUM(S$2:S17)/86400</f>
        <v>0</v>
      </c>
      <c r="T47" s="62">
        <f>SUM(T$2:T17)/86400</f>
        <v>3.4722222222222222E-5</v>
      </c>
      <c r="U47" s="60">
        <f>SUM(U$2:U17)/86400</f>
        <v>2.3495370370370371E-3</v>
      </c>
    </row>
    <row r="48" spans="1:21" ht="12.5" hidden="1" thickBot="1" x14ac:dyDescent="0.35">
      <c r="A48" s="7">
        <f t="shared" si="10"/>
        <v>0</v>
      </c>
      <c r="B48" s="73"/>
      <c r="C48" s="73"/>
      <c r="D48" s="73"/>
      <c r="E48" s="73"/>
      <c r="F48" s="73"/>
      <c r="G48" s="60">
        <f>SUM(G$2:G18)/86400</f>
        <v>0</v>
      </c>
      <c r="H48" s="60">
        <f>SUM(H$2:H18)/86400</f>
        <v>0</v>
      </c>
      <c r="I48" s="62">
        <f>SUM(I$2:I18)/86400</f>
        <v>2.3148148148148147E-3</v>
      </c>
      <c r="J48" s="61">
        <f>SUM(J$2:J18)/86400</f>
        <v>0</v>
      </c>
      <c r="K48" s="60">
        <f>SUM(K$2:K18)/86400</f>
        <v>0</v>
      </c>
      <c r="L48" s="60"/>
      <c r="M48" s="61">
        <f>SUM(M$2:M18)/86400</f>
        <v>0</v>
      </c>
      <c r="N48" s="60">
        <f>SUM(N$2:N18)/86400</f>
        <v>0</v>
      </c>
      <c r="O48" s="60">
        <f>SUM(O$2:O18)/86400</f>
        <v>0</v>
      </c>
      <c r="P48" s="60">
        <f>SUM(P$2:P18)/86400</f>
        <v>0</v>
      </c>
      <c r="Q48" s="60">
        <f>SUM(Q$2:Q18)/86400</f>
        <v>0</v>
      </c>
      <c r="R48" s="60">
        <f>SUM(R$2:R18)/86400</f>
        <v>0</v>
      </c>
      <c r="S48" s="61">
        <f>SUM(S$2:S18)/86400</f>
        <v>0</v>
      </c>
      <c r="T48" s="62">
        <f>SUM(T$2:T18)/86400</f>
        <v>3.4722222222222222E-5</v>
      </c>
      <c r="U48" s="60">
        <f>SUM(U$2:U18)/86400</f>
        <v>2.3495370370370371E-3</v>
      </c>
    </row>
    <row r="49" spans="1:21" ht="12.5" hidden="1" thickBot="1" x14ac:dyDescent="0.35">
      <c r="A49" s="7">
        <f t="shared" si="10"/>
        <v>0</v>
      </c>
      <c r="B49" s="73"/>
      <c r="C49" s="73"/>
      <c r="D49" s="73"/>
      <c r="E49" s="73"/>
      <c r="F49" s="73"/>
      <c r="G49" s="60">
        <f>SUM(G$2:G19)/86400</f>
        <v>0</v>
      </c>
      <c r="H49" s="60">
        <f>SUM(H$2:H19)/86400</f>
        <v>0</v>
      </c>
      <c r="I49" s="62">
        <f>SUM(I$2:I19)/86400</f>
        <v>2.3148148148148147E-3</v>
      </c>
      <c r="J49" s="61">
        <f>SUM(J$2:J19)/86400</f>
        <v>0</v>
      </c>
      <c r="K49" s="60">
        <f>SUM(K$2:K19)/86400</f>
        <v>0</v>
      </c>
      <c r="L49" s="60"/>
      <c r="M49" s="61">
        <f>SUM(M$2:M19)/86400</f>
        <v>0</v>
      </c>
      <c r="N49" s="60">
        <f>SUM(N$2:N19)/86400</f>
        <v>0</v>
      </c>
      <c r="O49" s="60">
        <f>SUM(O$2:O19)/86400</f>
        <v>0</v>
      </c>
      <c r="P49" s="60">
        <f>SUM(P$2:P19)/86400</f>
        <v>0</v>
      </c>
      <c r="Q49" s="60">
        <f>SUM(Q$2:Q19)/86400</f>
        <v>0</v>
      </c>
      <c r="R49" s="60">
        <f>SUM(R$2:R19)/86400</f>
        <v>0</v>
      </c>
      <c r="S49" s="61">
        <f>SUM(S$2:S19)/86400</f>
        <v>0</v>
      </c>
      <c r="T49" s="62">
        <f>SUM(T$2:T19)/86400</f>
        <v>3.4722222222222222E-5</v>
      </c>
      <c r="U49" s="60">
        <f>SUM(U$2:U19)/86400</f>
        <v>2.3495370370370371E-3</v>
      </c>
    </row>
    <row r="50" spans="1:21" ht="12.5" hidden="1" thickBot="1" x14ac:dyDescent="0.35">
      <c r="A50" s="7">
        <f t="shared" si="10"/>
        <v>0</v>
      </c>
      <c r="B50" s="73"/>
      <c r="C50" s="73"/>
      <c r="D50" s="73"/>
      <c r="E50" s="73"/>
      <c r="F50" s="73"/>
      <c r="G50" s="60">
        <f>SUM(G$2:G20)/86400</f>
        <v>0</v>
      </c>
      <c r="H50" s="60">
        <f>SUM(H$2:H20)/86400</f>
        <v>0</v>
      </c>
      <c r="I50" s="62">
        <f>SUM(I$2:I20)/86400</f>
        <v>2.3148148148148147E-3</v>
      </c>
      <c r="J50" s="61">
        <f>SUM(J$2:J20)/86400</f>
        <v>0</v>
      </c>
      <c r="K50" s="60">
        <f>SUM(K$2:K20)/86400</f>
        <v>0</v>
      </c>
      <c r="L50" s="60"/>
      <c r="M50" s="61">
        <f>SUM(M$2:M20)/86400</f>
        <v>0</v>
      </c>
      <c r="N50" s="60">
        <f>SUM(N$2:N20)/86400</f>
        <v>0</v>
      </c>
      <c r="O50" s="60">
        <f>SUM(O$2:O20)/86400</f>
        <v>0</v>
      </c>
      <c r="P50" s="60">
        <f>SUM(P$2:P20)/86400</f>
        <v>0</v>
      </c>
      <c r="Q50" s="60">
        <f>SUM(Q$2:Q20)/86400</f>
        <v>0</v>
      </c>
      <c r="R50" s="60">
        <f>SUM(R$2:R20)/86400</f>
        <v>0</v>
      </c>
      <c r="S50" s="61">
        <f>SUM(S$2:S20)/86400</f>
        <v>0</v>
      </c>
      <c r="T50" s="62">
        <f>SUM(T$2:T20)/86400</f>
        <v>3.4722222222222222E-5</v>
      </c>
      <c r="U50" s="60">
        <f>SUM(U$2:U20)/86400</f>
        <v>2.3495370370370371E-3</v>
      </c>
    </row>
    <row r="51" spans="1:21" ht="12.5" hidden="1" thickBot="1" x14ac:dyDescent="0.35">
      <c r="A51" s="8">
        <f t="shared" si="10"/>
        <v>0</v>
      </c>
      <c r="B51" s="74"/>
      <c r="C51" s="74"/>
      <c r="D51" s="74"/>
      <c r="E51" s="74"/>
      <c r="F51" s="74"/>
      <c r="G51" s="60">
        <f>SUM(G$2:G21)/86400</f>
        <v>0</v>
      </c>
      <c r="H51" s="60">
        <f>SUM(H$2:H21)/86400</f>
        <v>0</v>
      </c>
      <c r="I51" s="62">
        <f>SUM(I$2:I21)/86400</f>
        <v>2.3148148148148147E-3</v>
      </c>
      <c r="J51" s="61">
        <f>SUM(J$2:J21)/86400</f>
        <v>0</v>
      </c>
      <c r="K51" s="60">
        <f>SUM(K$2:K21)/86400</f>
        <v>0</v>
      </c>
      <c r="L51" s="60"/>
      <c r="M51" s="61">
        <f>SUM(M$2:M21)/86400</f>
        <v>0</v>
      </c>
      <c r="N51" s="60">
        <f>SUM(N$2:N21)/86400</f>
        <v>0</v>
      </c>
      <c r="O51" s="60">
        <f>SUM(O$2:O21)/86400</f>
        <v>0</v>
      </c>
      <c r="P51" s="60">
        <f>SUM(P$2:P21)/86400</f>
        <v>0</v>
      </c>
      <c r="Q51" s="60">
        <f>SUM(Q$2:Q21)/86400</f>
        <v>0</v>
      </c>
      <c r="R51" s="60">
        <f>SUM(R$2:R21)/86400</f>
        <v>0</v>
      </c>
      <c r="S51" s="61">
        <f>SUM(S$2:S21)/86400</f>
        <v>0</v>
      </c>
      <c r="T51" s="62">
        <f>SUM(T$2:T21)/86400</f>
        <v>3.4722222222222222E-5</v>
      </c>
      <c r="U51" s="60">
        <f>SUM(U$2:U21)/86400</f>
        <v>2.3495370370370371E-3</v>
      </c>
    </row>
    <row r="52" spans="1:21" ht="12.5" hidden="1" thickBot="1" x14ac:dyDescent="0.35">
      <c r="A52" s="8">
        <f t="shared" si="10"/>
        <v>0</v>
      </c>
      <c r="B52" s="74"/>
      <c r="C52" s="74"/>
      <c r="D52" s="74"/>
      <c r="E52" s="74"/>
      <c r="F52" s="74"/>
      <c r="G52" s="60">
        <f>SUM(G$2:G22)/86400</f>
        <v>0</v>
      </c>
      <c r="H52" s="60">
        <f>SUM(H$2:H22)/86400</f>
        <v>0</v>
      </c>
      <c r="I52" s="62">
        <f>SUM(I$2:I22)/86400</f>
        <v>2.3148148148148147E-3</v>
      </c>
      <c r="J52" s="61">
        <f>SUM(J$2:J22)/86400</f>
        <v>0</v>
      </c>
      <c r="K52" s="60">
        <f>SUM(K$2:K22)/86400</f>
        <v>0</v>
      </c>
      <c r="L52" s="60"/>
      <c r="M52" s="61">
        <f>SUM(M$2:M22)/86400</f>
        <v>0</v>
      </c>
      <c r="N52" s="60">
        <f>SUM(N$2:N22)/86400</f>
        <v>0</v>
      </c>
      <c r="O52" s="60">
        <f>SUM(O$2:O22)/86400</f>
        <v>0</v>
      </c>
      <c r="P52" s="60">
        <f>SUM(P$2:P22)/86400</f>
        <v>0</v>
      </c>
      <c r="Q52" s="60">
        <f>SUM(Q$2:Q22)/86400</f>
        <v>0</v>
      </c>
      <c r="R52" s="60">
        <f>SUM(R$2:R22)/86400</f>
        <v>0</v>
      </c>
      <c r="S52" s="61">
        <f>SUM(S$2:S22)/86400</f>
        <v>0</v>
      </c>
      <c r="T52" s="62">
        <f>SUM(T$2:T22)/86400</f>
        <v>3.4722222222222222E-5</v>
      </c>
      <c r="U52" s="60">
        <f>SUM(U$2:U22)/86400</f>
        <v>2.3495370370370371E-3</v>
      </c>
    </row>
    <row r="53" spans="1:21" ht="12.5" hidden="1" thickBot="1" x14ac:dyDescent="0.35">
      <c r="A53" s="8">
        <f t="shared" si="10"/>
        <v>0</v>
      </c>
      <c r="B53" s="74"/>
      <c r="C53" s="74"/>
      <c r="D53" s="74"/>
      <c r="E53" s="74"/>
      <c r="F53" s="74"/>
      <c r="G53" s="60">
        <f>SUM(G$2:G23)/86400</f>
        <v>0</v>
      </c>
      <c r="H53" s="60">
        <f>SUM(H$2:H23)/86400</f>
        <v>0</v>
      </c>
      <c r="I53" s="62">
        <f>SUM(I$2:I23)/86400</f>
        <v>2.3148148148148147E-3</v>
      </c>
      <c r="J53" s="61">
        <f>SUM(J$2:J23)/86400</f>
        <v>0</v>
      </c>
      <c r="K53" s="60">
        <f>SUM(K$2:K23)/86400</f>
        <v>0</v>
      </c>
      <c r="L53" s="60"/>
      <c r="M53" s="61">
        <f>SUM(M$2:M23)/86400</f>
        <v>0</v>
      </c>
      <c r="N53" s="60">
        <f>SUM(N$2:N23)/86400</f>
        <v>0</v>
      </c>
      <c r="O53" s="60">
        <f>SUM(O$2:O23)/86400</f>
        <v>0</v>
      </c>
      <c r="P53" s="60">
        <f>SUM(P$2:P23)/86400</f>
        <v>0</v>
      </c>
      <c r="Q53" s="60">
        <f>SUM(Q$2:Q23)/86400</f>
        <v>0</v>
      </c>
      <c r="R53" s="60">
        <f>SUM(R$2:R23)/86400</f>
        <v>0</v>
      </c>
      <c r="S53" s="61">
        <f>SUM(S$2:S23)/86400</f>
        <v>0</v>
      </c>
      <c r="T53" s="62">
        <f>SUM(T$2:T23)/86400</f>
        <v>3.4722222222222222E-5</v>
      </c>
      <c r="U53" s="60">
        <f>SUM(U$2:U23)/86400</f>
        <v>2.3495370370370371E-3</v>
      </c>
    </row>
    <row r="54" spans="1:21" ht="12.5" hidden="1" thickBot="1" x14ac:dyDescent="0.35">
      <c r="A54" s="8">
        <f t="shared" si="10"/>
        <v>0</v>
      </c>
      <c r="B54" s="74"/>
      <c r="C54" s="74"/>
      <c r="D54" s="74"/>
      <c r="E54" s="74"/>
      <c r="F54" s="74"/>
      <c r="G54" s="60">
        <f>SUM(G$2:G24)/86400</f>
        <v>0</v>
      </c>
      <c r="H54" s="60">
        <f>SUM(H$2:H24)/86400</f>
        <v>0</v>
      </c>
      <c r="I54" s="62">
        <f>SUM(I$2:I24)/86400</f>
        <v>2.3148148148148147E-3</v>
      </c>
      <c r="J54" s="61">
        <f>SUM(J$2:J24)/86400</f>
        <v>0</v>
      </c>
      <c r="K54" s="60">
        <f>SUM(K$2:K24)/86400</f>
        <v>0</v>
      </c>
      <c r="L54" s="60"/>
      <c r="M54" s="61">
        <f>SUM(M$2:M24)/86400</f>
        <v>0</v>
      </c>
      <c r="N54" s="60">
        <f>SUM(N$2:N24)/86400</f>
        <v>0</v>
      </c>
      <c r="O54" s="60">
        <f>SUM(O$2:O24)/86400</f>
        <v>0</v>
      </c>
      <c r="P54" s="60">
        <f>SUM(P$2:P24)/86400</f>
        <v>0</v>
      </c>
      <c r="Q54" s="60">
        <f>SUM(Q$2:Q24)/86400</f>
        <v>0</v>
      </c>
      <c r="R54" s="60">
        <f>SUM(R$2:R24)/86400</f>
        <v>0</v>
      </c>
      <c r="S54" s="61">
        <f>SUM(S$2:S24)/86400</f>
        <v>0</v>
      </c>
      <c r="T54" s="62">
        <f>SUM(T$2:T24)/86400</f>
        <v>3.4722222222222222E-5</v>
      </c>
      <c r="U54" s="60">
        <f>SUM(U$2:U24)/86400</f>
        <v>2.3495370370370371E-3</v>
      </c>
    </row>
    <row r="55" spans="1:21" ht="12.5" hidden="1" thickBot="1" x14ac:dyDescent="0.35">
      <c r="A55" s="8">
        <f t="shared" si="10"/>
        <v>0</v>
      </c>
      <c r="B55" s="74"/>
      <c r="C55" s="74"/>
      <c r="D55" s="74"/>
      <c r="E55" s="74"/>
      <c r="F55" s="74"/>
      <c r="G55" s="60">
        <f>SUM(G$2:G25)/86400</f>
        <v>0</v>
      </c>
      <c r="H55" s="60">
        <f>SUM(H$2:H25)/86400</f>
        <v>0</v>
      </c>
      <c r="I55" s="62">
        <f>SUM(I$2:I25)/86400</f>
        <v>2.3148148148148147E-3</v>
      </c>
      <c r="J55" s="61">
        <f>SUM(J$2:J25)/86400</f>
        <v>0</v>
      </c>
      <c r="K55" s="60">
        <f>SUM(K$2:K25)/86400</f>
        <v>0</v>
      </c>
      <c r="L55" s="60"/>
      <c r="M55" s="61">
        <f>SUM(M$2:M25)/86400</f>
        <v>0</v>
      </c>
      <c r="N55" s="60">
        <f>SUM(N$2:N25)/86400</f>
        <v>0</v>
      </c>
      <c r="O55" s="60">
        <f>SUM(O$2:O25)/86400</f>
        <v>0</v>
      </c>
      <c r="P55" s="60">
        <f>SUM(P$2:P25)/86400</f>
        <v>0</v>
      </c>
      <c r="Q55" s="60">
        <f>SUM(Q$2:Q25)/86400</f>
        <v>0</v>
      </c>
      <c r="R55" s="60">
        <f>SUM(R$2:R25)/86400</f>
        <v>0</v>
      </c>
      <c r="S55" s="61">
        <f>SUM(S$2:S25)/86400</f>
        <v>0</v>
      </c>
      <c r="T55" s="62">
        <f>SUM(T$2:T25)/86400</f>
        <v>3.4722222222222222E-5</v>
      </c>
      <c r="U55" s="60">
        <f>SUM(U$2:U25)/86400</f>
        <v>2.3495370370370371E-3</v>
      </c>
    </row>
    <row r="56" spans="1:21" ht="12.5" thickBot="1" x14ac:dyDescent="0.35">
      <c r="A56" s="9" t="s">
        <v>0</v>
      </c>
      <c r="B56" s="75"/>
      <c r="C56" s="75"/>
      <c r="D56" s="75"/>
      <c r="E56" s="75"/>
      <c r="F56" s="75"/>
      <c r="G56" s="60">
        <f>SUM(G$2:G25)/86400</f>
        <v>0</v>
      </c>
      <c r="H56" s="60">
        <f>SUM(H$2:H25)/86400</f>
        <v>0</v>
      </c>
      <c r="I56" s="62">
        <f>SUM(I$2:I25)/86400</f>
        <v>2.3148148148148147E-3</v>
      </c>
      <c r="J56" s="61">
        <f>SUM(J$2:J25)/86400</f>
        <v>0</v>
      </c>
      <c r="K56" s="60">
        <f>SUM(K$2:K25)/86400</f>
        <v>0</v>
      </c>
      <c r="L56" s="60"/>
      <c r="M56" s="61">
        <f>SUM(M$2:M25)/86400</f>
        <v>0</v>
      </c>
      <c r="N56" s="60">
        <f>SUM(N$2:N25)/86400</f>
        <v>0</v>
      </c>
      <c r="O56" s="60">
        <f>SUM(O$2:O25)/86400</f>
        <v>0</v>
      </c>
      <c r="P56" s="60">
        <f>SUM(P$2:P25)/86400</f>
        <v>0</v>
      </c>
      <c r="Q56" s="60">
        <f>SUM(Q$2:Q25)/86400</f>
        <v>0</v>
      </c>
      <c r="R56" s="60">
        <f>SUM(R$2:R25)/86400</f>
        <v>0</v>
      </c>
      <c r="S56" s="61">
        <f>SUM(S$2:S25)/86400</f>
        <v>0</v>
      </c>
      <c r="T56" s="62">
        <f>SUM(T$2:T25)/86400</f>
        <v>3.4722222222222222E-5</v>
      </c>
      <c r="U56" s="61">
        <f>SUM(U$2:U25)/86400</f>
        <v>2.3495370370370371E-3</v>
      </c>
    </row>
    <row r="57" spans="1:21" ht="12.5" thickBot="1" x14ac:dyDescent="0.35">
      <c r="A57" s="9" t="s">
        <v>1</v>
      </c>
      <c r="B57" s="75"/>
      <c r="C57" s="75"/>
      <c r="D57" s="75"/>
      <c r="E57" s="75"/>
      <c r="F57" s="75"/>
      <c r="G57" s="62">
        <f>G$27/86400</f>
        <v>3.472222222222222E-3</v>
      </c>
      <c r="H57" s="62">
        <f t="shared" ref="H57:U57" si="11">H$27/86400</f>
        <v>3.472222222222222E-3</v>
      </c>
      <c r="I57" s="62">
        <f t="shared" si="11"/>
        <v>3.472222222222222E-3</v>
      </c>
      <c r="J57" s="62">
        <f t="shared" si="11"/>
        <v>1.3888888888888889E-3</v>
      </c>
      <c r="K57" s="62">
        <f t="shared" si="11"/>
        <v>1.1574074074074075E-4</v>
      </c>
      <c r="L57" s="62"/>
      <c r="M57" s="62">
        <f t="shared" si="11"/>
        <v>1.1574074074074075E-4</v>
      </c>
      <c r="N57" s="62">
        <f t="shared" si="11"/>
        <v>2.3148148148148149E-4</v>
      </c>
      <c r="O57" s="62">
        <f t="shared" si="11"/>
        <v>1.1574074074074075E-4</v>
      </c>
      <c r="P57" s="62">
        <f t="shared" si="11"/>
        <v>1.1574074074074075E-4</v>
      </c>
      <c r="Q57" s="62">
        <f t="shared" si="11"/>
        <v>1.1574074074074075E-4</v>
      </c>
      <c r="R57" s="62">
        <f t="shared" si="11"/>
        <v>1.1574074074074075E-4</v>
      </c>
      <c r="S57" s="62">
        <f t="shared" si="11"/>
        <v>1.736111111111111E-3</v>
      </c>
      <c r="T57" s="62">
        <f t="shared" si="11"/>
        <v>1.1574074074074075E-4</v>
      </c>
      <c r="U57" s="62">
        <f t="shared" si="11"/>
        <v>1.4699074074074074E-2</v>
      </c>
    </row>
    <row r="59" spans="1:21" x14ac:dyDescent="0.3">
      <c r="I59" s="49"/>
      <c r="K59" s="50"/>
      <c r="L59" s="50"/>
    </row>
  </sheetData>
  <conditionalFormatting sqref="G28:K28 M28:U28">
    <cfRule type="cellIs" dxfId="5" priority="4" operator="greaterThan">
      <formula>0.9</formula>
    </cfRule>
    <cfRule type="cellIs" dxfId="4" priority="5" operator="between">
      <formula>0.5</formula>
      <formula>0.9</formula>
    </cfRule>
    <cfRule type="cellIs" dxfId="3" priority="6" operator="lessThan">
      <formula>0.5</formula>
    </cfRule>
  </conditionalFormatting>
  <conditionalFormatting sqref="L28">
    <cfRule type="cellIs" dxfId="2" priority="1" operator="greaterThan">
      <formula>0.9</formula>
    </cfRule>
    <cfRule type="cellIs" dxfId="1" priority="2" operator="between">
      <formula>0.5</formula>
      <formula>0.9</formula>
    </cfRule>
    <cfRule type="cellIs" dxfId="0" priority="3" operator="lessThan">
      <formula>0.5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C340-5F48-4107-912F-67495EA29049}">
  <dimension ref="A1:P4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P41" sqref="P41"/>
    </sheetView>
  </sheetViews>
  <sheetFormatPr defaultRowHeight="14.5" x14ac:dyDescent="0.35"/>
  <cols>
    <col min="1" max="1" width="4.6328125" style="82" customWidth="1"/>
    <col min="2" max="2" width="6.26953125" style="82" customWidth="1"/>
    <col min="3" max="16" width="5.6328125" style="83" customWidth="1"/>
  </cols>
  <sheetData>
    <row r="1" spans="1:16" ht="15" thickBot="1" x14ac:dyDescent="0.4">
      <c r="A1" s="76"/>
      <c r="B1" s="76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</row>
    <row r="2" spans="1:16" s="81" customFormat="1" ht="42" thickBot="1" x14ac:dyDescent="0.4">
      <c r="A2" s="78" t="s">
        <v>37</v>
      </c>
      <c r="B2" s="79" t="s">
        <v>38</v>
      </c>
      <c r="C2" s="80" t="s">
        <v>39</v>
      </c>
      <c r="D2" s="80" t="s">
        <v>32</v>
      </c>
      <c r="E2" s="80" t="s">
        <v>33</v>
      </c>
      <c r="F2" s="80" t="s">
        <v>40</v>
      </c>
      <c r="G2" s="80" t="s">
        <v>41</v>
      </c>
      <c r="H2" s="80" t="s">
        <v>42</v>
      </c>
      <c r="I2" s="80" t="s">
        <v>43</v>
      </c>
      <c r="J2" s="80" t="s">
        <v>44</v>
      </c>
      <c r="K2" s="80" t="s">
        <v>61</v>
      </c>
      <c r="L2" s="80" t="s">
        <v>45</v>
      </c>
      <c r="M2" s="80" t="s">
        <v>46</v>
      </c>
      <c r="N2" s="80" t="s">
        <v>47</v>
      </c>
      <c r="O2" s="80" t="s">
        <v>48</v>
      </c>
      <c r="P2" s="80" t="s">
        <v>49</v>
      </c>
    </row>
    <row r="3" spans="1:16" x14ac:dyDescent="0.35">
      <c r="A3" s="82" t="s">
        <v>56</v>
      </c>
      <c r="B3" s="82">
        <v>372</v>
      </c>
      <c r="C3" s="83" t="s">
        <v>51</v>
      </c>
      <c r="D3" s="83" t="s">
        <v>51</v>
      </c>
    </row>
    <row r="4" spans="1:16" x14ac:dyDescent="0.35">
      <c r="A4" s="82" t="s">
        <v>64</v>
      </c>
      <c r="B4" s="82">
        <v>380</v>
      </c>
      <c r="D4" s="83" t="s">
        <v>69</v>
      </c>
    </row>
    <row r="5" spans="1:16" x14ac:dyDescent="0.35">
      <c r="A5" s="82" t="s">
        <v>58</v>
      </c>
      <c r="B5" s="82">
        <v>380</v>
      </c>
      <c r="C5" s="83" t="s">
        <v>51</v>
      </c>
      <c r="D5" s="83" t="s">
        <v>51</v>
      </c>
    </row>
    <row r="6" spans="1:16" x14ac:dyDescent="0.35">
      <c r="A6" s="82" t="s">
        <v>58</v>
      </c>
      <c r="B6" s="82">
        <v>383</v>
      </c>
      <c r="C6" s="83" t="s">
        <v>51</v>
      </c>
      <c r="D6" s="83" t="s">
        <v>51</v>
      </c>
    </row>
    <row r="7" spans="1:16" x14ac:dyDescent="0.35">
      <c r="A7" s="82" t="s">
        <v>50</v>
      </c>
      <c r="B7" s="82">
        <v>387</v>
      </c>
      <c r="C7" s="83" t="s">
        <v>51</v>
      </c>
      <c r="D7" s="83" t="s">
        <v>51</v>
      </c>
    </row>
    <row r="8" spans="1:16" x14ac:dyDescent="0.35">
      <c r="A8" s="82" t="s">
        <v>58</v>
      </c>
      <c r="B8" s="82">
        <v>389</v>
      </c>
      <c r="C8" s="83" t="s">
        <v>51</v>
      </c>
      <c r="D8" s="83" t="s">
        <v>51</v>
      </c>
    </row>
    <row r="9" spans="1:16" x14ac:dyDescent="0.35">
      <c r="A9" s="82" t="s">
        <v>50</v>
      </c>
      <c r="B9" s="82">
        <v>397</v>
      </c>
      <c r="C9" s="83" t="s">
        <v>51</v>
      </c>
      <c r="D9" s="83" t="s">
        <v>51</v>
      </c>
    </row>
    <row r="10" spans="1:16" x14ac:dyDescent="0.35">
      <c r="A10" s="82" t="s">
        <v>58</v>
      </c>
      <c r="B10" s="82">
        <v>397</v>
      </c>
      <c r="C10" s="83" t="s">
        <v>51</v>
      </c>
      <c r="D10" s="83" t="s">
        <v>51</v>
      </c>
    </row>
    <row r="11" spans="1:16" x14ac:dyDescent="0.35">
      <c r="A11" s="82" t="s">
        <v>58</v>
      </c>
      <c r="B11" s="82">
        <v>410</v>
      </c>
      <c r="C11" s="83" t="s">
        <v>51</v>
      </c>
      <c r="E11" s="83" t="s">
        <v>51</v>
      </c>
    </row>
    <row r="12" spans="1:16" x14ac:dyDescent="0.35">
      <c r="A12" s="82" t="s">
        <v>58</v>
      </c>
      <c r="B12" s="82">
        <v>434</v>
      </c>
      <c r="C12" s="83" t="s">
        <v>51</v>
      </c>
      <c r="E12" s="83" t="s">
        <v>51</v>
      </c>
    </row>
    <row r="13" spans="1:16" x14ac:dyDescent="0.35">
      <c r="A13" s="82" t="s">
        <v>59</v>
      </c>
      <c r="B13" s="82">
        <v>447</v>
      </c>
      <c r="C13" s="83" t="s">
        <v>51</v>
      </c>
      <c r="E13" s="83" t="s">
        <v>51</v>
      </c>
    </row>
    <row r="14" spans="1:16" x14ac:dyDescent="0.35">
      <c r="A14" s="82" t="s">
        <v>63</v>
      </c>
      <c r="B14" s="82">
        <v>450</v>
      </c>
      <c r="E14" s="82">
        <v>70.3</v>
      </c>
      <c r="F14" s="82">
        <v>8.86</v>
      </c>
      <c r="G14" s="82">
        <v>8.58</v>
      </c>
    </row>
    <row r="15" spans="1:16" x14ac:dyDescent="0.35">
      <c r="A15" s="84" t="s">
        <v>60</v>
      </c>
      <c r="B15" s="84">
        <v>469</v>
      </c>
      <c r="C15" s="85" t="s">
        <v>51</v>
      </c>
      <c r="D15" s="85"/>
      <c r="E15" s="85" t="s">
        <v>51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</row>
    <row r="16" spans="1:16" x14ac:dyDescent="0.35">
      <c r="A16" s="82" t="s">
        <v>58</v>
      </c>
      <c r="B16" s="82">
        <v>486</v>
      </c>
      <c r="C16" s="83" t="s">
        <v>51</v>
      </c>
      <c r="E16" s="88">
        <v>1</v>
      </c>
      <c r="F16" s="88">
        <v>0.91</v>
      </c>
      <c r="G16" s="88">
        <v>0</v>
      </c>
      <c r="H16" s="88">
        <v>0.5</v>
      </c>
    </row>
    <row r="17" spans="1:16" x14ac:dyDescent="0.35">
      <c r="A17" s="82" t="s">
        <v>52</v>
      </c>
      <c r="B17" s="82">
        <v>496</v>
      </c>
      <c r="C17" s="83" t="s">
        <v>51</v>
      </c>
      <c r="E17" s="83">
        <v>0.47</v>
      </c>
      <c r="F17" s="88">
        <v>0</v>
      </c>
      <c r="G17" s="89">
        <v>0.96</v>
      </c>
      <c r="H17" s="89">
        <v>0.8</v>
      </c>
    </row>
    <row r="18" spans="1:16" x14ac:dyDescent="0.35">
      <c r="A18" s="84" t="s">
        <v>52</v>
      </c>
      <c r="B18" s="84">
        <v>501</v>
      </c>
      <c r="C18" s="85" t="s">
        <v>51</v>
      </c>
      <c r="D18" s="85"/>
      <c r="E18" s="85">
        <v>0.47</v>
      </c>
      <c r="F18" s="89">
        <v>0</v>
      </c>
      <c r="G18" s="89">
        <v>0.96</v>
      </c>
      <c r="H18" s="89">
        <v>0.8</v>
      </c>
      <c r="I18" s="85"/>
      <c r="J18" s="85"/>
      <c r="K18" s="85"/>
      <c r="L18" s="85"/>
      <c r="M18" s="85"/>
      <c r="N18" s="85"/>
      <c r="O18" s="85"/>
      <c r="P18" s="85"/>
    </row>
    <row r="19" spans="1:16" x14ac:dyDescent="0.35">
      <c r="A19" s="84" t="s">
        <v>62</v>
      </c>
      <c r="B19" s="84">
        <v>550</v>
      </c>
      <c r="C19" s="85"/>
      <c r="D19" s="85"/>
      <c r="E19" s="85"/>
      <c r="F19" s="84">
        <v>9.69</v>
      </c>
      <c r="G19" s="84">
        <v>9.43</v>
      </c>
      <c r="H19" s="84">
        <v>87.3</v>
      </c>
      <c r="I19" s="85"/>
      <c r="J19" s="85"/>
      <c r="K19" s="85"/>
      <c r="L19" s="85"/>
      <c r="M19" s="85"/>
      <c r="N19" s="85"/>
      <c r="O19" s="85"/>
      <c r="P19" s="85"/>
    </row>
    <row r="20" spans="1:16" x14ac:dyDescent="0.35">
      <c r="A20" s="84" t="s">
        <v>66</v>
      </c>
      <c r="B20" s="84">
        <v>550</v>
      </c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</row>
    <row r="21" spans="1:16" x14ac:dyDescent="0.35">
      <c r="A21" s="82" t="s">
        <v>59</v>
      </c>
      <c r="B21" s="82">
        <v>587</v>
      </c>
      <c r="C21" s="83" t="s">
        <v>51</v>
      </c>
      <c r="H21" s="83" t="s">
        <v>51</v>
      </c>
    </row>
    <row r="22" spans="1:16" x14ac:dyDescent="0.35">
      <c r="A22" s="82" t="s">
        <v>65</v>
      </c>
      <c r="B22" s="82">
        <v>650</v>
      </c>
      <c r="I22" s="82">
        <v>59.6</v>
      </c>
      <c r="J22" s="82">
        <v>10.1</v>
      </c>
      <c r="K22" s="82" t="s">
        <v>70</v>
      </c>
      <c r="L22" s="82">
        <v>8.34</v>
      </c>
    </row>
    <row r="23" spans="1:16" x14ac:dyDescent="0.35">
      <c r="A23" s="82" t="s">
        <v>55</v>
      </c>
      <c r="B23" s="82">
        <v>654</v>
      </c>
      <c r="C23" s="83" t="s">
        <v>51</v>
      </c>
      <c r="I23" s="83" t="s">
        <v>51</v>
      </c>
      <c r="J23" s="83" t="s">
        <v>51</v>
      </c>
    </row>
    <row r="24" spans="1:16" x14ac:dyDescent="0.35">
      <c r="A24" s="82" t="s">
        <v>58</v>
      </c>
      <c r="B24" s="82">
        <v>656</v>
      </c>
      <c r="C24" s="83" t="s">
        <v>51</v>
      </c>
      <c r="I24" s="83">
        <v>0.91</v>
      </c>
      <c r="J24" s="88">
        <v>1</v>
      </c>
    </row>
    <row r="25" spans="1:16" x14ac:dyDescent="0.35">
      <c r="A25" s="82" t="s">
        <v>55</v>
      </c>
      <c r="B25" s="82">
        <v>658</v>
      </c>
      <c r="C25" s="83" t="s">
        <v>51</v>
      </c>
      <c r="I25" s="83" t="s">
        <v>51</v>
      </c>
      <c r="J25" s="83" t="s">
        <v>51</v>
      </c>
      <c r="K25" s="83" t="s">
        <v>51</v>
      </c>
    </row>
    <row r="26" spans="1:16" x14ac:dyDescent="0.35">
      <c r="A26" s="82" t="s">
        <v>57</v>
      </c>
      <c r="B26" s="82">
        <v>671.6</v>
      </c>
      <c r="C26" s="83" t="s">
        <v>51</v>
      </c>
      <c r="I26" s="83">
        <v>0.63</v>
      </c>
      <c r="L26" s="83">
        <v>0.82</v>
      </c>
    </row>
    <row r="27" spans="1:16" x14ac:dyDescent="0.35">
      <c r="A27" s="84" t="s">
        <v>57</v>
      </c>
      <c r="B27" s="84">
        <v>673.1</v>
      </c>
      <c r="C27" s="85" t="s">
        <v>51</v>
      </c>
      <c r="D27" s="85"/>
      <c r="E27" s="85"/>
      <c r="F27" s="85"/>
      <c r="G27" s="85"/>
      <c r="H27" s="85"/>
      <c r="I27" s="83">
        <v>0.63</v>
      </c>
      <c r="J27" s="85"/>
      <c r="K27" s="85"/>
      <c r="L27" s="85">
        <v>0.82</v>
      </c>
      <c r="M27" s="85"/>
      <c r="N27" s="85"/>
      <c r="O27" s="85"/>
      <c r="P27" s="85"/>
    </row>
    <row r="28" spans="1:16" x14ac:dyDescent="0.35">
      <c r="A28" s="82" t="s">
        <v>53</v>
      </c>
      <c r="B28" s="82">
        <v>714</v>
      </c>
      <c r="C28" s="83" t="s">
        <v>51</v>
      </c>
      <c r="M28" s="83">
        <v>0.27160000000000001</v>
      </c>
    </row>
    <row r="29" spans="1:16" x14ac:dyDescent="0.35">
      <c r="A29" s="82" t="s">
        <v>56</v>
      </c>
      <c r="B29" s="82">
        <v>732</v>
      </c>
      <c r="C29" s="83" t="s">
        <v>51</v>
      </c>
      <c r="M29" s="83" t="s">
        <v>51</v>
      </c>
    </row>
    <row r="30" spans="1:16" x14ac:dyDescent="0.35">
      <c r="A30" s="84" t="s">
        <v>67</v>
      </c>
      <c r="B30" s="84">
        <v>752</v>
      </c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6" x14ac:dyDescent="0.35">
      <c r="A31" s="82" t="s">
        <v>53</v>
      </c>
      <c r="B31" s="82">
        <v>775</v>
      </c>
      <c r="C31" s="83" t="s">
        <v>51</v>
      </c>
      <c r="M31" s="83" t="s">
        <v>51</v>
      </c>
      <c r="N31" s="83">
        <v>0.1242</v>
      </c>
    </row>
    <row r="32" spans="1:16" x14ac:dyDescent="0.35">
      <c r="A32" s="84" t="s">
        <v>67</v>
      </c>
      <c r="B32" s="84">
        <v>803</v>
      </c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6" x14ac:dyDescent="0.35">
      <c r="A33" s="82" t="s">
        <v>58</v>
      </c>
      <c r="B33" s="82">
        <v>850</v>
      </c>
      <c r="C33" s="83" t="s">
        <v>51</v>
      </c>
      <c r="M33" s="83" t="s">
        <v>51</v>
      </c>
      <c r="N33" s="83" t="s">
        <v>51</v>
      </c>
      <c r="O33" s="83" t="s">
        <v>51</v>
      </c>
    </row>
    <row r="34" spans="1:16" s="87" customFormat="1" x14ac:dyDescent="0.35">
      <c r="A34" s="82" t="s">
        <v>58</v>
      </c>
      <c r="B34" s="82">
        <v>855</v>
      </c>
      <c r="C34" s="83" t="s">
        <v>51</v>
      </c>
      <c r="D34" s="83"/>
      <c r="E34" s="83"/>
      <c r="F34" s="83"/>
      <c r="G34" s="83"/>
      <c r="H34" s="83"/>
      <c r="I34" s="83"/>
      <c r="J34" s="83"/>
      <c r="K34" s="83"/>
      <c r="L34" s="83"/>
      <c r="M34" s="83" t="s">
        <v>51</v>
      </c>
      <c r="N34" s="83" t="s">
        <v>51</v>
      </c>
      <c r="O34" s="83" t="s">
        <v>51</v>
      </c>
      <c r="P34" s="83"/>
    </row>
    <row r="35" spans="1:16" x14ac:dyDescent="0.35">
      <c r="A35" s="82" t="s">
        <v>58</v>
      </c>
      <c r="B35" s="82">
        <v>860</v>
      </c>
      <c r="C35" s="83" t="s">
        <v>51</v>
      </c>
      <c r="M35" s="83" t="s">
        <v>51</v>
      </c>
      <c r="N35" s="83" t="s">
        <v>51</v>
      </c>
      <c r="O35" s="83" t="s">
        <v>51</v>
      </c>
    </row>
    <row r="36" spans="1:16" x14ac:dyDescent="0.35">
      <c r="A36" s="84" t="s">
        <v>67</v>
      </c>
      <c r="B36" s="84">
        <v>862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</row>
    <row r="37" spans="1:16" x14ac:dyDescent="0.35">
      <c r="A37" s="82" t="s">
        <v>58</v>
      </c>
      <c r="B37" s="82">
        <v>867</v>
      </c>
      <c r="C37" s="83" t="s">
        <v>51</v>
      </c>
      <c r="M37" s="83" t="s">
        <v>51</v>
      </c>
      <c r="N37" s="83" t="s">
        <v>51</v>
      </c>
      <c r="O37" s="83" t="s">
        <v>51</v>
      </c>
    </row>
    <row r="38" spans="1:16" x14ac:dyDescent="0.35">
      <c r="A38" s="82" t="s">
        <v>58</v>
      </c>
      <c r="B38" s="82">
        <v>886</v>
      </c>
      <c r="C38" s="83" t="s">
        <v>51</v>
      </c>
      <c r="M38" s="83" t="s">
        <v>51</v>
      </c>
      <c r="N38" s="83" t="s">
        <v>51</v>
      </c>
      <c r="O38" s="83" t="s">
        <v>51</v>
      </c>
      <c r="P38" s="83" t="s">
        <v>51</v>
      </c>
    </row>
    <row r="39" spans="1:16" x14ac:dyDescent="0.35">
      <c r="A39" s="82" t="s">
        <v>68</v>
      </c>
      <c r="B39" s="82">
        <v>889</v>
      </c>
      <c r="O39" s="83">
        <v>2.5499999999999998E-2</v>
      </c>
      <c r="P39" s="83" t="s">
        <v>69</v>
      </c>
    </row>
    <row r="40" spans="1:16" x14ac:dyDescent="0.35">
      <c r="A40" s="82" t="s">
        <v>58</v>
      </c>
      <c r="B40" s="82">
        <v>902</v>
      </c>
      <c r="C40" s="83" t="s">
        <v>51</v>
      </c>
      <c r="M40" s="83" t="s">
        <v>51</v>
      </c>
      <c r="N40" s="83" t="s">
        <v>51</v>
      </c>
      <c r="O40" s="83" t="s">
        <v>51</v>
      </c>
    </row>
    <row r="41" spans="1:16" x14ac:dyDescent="0.35">
      <c r="A41" s="82" t="s">
        <v>54</v>
      </c>
      <c r="B41" s="82">
        <v>907</v>
      </c>
      <c r="C41" s="83" t="s">
        <v>51</v>
      </c>
      <c r="M41" s="83" t="s">
        <v>51</v>
      </c>
      <c r="N41" s="83" t="s">
        <v>51</v>
      </c>
      <c r="O41" s="83">
        <v>0.16800000000000001</v>
      </c>
    </row>
    <row r="42" spans="1:16" x14ac:dyDescent="0.35">
      <c r="A42" s="82" t="s">
        <v>58</v>
      </c>
      <c r="B42" s="82">
        <v>923</v>
      </c>
      <c r="C42" s="83" t="s">
        <v>51</v>
      </c>
      <c r="M42" s="83" t="s">
        <v>51</v>
      </c>
      <c r="N42" s="83" t="s">
        <v>51</v>
      </c>
      <c r="O42" s="83" t="s">
        <v>51</v>
      </c>
    </row>
    <row r="43" spans="1:16" x14ac:dyDescent="0.35">
      <c r="A43" s="84" t="s">
        <v>54</v>
      </c>
      <c r="B43" s="84">
        <v>953</v>
      </c>
      <c r="C43" s="83" t="s">
        <v>51</v>
      </c>
      <c r="D43" s="85"/>
      <c r="E43" s="85"/>
      <c r="F43" s="85"/>
      <c r="G43" s="85"/>
      <c r="H43" s="85"/>
      <c r="I43" s="85"/>
      <c r="J43" s="85"/>
      <c r="K43" s="85"/>
      <c r="L43" s="85"/>
      <c r="M43" s="85" t="s">
        <v>51</v>
      </c>
      <c r="N43" s="85" t="s">
        <v>51</v>
      </c>
      <c r="O43" s="85">
        <v>5.4999999999999997E-3</v>
      </c>
      <c r="P43" s="85"/>
    </row>
    <row r="44" spans="1:16" x14ac:dyDescent="0.35">
      <c r="A44" s="82" t="s">
        <v>58</v>
      </c>
      <c r="B44" s="82">
        <v>955</v>
      </c>
      <c r="C44" s="83" t="s">
        <v>51</v>
      </c>
      <c r="M44" s="83" t="s">
        <v>51</v>
      </c>
      <c r="N44" s="83" t="s">
        <v>51</v>
      </c>
      <c r="O44" s="83" t="s">
        <v>51</v>
      </c>
    </row>
    <row r="45" spans="1:16" ht="15" thickBot="1" x14ac:dyDescent="0.4">
      <c r="A45" s="76" t="s">
        <v>58</v>
      </c>
      <c r="B45" s="76">
        <v>1005</v>
      </c>
      <c r="C45" s="77" t="s">
        <v>51</v>
      </c>
      <c r="D45" s="77"/>
      <c r="E45" s="77"/>
      <c r="F45" s="77"/>
      <c r="G45" s="77"/>
      <c r="H45" s="77"/>
      <c r="I45" s="77"/>
      <c r="J45" s="77"/>
      <c r="K45" s="77"/>
      <c r="L45" s="77"/>
      <c r="M45" s="77" t="s">
        <v>51</v>
      </c>
      <c r="N45" s="77" t="s">
        <v>51</v>
      </c>
      <c r="O45" s="77" t="s">
        <v>51</v>
      </c>
      <c r="P45" s="77"/>
    </row>
    <row r="46" spans="1:16" x14ac:dyDescent="0.35">
      <c r="A46" s="86"/>
    </row>
  </sheetData>
  <autoFilter ref="A2:P45" xr:uid="{64D87952-5640-484F-AEFC-853ADE67AE28}">
    <sortState ref="A3:P45">
      <sortCondition ref="B2:B4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Observations</vt:lpstr>
      <vt:lpstr>Response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2012-12-13T18:24:41Z</dcterms:created>
  <dcterms:modified xsi:type="dcterms:W3CDTF">2018-01-28T14:45:58Z</dcterms:modified>
</cp:coreProperties>
</file>