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Techniques\Flux Calibration\"/>
    </mc:Choice>
  </mc:AlternateContent>
  <xr:revisionPtr revIDLastSave="0" documentId="13_ncr:1_{54A075EA-E9EF-49C6-A042-DC647793BF5B}" xr6:coauthVersionLast="45" xr6:coauthVersionMax="45" xr10:uidLastSave="{00000000-0000-0000-0000-000000000000}"/>
  <bookViews>
    <workbookView xWindow="1060" yWindow="-80" windowWidth="18220" windowHeight="10960" xr2:uid="{34895C57-8E2D-4AE7-93FD-BBCD5CB83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 l="1"/>
  <c r="D9" i="1" l="1"/>
  <c r="E9" i="1" s="1"/>
  <c r="E10" i="1" s="1"/>
  <c r="D7" i="1"/>
  <c r="E7" i="1" s="1"/>
  <c r="D8" i="1"/>
  <c r="E8" i="1" s="1"/>
  <c r="B7" i="1"/>
  <c r="B8" i="1" s="1"/>
  <c r="G9" i="1" l="1"/>
  <c r="G7" i="1"/>
  <c r="G10" i="1" s="1"/>
</calcChain>
</file>

<file path=xl/sharedStrings.xml><?xml version="1.0" encoding="utf-8"?>
<sst xmlns="http://schemas.openxmlformats.org/spreadsheetml/2006/main" count="11" uniqueCount="10">
  <si>
    <t>Theta</t>
  </si>
  <si>
    <t>Na</t>
  </si>
  <si>
    <t>Nf</t>
  </si>
  <si>
    <t>Wave_0</t>
  </si>
  <si>
    <t>FWHM=</t>
  </si>
  <si>
    <t>SD=</t>
  </si>
  <si>
    <t>nm</t>
  </si>
  <si>
    <t>SHIFT</t>
  </si>
  <si>
    <t>SII Line - Denver</t>
  </si>
  <si>
    <t>Center 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</si>
</sst>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C93A-9B18-4326-8DAC-D99348AC321C}">
  <dimension ref="A1:G18"/>
  <sheetViews>
    <sheetView tabSelected="1" workbookViewId="0">
      <selection activeCell="E3" sqref="E3"/>
    </sheetView>
  </sheetViews>
  <sheetFormatPr defaultRowHeight="14.5" x14ac:dyDescent="0.35"/>
  <cols>
    <col min="4" max="4" width="12.36328125" bestFit="1" customWidth="1"/>
    <col min="5" max="5" width="9.36328125" bestFit="1" customWidth="1"/>
  </cols>
  <sheetData>
    <row r="1" spans="1:7" x14ac:dyDescent="0.35">
      <c r="A1" s="3" t="s">
        <v>7</v>
      </c>
      <c r="D1" t="s">
        <v>4</v>
      </c>
      <c r="E1">
        <v>8</v>
      </c>
      <c r="F1" t="s">
        <v>6</v>
      </c>
    </row>
    <row r="2" spans="1:7" x14ac:dyDescent="0.35">
      <c r="A2" t="s">
        <v>0</v>
      </c>
      <c r="B2">
        <v>3.819</v>
      </c>
      <c r="D2" t="s">
        <v>5</v>
      </c>
      <c r="E2" s="4">
        <f>E1/2.35482</f>
        <v>3.3972872661180045</v>
      </c>
      <c r="F2" t="s">
        <v>6</v>
      </c>
    </row>
    <row r="3" spans="1:7" x14ac:dyDescent="0.35">
      <c r="A3" t="s">
        <v>1</v>
      </c>
      <c r="B3">
        <v>1</v>
      </c>
      <c r="D3" t="s">
        <v>9</v>
      </c>
      <c r="E3">
        <f>672-0.663</f>
        <v>671.33699999999999</v>
      </c>
    </row>
    <row r="4" spans="1:7" x14ac:dyDescent="0.35">
      <c r="A4" t="s">
        <v>2</v>
      </c>
      <c r="B4">
        <v>1.5</v>
      </c>
    </row>
    <row r="5" spans="1:7" x14ac:dyDescent="0.35">
      <c r="A5" t="s">
        <v>3</v>
      </c>
      <c r="B5">
        <v>672</v>
      </c>
    </row>
    <row r="7" spans="1:7" x14ac:dyDescent="0.35">
      <c r="B7">
        <f>B5*SQRT((1-((B3/B4)^2)*SIN(B2/180*PI())^2))</f>
        <v>671.33720108983471</v>
      </c>
      <c r="D7" s="1">
        <f>_xlfn.NORM.DIST(671.6,$E$3,$E$2,FALSE)</f>
        <v>0.11707830413558494</v>
      </c>
      <c r="E7" s="1">
        <f t="shared" ref="E7:E8" si="0">D7/D$8</f>
        <v>1.016175790785447</v>
      </c>
      <c r="F7" s="1">
        <v>0.25</v>
      </c>
      <c r="G7" s="1">
        <f>F7*E7</f>
        <v>0.25404394769636174</v>
      </c>
    </row>
    <row r="8" spans="1:7" x14ac:dyDescent="0.35">
      <c r="B8">
        <f>B5-B7</f>
        <v>0.66279891016529291</v>
      </c>
      <c r="D8" s="1">
        <f>_xlfn.NORM.DIST(672,$E$3,$E$2,FALSE)</f>
        <v>0.11521461660200542</v>
      </c>
      <c r="E8" s="1">
        <f t="shared" si="0"/>
        <v>1</v>
      </c>
      <c r="F8" s="1"/>
      <c r="G8" s="1"/>
    </row>
    <row r="9" spans="1:7" x14ac:dyDescent="0.35">
      <c r="D9" s="1">
        <f>_xlfn.NORM.DIST(673.3,$E$3,$E$2,FALSE)</f>
        <v>9.9375441008191748E-2</v>
      </c>
      <c r="E9" s="1">
        <f>D9/D$8</f>
        <v>0.86252459921358637</v>
      </c>
      <c r="F9" s="1">
        <v>0.75</v>
      </c>
      <c r="G9" s="1">
        <f>F9*E9</f>
        <v>0.64689344941018978</v>
      </c>
    </row>
    <row r="10" spans="1:7" x14ac:dyDescent="0.35">
      <c r="E10" s="1">
        <f>AVERAGE(E9,E7)</f>
        <v>0.93935019499951666</v>
      </c>
      <c r="G10" s="1">
        <f>SUM(G7:G9)</f>
        <v>0.90093739710655152</v>
      </c>
    </row>
    <row r="13" spans="1:7" x14ac:dyDescent="0.35">
      <c r="F13">
        <v>671.6</v>
      </c>
    </row>
    <row r="14" spans="1:7" x14ac:dyDescent="0.35">
      <c r="F14">
        <v>671.6</v>
      </c>
    </row>
    <row r="16" spans="1:7" x14ac:dyDescent="0.35">
      <c r="F16" t="s">
        <v>8</v>
      </c>
    </row>
    <row r="17" spans="6:6" x14ac:dyDescent="0.35">
      <c r="F17" s="2">
        <v>673.3</v>
      </c>
    </row>
    <row r="18" spans="6:6" x14ac:dyDescent="0.35">
      <c r="F18" s="2">
        <v>673.3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2018-04-26T13:06:19Z</dcterms:created>
  <dcterms:modified xsi:type="dcterms:W3CDTF">2019-11-29T07:03:26Z</dcterms:modified>
</cp:coreProperties>
</file>