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sztorys wstępny" sheetId="1" r:id="rId4"/>
  </sheets>
  <definedNames/>
  <calcPr/>
</workbook>
</file>

<file path=xl/sharedStrings.xml><?xml version="1.0" encoding="utf-8"?>
<sst xmlns="http://schemas.openxmlformats.org/spreadsheetml/2006/main" count="82" uniqueCount="63">
  <si>
    <t>Wrocław, 15.01.2025r.</t>
  </si>
  <si>
    <t>Kosztorys wstępny</t>
  </si>
  <si>
    <t>Wykonanie sieci LAN w przychodni lekarskiej 
przy ulicy Zielonej w Warszawie</t>
  </si>
  <si>
    <t>Nazwa i adres zamawiającego</t>
  </si>
  <si>
    <t>Nazwa jednostki opracowującej kosztorys</t>
  </si>
  <si>
    <t>Przychodnia Lekarska "Zdrowie Plus"
ul. Zielona 15
00-123 Warszawa
NIP: 123-456-78-90
Tel.: +48 22 123 45 67
Email: kontakt@zdrowieplus.pl</t>
  </si>
  <si>
    <t>Sławomir Michajlidis
ul. Przykładowa 25
01-234 Pacanowo 
NIP: 456-789-12-34
Tel.: +48 600 123 456
Email: smichajlidis@gmail.com</t>
  </si>
  <si>
    <t>Wartość kosztorysowa:</t>
  </si>
  <si>
    <t>Kosztorys sporządził:</t>
  </si>
  <si>
    <t>Sławomir Michajlidis</t>
  </si>
  <si>
    <t>Podpis sporządzającego:</t>
  </si>
  <si>
    <t>1. Ogólna charakterystyka prac objętych kosztorysem</t>
  </si>
  <si>
    <t>Montaż i instalacja lokalnej sieci komputerowej w budynku przy ulicy Zielonej.</t>
  </si>
  <si>
    <t>1.1 Podstawa sporządzenia kosztorysu:</t>
  </si>
  <si>
    <t>- Specyfikacja projektu sieci lokalnej,</t>
  </si>
  <si>
    <t>- Wizja lokalna,</t>
  </si>
  <si>
    <t>1.2 Zakres prac:</t>
  </si>
  <si>
    <t>- Instalacja korytek kablowych dla okablowania poziomego w przestrzeni sufitu podwieszanego,</t>
  </si>
  <si>
    <t>- Instalacja okablowania poziomego - przewód F/UTP w kategorii 6. Przewody są prowadzone w przestrzeni sufitu podwieszanego,</t>
  </si>
  <si>
    <t>- Instalacja gniazd abonenckich, zgodnie z normą TIA/EIA 568B na wysokości 25 cm od podłogi,</t>
  </si>
  <si>
    <t>- Montaż szafy dystrybucyjnej typu rack w rejestracji, wiszącej, w rozmiarze 12U.</t>
  </si>
  <si>
    <t>2. Długości przewodów, które zostaną użyte do stworzenia sieci LAN</t>
  </si>
  <si>
    <t>Połączenie z ... do ...</t>
  </si>
  <si>
    <t>Długość korytek (m)</t>
  </si>
  <si>
    <t>Długość przewodów (m)</t>
  </si>
  <si>
    <t>Szafa rack - rejestracja</t>
  </si>
  <si>
    <t>Rejestracja - gabinet nr 1</t>
  </si>
  <si>
    <t>Rejestracja - gabinet nr 2</t>
  </si>
  <si>
    <t>Rejestracja - gabinet nr 3</t>
  </si>
  <si>
    <t>Rejestracja - gabinet nr 4</t>
  </si>
  <si>
    <t>Rejestracja - gabinet nr 5</t>
  </si>
  <si>
    <t>Rejestracja - gabinet nr 6</t>
  </si>
  <si>
    <t>Rejestracja - gabinet nr 7</t>
  </si>
  <si>
    <t>Razem:</t>
  </si>
  <si>
    <t>3. Przedmiar prac</t>
  </si>
  <si>
    <t>Nazwa</t>
  </si>
  <si>
    <t>Jednostka miary</t>
  </si>
  <si>
    <t>Liczba</t>
  </si>
  <si>
    <t>Roboczo-
godziny</t>
  </si>
  <si>
    <t>Montaż szafy dystrybucyjnej wiszącej</t>
  </si>
  <si>
    <t>-</t>
  </si>
  <si>
    <t>Układanie korytek kablowych</t>
  </si>
  <si>
    <t>metr</t>
  </si>
  <si>
    <t>Montaż podwójnych gniazd abonenckich</t>
  </si>
  <si>
    <t>sztuka</t>
  </si>
  <si>
    <t>Instalacja okablowania w gniazdach i patchpanelu oraz odpowiednie oznakowanie</t>
  </si>
  <si>
    <t>Montaż patchpanela, organizera przewodów oraz listwy zasilającej w szafie typu rack</t>
  </si>
  <si>
    <t>Porządkowanie instalacji</t>
  </si>
  <si>
    <t>4. Bezpośrednie nakłady rzeczowe</t>
  </si>
  <si>
    <t>Jednostka</t>
  </si>
  <si>
    <t>Szafa typu rack</t>
  </si>
  <si>
    <t>Szafa instalacyjna rack wisząca 19" 12U</t>
  </si>
  <si>
    <t>Patchpanel 19"/1U kat. 6, ekranowany, 24 porty</t>
  </si>
  <si>
    <t>Organizer poziomy przewodów 19"/1U - grzebieniowy
z listwą zaślepiającą</t>
  </si>
  <si>
    <t>Patchcordy 0,5 m kat. 6</t>
  </si>
  <si>
    <t>Półka na dokumentację</t>
  </si>
  <si>
    <t>Listwa zasilająca</t>
  </si>
  <si>
    <t>Przewody do sieci komputerowej, gniazda, kanały</t>
  </si>
  <si>
    <t>Przewód F/UDP kat. 6, drut</t>
  </si>
  <si>
    <t>Gniazdo sieciowe podwójne natynkowe 2*RJ-45</t>
  </si>
  <si>
    <t>Kanały kablowe PCV 2 m, 25x40</t>
  </si>
  <si>
    <t>Elementy dodatkowe</t>
  </si>
  <si>
    <t>Opaska zaciskowa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</si>
</sst>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40.0"/>
      <color theme="1"/>
      <name val="Liberation Sans"/>
    </font>
    <font>
      <b/>
      <sz val="21.0"/>
      <color theme="1"/>
      <name val="Arial"/>
    </font>
    <font>
      <b/>
      <sz val="28.0"/>
      <color theme="1"/>
      <name val="Liberation Sans"/>
    </font>
    <font>
      <b/>
      <sz val="12.0"/>
      <color theme="1"/>
      <name val="Liberation Sans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8.0"/>
      <color theme="1"/>
      <name val="Liberation Sans"/>
    </font>
    <font>
      <sz val="12.0"/>
      <color rgb="FFFFFFFF"/>
      <name val="Arial"/>
      <scheme val="minor"/>
    </font>
    <font/>
    <font>
      <b/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1" numFmtId="0" xfId="0" applyAlignment="1" applyFont="1">
      <alignment readingOrder="0" shrinkToFit="0" wrapText="1"/>
    </xf>
    <xf borderId="1" fillId="2" fontId="10" numFmtId="0" xfId="0" applyAlignment="1" applyBorder="1" applyFill="1" applyFont="1">
      <alignment horizontal="center" readingOrder="0" shrinkToFit="0" vertical="center" wrapText="1"/>
    </xf>
    <xf borderId="2" fillId="0" fontId="11" numFmtId="0" xfId="0" applyBorder="1" applyFont="1"/>
    <xf borderId="3" fillId="2" fontId="10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right" readingOrder="0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 vertical="center"/>
    </xf>
    <xf borderId="4" fillId="0" fontId="11" numFmtId="0" xfId="0" applyBorder="1" applyFont="1"/>
    <xf borderId="1" fillId="3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3" fillId="4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4" fontId="1" numFmtId="0" xfId="0" applyAlignment="1" applyBorder="1" applyFont="1">
      <alignment readingOrder="0"/>
    </xf>
    <xf borderId="1" fillId="2" fontId="10" numFmtId="0" xfId="0" applyAlignment="1" applyBorder="1" applyFont="1">
      <alignment horizontal="right" readingOrder="0"/>
    </xf>
    <xf borderId="3" fillId="2" fontId="10" numFmtId="0" xfId="0" applyBorder="1" applyFont="1"/>
    <xf borderId="0" fillId="0" fontId="12" numFmtId="0" xfId="0" applyAlignment="1" applyFont="1">
      <alignment readingOrder="0" vertical="center"/>
    </xf>
    <xf borderId="1" fillId="4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2">
      <c r="H2" s="1" t="s">
        <v>0</v>
      </c>
    </row>
    <row r="3">
      <c r="E3" s="2"/>
    </row>
    <row r="4">
      <c r="E4" s="2"/>
    </row>
    <row r="5">
      <c r="E5" s="2"/>
    </row>
    <row r="6"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B13" s="3" t="s">
        <v>1</v>
      </c>
    </row>
    <row r="14">
      <c r="E14" s="2"/>
    </row>
    <row r="15">
      <c r="A15" s="4" t="s">
        <v>2</v>
      </c>
    </row>
    <row r="19">
      <c r="E19" s="5"/>
    </row>
    <row r="20">
      <c r="A20" s="6"/>
      <c r="B20" s="6"/>
      <c r="C20" s="6"/>
      <c r="D20" s="6"/>
      <c r="E20" s="7"/>
      <c r="F20" s="6"/>
      <c r="G20" s="6"/>
      <c r="H20" s="6"/>
    </row>
    <row r="21">
      <c r="A21" s="6"/>
      <c r="B21" s="6"/>
      <c r="C21" s="6"/>
      <c r="D21" s="6"/>
      <c r="E21" s="7"/>
      <c r="F21" s="6"/>
      <c r="G21" s="6"/>
      <c r="H21" s="6"/>
    </row>
    <row r="22">
      <c r="A22" s="6"/>
      <c r="B22" s="6"/>
      <c r="C22" s="6"/>
      <c r="D22" s="6"/>
      <c r="E22" s="7"/>
      <c r="F22" s="6"/>
      <c r="G22" s="6"/>
      <c r="H22" s="6"/>
    </row>
    <row r="23">
      <c r="A23" s="6"/>
      <c r="B23" s="6"/>
      <c r="C23" s="6"/>
      <c r="D23" s="6"/>
      <c r="E23" s="7"/>
      <c r="F23" s="6"/>
      <c r="G23" s="6"/>
      <c r="H23" s="6"/>
    </row>
    <row r="24">
      <c r="A24" s="8" t="s">
        <v>3</v>
      </c>
      <c r="D24" s="6"/>
      <c r="E24" s="9" t="s">
        <v>4</v>
      </c>
    </row>
    <row r="25">
      <c r="A25" s="10" t="s">
        <v>5</v>
      </c>
      <c r="D25" s="6"/>
      <c r="E25" s="7"/>
      <c r="F25" s="1" t="s">
        <v>6</v>
      </c>
    </row>
    <row r="26">
      <c r="D26" s="6"/>
      <c r="E26" s="6"/>
    </row>
    <row r="27">
      <c r="D27" s="6"/>
      <c r="E27" s="11"/>
    </row>
    <row r="28">
      <c r="D28" s="6"/>
      <c r="E28" s="7"/>
    </row>
    <row r="29">
      <c r="D29" s="6"/>
      <c r="E29" s="7"/>
    </row>
    <row r="30">
      <c r="D30" s="6"/>
      <c r="E30" s="7"/>
    </row>
    <row r="31" ht="159.0" customHeight="1">
      <c r="A31" s="6"/>
      <c r="B31" s="6"/>
      <c r="C31" s="6"/>
      <c r="D31" s="6"/>
      <c r="E31" s="7"/>
      <c r="F31" s="6"/>
      <c r="G31" s="6"/>
      <c r="H31" s="6"/>
    </row>
    <row r="32">
      <c r="A32" s="8" t="s">
        <v>7</v>
      </c>
      <c r="C32" s="6"/>
      <c r="D32" s="6"/>
      <c r="E32" s="7"/>
      <c r="F32" s="6"/>
      <c r="G32" s="6"/>
      <c r="H32" s="6"/>
    </row>
    <row r="33">
      <c r="A33" s="6"/>
      <c r="B33" s="6"/>
      <c r="C33" s="6"/>
      <c r="D33" s="6"/>
      <c r="E33" s="7"/>
      <c r="F33" s="6"/>
      <c r="G33" s="6"/>
      <c r="H33" s="6"/>
    </row>
    <row r="34">
      <c r="A34" s="8" t="s">
        <v>8</v>
      </c>
      <c r="C34" s="8"/>
      <c r="D34" s="6"/>
      <c r="E34" s="11"/>
      <c r="F34" s="6"/>
      <c r="G34" s="6"/>
      <c r="H34" s="6"/>
    </row>
    <row r="35">
      <c r="A35" s="10" t="s">
        <v>9</v>
      </c>
      <c r="C35" s="6"/>
      <c r="D35" s="6"/>
      <c r="E35" s="7"/>
      <c r="F35" s="6"/>
      <c r="G35" s="6"/>
      <c r="H35" s="6"/>
    </row>
    <row r="36" ht="41.25" customHeight="1">
      <c r="A36" s="6"/>
      <c r="B36" s="6"/>
      <c r="C36" s="6"/>
      <c r="D36" s="6"/>
      <c r="E36" s="11"/>
      <c r="F36" s="6"/>
      <c r="G36" s="10"/>
      <c r="H36" s="10"/>
    </row>
    <row r="37">
      <c r="A37" s="6"/>
      <c r="B37" s="6"/>
      <c r="C37" s="6"/>
      <c r="D37" s="6"/>
      <c r="E37" s="11"/>
      <c r="F37" s="6"/>
      <c r="G37" s="10" t="s">
        <v>10</v>
      </c>
    </row>
    <row r="38">
      <c r="A38" s="6"/>
      <c r="B38" s="6"/>
      <c r="C38" s="6"/>
      <c r="D38" s="6"/>
      <c r="E38" s="7"/>
      <c r="F38" s="6"/>
      <c r="G38" s="6"/>
      <c r="H38" s="6"/>
    </row>
    <row r="39">
      <c r="A39" s="6"/>
      <c r="B39" s="6"/>
      <c r="C39" s="6"/>
      <c r="D39" s="6"/>
      <c r="E39" s="11"/>
      <c r="F39" s="6"/>
      <c r="G39" s="6"/>
      <c r="H39" s="6"/>
    </row>
    <row r="40">
      <c r="A40" s="6"/>
      <c r="B40" s="6"/>
      <c r="C40" s="6"/>
      <c r="D40" s="6"/>
      <c r="E40" s="7"/>
      <c r="F40" s="6"/>
      <c r="G40" s="6"/>
      <c r="H40" s="6"/>
    </row>
    <row r="41">
      <c r="A41" s="6"/>
      <c r="B41" s="6"/>
      <c r="C41" s="6"/>
      <c r="D41" s="6"/>
      <c r="E41" s="11"/>
      <c r="F41" s="6"/>
      <c r="G41" s="6"/>
      <c r="H41" s="10"/>
    </row>
    <row r="42">
      <c r="A42" s="6"/>
      <c r="B42" s="6"/>
      <c r="C42" s="6"/>
      <c r="D42" s="6"/>
      <c r="E42" s="11"/>
      <c r="F42" s="6"/>
      <c r="G42" s="6"/>
      <c r="H42" s="10"/>
    </row>
    <row r="43">
      <c r="A43" s="6"/>
      <c r="B43" s="6"/>
      <c r="C43" s="6"/>
      <c r="D43" s="6"/>
      <c r="E43" s="11"/>
      <c r="F43" s="6"/>
      <c r="G43" s="6"/>
      <c r="H43" s="10"/>
    </row>
    <row r="44">
      <c r="A44" s="12" t="s">
        <v>11</v>
      </c>
    </row>
    <row r="48">
      <c r="A48" s="10" t="s">
        <v>12</v>
      </c>
      <c r="B48" s="6"/>
      <c r="C48" s="6"/>
      <c r="D48" s="6"/>
      <c r="E48" s="13"/>
      <c r="F48" s="6"/>
      <c r="G48" s="6"/>
    </row>
    <row r="49">
      <c r="E49" s="14"/>
    </row>
    <row r="50">
      <c r="A50" s="10" t="s">
        <v>13</v>
      </c>
      <c r="B50" s="6"/>
      <c r="C50" s="6"/>
      <c r="D50" s="6"/>
      <c r="E50" s="13"/>
      <c r="F50" s="6"/>
      <c r="G50" s="6"/>
    </row>
    <row r="51">
      <c r="A51" s="6"/>
      <c r="B51" s="10"/>
      <c r="C51" s="6"/>
      <c r="D51" s="6"/>
      <c r="E51" s="15"/>
      <c r="F51" s="6"/>
      <c r="G51" s="6"/>
    </row>
    <row r="52">
      <c r="A52" s="6"/>
      <c r="B52" s="10" t="s">
        <v>14</v>
      </c>
      <c r="C52" s="6"/>
      <c r="D52" s="6"/>
      <c r="E52" s="15"/>
      <c r="F52" s="6"/>
      <c r="G52" s="6"/>
    </row>
    <row r="53">
      <c r="A53" s="6"/>
      <c r="B53" s="10" t="s">
        <v>15</v>
      </c>
      <c r="C53" s="6"/>
      <c r="D53" s="6"/>
      <c r="E53" s="13"/>
      <c r="F53" s="6"/>
      <c r="G53" s="6"/>
    </row>
    <row r="54">
      <c r="A54" s="6"/>
      <c r="B54" s="6"/>
      <c r="C54" s="6"/>
      <c r="D54" s="6"/>
      <c r="E54" s="15"/>
      <c r="F54" s="6"/>
      <c r="G54" s="6"/>
    </row>
    <row r="55">
      <c r="A55" s="10" t="s">
        <v>16</v>
      </c>
      <c r="B55" s="6"/>
      <c r="C55" s="6"/>
      <c r="D55" s="6"/>
      <c r="E55" s="13"/>
      <c r="F55" s="6"/>
      <c r="G55" s="6"/>
    </row>
    <row r="56">
      <c r="A56" s="6"/>
      <c r="B56" s="10"/>
      <c r="C56" s="10"/>
      <c r="D56" s="10"/>
      <c r="E56" s="10"/>
      <c r="F56" s="10"/>
      <c r="G56" s="10"/>
      <c r="H56" s="10"/>
    </row>
    <row r="57">
      <c r="A57" s="6"/>
      <c r="B57" s="10" t="s">
        <v>17</v>
      </c>
    </row>
    <row r="58">
      <c r="A58" s="6"/>
      <c r="B58" s="16" t="s">
        <v>18</v>
      </c>
    </row>
    <row r="59">
      <c r="A59" s="6"/>
    </row>
    <row r="60">
      <c r="A60" s="6"/>
      <c r="B60" s="10" t="s">
        <v>19</v>
      </c>
      <c r="C60" s="6"/>
      <c r="D60" s="6"/>
      <c r="E60" s="15"/>
      <c r="F60" s="6"/>
      <c r="G60" s="6"/>
    </row>
    <row r="61">
      <c r="A61" s="6"/>
      <c r="B61" s="10" t="s">
        <v>20</v>
      </c>
      <c r="C61" s="6"/>
      <c r="D61" s="6"/>
      <c r="E61" s="15"/>
      <c r="F61" s="6"/>
      <c r="G61" s="6"/>
    </row>
    <row r="62">
      <c r="A62" s="12" t="s">
        <v>21</v>
      </c>
    </row>
    <row r="66">
      <c r="C66" s="17" t="s">
        <v>22</v>
      </c>
      <c r="D66" s="18"/>
      <c r="E66" s="19" t="s">
        <v>23</v>
      </c>
      <c r="F66" s="19" t="s">
        <v>24</v>
      </c>
      <c r="H66" s="6"/>
    </row>
    <row r="67">
      <c r="A67" s="6"/>
      <c r="C67" s="20" t="s">
        <v>25</v>
      </c>
      <c r="D67" s="18"/>
      <c r="E67" s="21">
        <v>4.0</v>
      </c>
      <c r="F67" s="21">
        <f>4*6</f>
        <v>24</v>
      </c>
      <c r="H67" s="6"/>
    </row>
    <row r="68">
      <c r="A68" s="6"/>
      <c r="C68" s="22" t="s">
        <v>26</v>
      </c>
      <c r="D68" s="18"/>
      <c r="E68" s="23">
        <v>9.0</v>
      </c>
      <c r="F68" s="23">
        <f>2*11</f>
        <v>22</v>
      </c>
      <c r="H68" s="6"/>
    </row>
    <row r="69">
      <c r="A69" s="6"/>
      <c r="C69" s="20" t="s">
        <v>27</v>
      </c>
      <c r="D69" s="18"/>
      <c r="E69" s="21">
        <v>9.0</v>
      </c>
      <c r="F69" s="21">
        <f>2*16</f>
        <v>32</v>
      </c>
      <c r="H69" s="6"/>
    </row>
    <row r="70">
      <c r="A70" s="6"/>
      <c r="C70" s="22" t="s">
        <v>28</v>
      </c>
      <c r="D70" s="18"/>
      <c r="E70" s="23">
        <v>9.0</v>
      </c>
      <c r="F70" s="23">
        <f>2*21</f>
        <v>42</v>
      </c>
      <c r="H70" s="6"/>
    </row>
    <row r="71">
      <c r="A71" s="6"/>
      <c r="C71" s="20" t="s">
        <v>29</v>
      </c>
      <c r="D71" s="18"/>
      <c r="E71" s="21">
        <v>10.0</v>
      </c>
      <c r="F71" s="21">
        <f>2*12</f>
        <v>24</v>
      </c>
      <c r="H71" s="6"/>
    </row>
    <row r="72">
      <c r="A72" s="6"/>
      <c r="C72" s="22" t="s">
        <v>30</v>
      </c>
      <c r="D72" s="18"/>
      <c r="E72" s="23">
        <v>4.0</v>
      </c>
      <c r="F72" s="23">
        <f>2*8</f>
        <v>16</v>
      </c>
      <c r="H72" s="6"/>
    </row>
    <row r="73">
      <c r="A73" s="6"/>
      <c r="C73" s="20" t="s">
        <v>31</v>
      </c>
      <c r="D73" s="18"/>
      <c r="E73" s="21">
        <v>9.0</v>
      </c>
      <c r="F73" s="21">
        <f>2*13</f>
        <v>26</v>
      </c>
      <c r="H73" s="6"/>
    </row>
    <row r="74">
      <c r="A74" s="6"/>
      <c r="C74" s="22" t="s">
        <v>32</v>
      </c>
      <c r="D74" s="18"/>
      <c r="E74" s="23">
        <v>9.0</v>
      </c>
      <c r="F74" s="23">
        <f>2*18</f>
        <v>36</v>
      </c>
      <c r="H74" s="6"/>
    </row>
    <row r="75">
      <c r="A75" s="6"/>
      <c r="C75" s="24" t="s">
        <v>33</v>
      </c>
      <c r="D75" s="18"/>
      <c r="E75" s="25">
        <f t="shared" ref="E75:F75" si="1">sum(E67:E74)</f>
        <v>63</v>
      </c>
      <c r="F75" s="25">
        <f t="shared" si="1"/>
        <v>222</v>
      </c>
      <c r="H75" s="6"/>
    </row>
    <row r="76">
      <c r="A76" s="26" t="s">
        <v>34</v>
      </c>
    </row>
    <row r="80">
      <c r="B80" s="17" t="s">
        <v>35</v>
      </c>
      <c r="C80" s="18"/>
      <c r="D80" s="27"/>
      <c r="E80" s="19" t="s">
        <v>36</v>
      </c>
      <c r="F80" s="19" t="s">
        <v>37</v>
      </c>
      <c r="G80" s="19" t="s">
        <v>38</v>
      </c>
    </row>
    <row r="81">
      <c r="A81" s="10"/>
      <c r="B81" s="28" t="s">
        <v>39</v>
      </c>
      <c r="C81" s="18"/>
      <c r="D81" s="27"/>
      <c r="E81" s="21" t="s">
        <v>40</v>
      </c>
      <c r="F81" s="21" t="s">
        <v>40</v>
      </c>
      <c r="G81" s="21">
        <v>3.0</v>
      </c>
    </row>
    <row r="82">
      <c r="A82" s="6"/>
      <c r="B82" s="29" t="s">
        <v>41</v>
      </c>
      <c r="C82" s="18"/>
      <c r="D82" s="27"/>
      <c r="E82" s="23" t="s">
        <v>42</v>
      </c>
      <c r="F82" s="30">
        <f>E75</f>
        <v>63</v>
      </c>
      <c r="G82" s="23">
        <f>0.2*F82</f>
        <v>12.6</v>
      </c>
    </row>
    <row r="83">
      <c r="A83" s="6"/>
      <c r="B83" s="28" t="s">
        <v>43</v>
      </c>
      <c r="C83" s="18"/>
      <c r="D83" s="27"/>
      <c r="E83" s="21" t="s">
        <v>44</v>
      </c>
      <c r="F83" s="21">
        <v>16.0</v>
      </c>
      <c r="G83" s="31">
        <f>0.3*F83</f>
        <v>4.8</v>
      </c>
    </row>
    <row r="84">
      <c r="A84" s="6"/>
      <c r="B84" s="29" t="s">
        <v>45</v>
      </c>
      <c r="C84" s="18"/>
      <c r="D84" s="27"/>
      <c r="E84" s="23" t="s">
        <v>44</v>
      </c>
      <c r="F84" s="23">
        <f>F83*2+2</f>
        <v>34</v>
      </c>
      <c r="G84" s="30">
        <f>F84</f>
        <v>34</v>
      </c>
    </row>
    <row r="85">
      <c r="B85" s="28" t="s">
        <v>46</v>
      </c>
      <c r="C85" s="18"/>
      <c r="D85" s="27"/>
      <c r="E85" s="21" t="s">
        <v>40</v>
      </c>
      <c r="F85" s="21" t="s">
        <v>40</v>
      </c>
      <c r="G85" s="21">
        <v>2.0</v>
      </c>
    </row>
    <row r="86">
      <c r="A86" s="32"/>
      <c r="B86" s="33" t="s">
        <v>47</v>
      </c>
      <c r="C86" s="18"/>
      <c r="D86" s="27"/>
      <c r="E86" s="23" t="s">
        <v>40</v>
      </c>
      <c r="F86" s="23" t="s">
        <v>40</v>
      </c>
      <c r="G86" s="23">
        <v>1.0</v>
      </c>
    </row>
    <row r="87">
      <c r="A87" s="32"/>
      <c r="B87" s="34" t="s">
        <v>33</v>
      </c>
      <c r="C87" s="18"/>
      <c r="D87" s="18"/>
      <c r="E87" s="18"/>
      <c r="F87" s="27"/>
      <c r="G87" s="35">
        <f>sum(G81:G86)</f>
        <v>57.4</v>
      </c>
    </row>
    <row r="88">
      <c r="A88" s="36"/>
      <c r="B88" s="36"/>
      <c r="C88" s="36"/>
      <c r="D88" s="36"/>
      <c r="E88" s="36"/>
      <c r="F88" s="36"/>
      <c r="G88" s="36"/>
      <c r="H88" s="36"/>
    </row>
    <row r="89">
      <c r="A89" s="36"/>
      <c r="B89" s="36"/>
      <c r="C89" s="36"/>
      <c r="D89" s="36"/>
      <c r="E89" s="36"/>
      <c r="F89" s="36"/>
      <c r="G89" s="36"/>
      <c r="H89" s="36"/>
    </row>
    <row r="90">
      <c r="A90" s="36" t="s">
        <v>48</v>
      </c>
    </row>
    <row r="95">
      <c r="B95" s="17" t="s">
        <v>35</v>
      </c>
      <c r="C95" s="18"/>
      <c r="D95" s="18"/>
      <c r="E95" s="18"/>
      <c r="F95" s="19" t="s">
        <v>49</v>
      </c>
      <c r="G95" s="19" t="s">
        <v>37</v>
      </c>
    </row>
    <row r="96">
      <c r="B96" s="37" t="s">
        <v>50</v>
      </c>
      <c r="C96" s="18"/>
      <c r="D96" s="18"/>
      <c r="E96" s="18"/>
      <c r="F96" s="18"/>
      <c r="G96" s="27"/>
    </row>
    <row r="97">
      <c r="B97" s="20" t="s">
        <v>51</v>
      </c>
      <c r="C97" s="18"/>
      <c r="D97" s="18"/>
      <c r="E97" s="18"/>
      <c r="F97" s="21" t="s">
        <v>44</v>
      </c>
      <c r="G97" s="21">
        <v>1.0</v>
      </c>
    </row>
    <row r="98">
      <c r="B98" s="22" t="s">
        <v>52</v>
      </c>
      <c r="C98" s="18"/>
      <c r="D98" s="18"/>
      <c r="E98" s="18"/>
      <c r="F98" s="23" t="s">
        <v>44</v>
      </c>
      <c r="G98" s="23">
        <v>1.0</v>
      </c>
    </row>
    <row r="99">
      <c r="B99" s="20" t="s">
        <v>53</v>
      </c>
      <c r="C99" s="18"/>
      <c r="D99" s="18"/>
      <c r="E99" s="18"/>
      <c r="F99" s="21" t="s">
        <v>44</v>
      </c>
      <c r="G99" s="21">
        <v>1.0</v>
      </c>
    </row>
    <row r="100">
      <c r="B100" s="22" t="s">
        <v>54</v>
      </c>
      <c r="C100" s="18"/>
      <c r="D100" s="18"/>
      <c r="E100" s="18"/>
      <c r="F100" s="23" t="s">
        <v>44</v>
      </c>
      <c r="G100" s="23">
        <v>18.0</v>
      </c>
    </row>
    <row r="101">
      <c r="B101" s="20" t="s">
        <v>55</v>
      </c>
      <c r="C101" s="18"/>
      <c r="D101" s="18"/>
      <c r="E101" s="18"/>
      <c r="F101" s="21" t="s">
        <v>44</v>
      </c>
      <c r="G101" s="21">
        <v>1.0</v>
      </c>
    </row>
    <row r="102">
      <c r="B102" s="22" t="s">
        <v>56</v>
      </c>
      <c r="C102" s="18"/>
      <c r="D102" s="18"/>
      <c r="E102" s="18"/>
      <c r="F102" s="23" t="s">
        <v>44</v>
      </c>
      <c r="G102" s="23">
        <v>1.0</v>
      </c>
    </row>
    <row r="103">
      <c r="B103" s="38" t="s">
        <v>57</v>
      </c>
      <c r="C103" s="18"/>
      <c r="D103" s="18"/>
      <c r="E103" s="18"/>
      <c r="F103" s="18"/>
      <c r="G103" s="27"/>
    </row>
    <row r="104">
      <c r="B104" s="22" t="s">
        <v>58</v>
      </c>
      <c r="C104" s="18"/>
      <c r="D104" s="18"/>
      <c r="E104" s="18"/>
      <c r="F104" s="23" t="s">
        <v>42</v>
      </c>
      <c r="G104" s="23">
        <f>F75</f>
        <v>222</v>
      </c>
    </row>
    <row r="105">
      <c r="B105" s="20" t="s">
        <v>59</v>
      </c>
      <c r="C105" s="18"/>
      <c r="D105" s="18"/>
      <c r="E105" s="18"/>
      <c r="F105" s="21" t="s">
        <v>44</v>
      </c>
      <c r="G105" s="21">
        <v>9.0</v>
      </c>
    </row>
    <row r="106">
      <c r="B106" s="22" t="s">
        <v>60</v>
      </c>
      <c r="C106" s="18"/>
      <c r="D106" s="18"/>
      <c r="E106" s="18"/>
      <c r="F106" s="23" t="s">
        <v>42</v>
      </c>
      <c r="G106" s="23">
        <f>E75</f>
        <v>63</v>
      </c>
    </row>
    <row r="107">
      <c r="B107" s="38" t="s">
        <v>61</v>
      </c>
      <c r="C107" s="18"/>
      <c r="D107" s="18"/>
      <c r="E107" s="18"/>
      <c r="F107" s="18"/>
      <c r="G107" s="27"/>
    </row>
    <row r="108">
      <c r="B108" s="22" t="s">
        <v>62</v>
      </c>
      <c r="C108" s="18"/>
      <c r="D108" s="18"/>
      <c r="E108" s="18"/>
      <c r="F108" s="23" t="s">
        <v>44</v>
      </c>
      <c r="G108" s="23">
        <v>100.0</v>
      </c>
    </row>
    <row r="109">
      <c r="A109" s="10"/>
      <c r="B109" s="39"/>
      <c r="C109" s="39"/>
      <c r="D109" s="6"/>
      <c r="E109" s="6"/>
      <c r="F109" s="6"/>
      <c r="G109" s="6"/>
      <c r="H109" s="6"/>
    </row>
    <row r="114">
      <c r="A114" s="6"/>
      <c r="B114" s="39"/>
      <c r="C114" s="39"/>
      <c r="D114" s="6"/>
      <c r="E114" s="6"/>
      <c r="F114" s="6"/>
      <c r="G114" s="6"/>
      <c r="H114" s="6"/>
    </row>
    <row r="115">
      <c r="A115" s="6"/>
      <c r="B115" s="39"/>
      <c r="C115" s="39"/>
      <c r="D115" s="6"/>
      <c r="E115" s="6"/>
      <c r="F115" s="6"/>
      <c r="G115" s="6"/>
      <c r="H115" s="6"/>
    </row>
    <row r="116">
      <c r="A116" s="6"/>
      <c r="H116" s="6"/>
    </row>
    <row r="117">
      <c r="A117" s="6"/>
      <c r="H117" s="6"/>
    </row>
    <row r="118">
      <c r="A118" s="6"/>
      <c r="H118" s="6"/>
    </row>
    <row r="119">
      <c r="A119" s="6"/>
      <c r="H119" s="6"/>
    </row>
    <row r="120">
      <c r="A120" s="6"/>
      <c r="H120" s="6"/>
    </row>
    <row r="121">
      <c r="A121" s="6"/>
      <c r="H121" s="6"/>
    </row>
    <row r="122">
      <c r="A122" s="6"/>
      <c r="H122" s="6"/>
    </row>
    <row r="123">
      <c r="A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</sheetData>
  <mergeCells count="48">
    <mergeCell ref="B95:E95"/>
    <mergeCell ref="B96:G96"/>
    <mergeCell ref="A90:H94"/>
    <mergeCell ref="B97:E97"/>
    <mergeCell ref="B98:E98"/>
    <mergeCell ref="B99:E99"/>
    <mergeCell ref="B100:E100"/>
    <mergeCell ref="B83:D83"/>
    <mergeCell ref="B84:D84"/>
    <mergeCell ref="B85:D85"/>
    <mergeCell ref="B86:D86"/>
    <mergeCell ref="B87:F87"/>
    <mergeCell ref="B101:E101"/>
    <mergeCell ref="B102:E102"/>
    <mergeCell ref="B103:G103"/>
    <mergeCell ref="B106:E106"/>
    <mergeCell ref="B107:G107"/>
    <mergeCell ref="B13:G13"/>
    <mergeCell ref="A15:H18"/>
    <mergeCell ref="A24:C24"/>
    <mergeCell ref="E24:H24"/>
    <mergeCell ref="A25:C30"/>
    <mergeCell ref="F25:H30"/>
    <mergeCell ref="A32:B32"/>
    <mergeCell ref="A34:B34"/>
    <mergeCell ref="A35:B35"/>
    <mergeCell ref="G37:H37"/>
    <mergeCell ref="A44:H47"/>
    <mergeCell ref="B57:H57"/>
    <mergeCell ref="B58:H59"/>
    <mergeCell ref="A62:H65"/>
    <mergeCell ref="C73:D73"/>
    <mergeCell ref="C74:D74"/>
    <mergeCell ref="C75:D75"/>
    <mergeCell ref="A76:H79"/>
    <mergeCell ref="B80:D80"/>
    <mergeCell ref="B81:D81"/>
    <mergeCell ref="B82:D82"/>
    <mergeCell ref="C66:D66"/>
    <mergeCell ref="C67:D67"/>
    <mergeCell ref="C68:D68"/>
    <mergeCell ref="C69:D69"/>
    <mergeCell ref="C70:D70"/>
    <mergeCell ref="C71:D71"/>
    <mergeCell ref="C72:D72"/>
    <mergeCell ref="B108:E108"/>
    <mergeCell ref="B104:E104"/>
    <mergeCell ref="B105:E10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