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ustyanskiy.i\Desktop\Текучка\"/>
    </mc:Choice>
  </mc:AlternateContent>
  <bookViews>
    <workbookView xWindow="0" yWindow="0" windowWidth="28800" windowHeight="1203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26" i="1"/>
  <c r="R25" i="1"/>
</calcChain>
</file>

<file path=xl/comments1.xml><?xml version="1.0" encoding="utf-8"?>
<comments xmlns="http://schemas.openxmlformats.org/spreadsheetml/2006/main">
  <authors>
    <author>Иван Капустянский</author>
  </authors>
  <commentList>
    <comment ref="R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<sst xmlns="http://schemas.openxmlformats.org/spreadsheetml/2006/main" count="39" uniqueCount="37">
  <si>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ФИО </t>
  </si>
  <si>
    <t>Капустянский Иван Сергеевич</t>
  </si>
  <si>
    <t xml:space="preserve">Дата рождения </t>
  </si>
  <si>
    <t xml:space="preserve">Год выхода на пенсию </t>
  </si>
  <si>
    <t>Желаемый доход на пенсии в месяц</t>
  </si>
  <si>
    <t>Средства планируемые направлять на накопление в месяц:</t>
  </si>
  <si>
    <t>год</t>
  </si>
  <si>
    <t>возраст</t>
  </si>
  <si>
    <t>Активы</t>
  </si>
  <si>
    <t>Название актива</t>
  </si>
  <si>
    <t xml:space="preserve">Сумма/стоимость на данный момент </t>
  </si>
  <si>
    <t xml:space="preserve">Ставка процента/удорожание </t>
  </si>
  <si>
    <t xml:space="preserve">Ставка удешевления </t>
  </si>
  <si>
    <t>Дата закрытия актива/продажи актива</t>
  </si>
  <si>
    <t>Квартира</t>
  </si>
  <si>
    <t>Капитал</t>
  </si>
  <si>
    <t>Депозит</t>
  </si>
  <si>
    <t>Анкета</t>
  </si>
  <si>
    <t xml:space="preserve">Квартира </t>
  </si>
  <si>
    <t>Машина</t>
  </si>
  <si>
    <t>&lt;&lt; вводим дату, когда продадим квартиру. Дата формата мм/гггг (т.к. у нас расчеты в месяцах)</t>
  </si>
  <si>
    <t>&lt;&lt;  у квартиры есть параметр удорожание. Это параметр есть у депозита и других активов. Т.к. расчеты у нас  в месяцах, то нам необходимо годовую ставку переводить в месячную. Делается по формуле, которая в водовском файле.</t>
  </si>
  <si>
    <t>Галка темп роста темпами инфляции</t>
  </si>
  <si>
    <t>Темп роста активов в пенсионный период</t>
  </si>
  <si>
    <t>Темп роста активов в накопительный период</t>
  </si>
  <si>
    <t>Накопление. Расчет если деньги кладутся в начале месяца</t>
  </si>
  <si>
    <t>Накопление. Расчет если деньги кладутся в конце месяца</t>
  </si>
  <si>
    <t>&lt;&lt; ОТ этого будет зависеть накопленная сумма.</t>
  </si>
  <si>
    <t>Еще две галки рисуем</t>
  </si>
  <si>
    <t>Вариант 1</t>
  </si>
  <si>
    <t>Вариант 2</t>
  </si>
  <si>
    <t>Вариант 3</t>
  </si>
  <si>
    <t>Вариант 4</t>
  </si>
  <si>
    <t>Галка -деньги кладутся в начале периода. Если галка установлена, тогда считаем по Варианту 1 (деньги кладутся в конце периода - Вариант 2 он по умолчаню)</t>
  </si>
  <si>
    <t>Снятие в пенсионный период происходит в конце периода</t>
  </si>
  <si>
    <t>Снятие в пенсионный период происходит в начале периода</t>
  </si>
  <si>
    <t>Галка - Снятие денег на пенсию  в конце периода. Если эта глалка стоит то считаем Вариант  3 (по умолчанию снятие происходит в начале периода. Вариант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</si>
</sst>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17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5" fillId="0" borderId="0" xfId="0" applyNumberFormat="1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Стратегический финансовый</a:t>
            </a:r>
            <a:r>
              <a:rPr lang="ru-RU" baseline="0"/>
              <a:t> план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Лист1!$Q$25:$Q$92</c:f>
              <c:numCache>
                <c:formatCode>General</c:formatCode>
                <c:ptCount val="68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  <c:pt idx="5">
                  <c:v>38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71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75</c:v>
                </c:pt>
                <c:pt idx="43">
                  <c:v>76</c:v>
                </c:pt>
                <c:pt idx="44">
                  <c:v>77</c:v>
                </c:pt>
                <c:pt idx="45">
                  <c:v>78</c:v>
                </c:pt>
                <c:pt idx="46">
                  <c:v>79</c:v>
                </c:pt>
                <c:pt idx="47">
                  <c:v>80</c:v>
                </c:pt>
                <c:pt idx="48">
                  <c:v>81</c:v>
                </c:pt>
                <c:pt idx="49">
                  <c:v>82</c:v>
                </c:pt>
                <c:pt idx="50">
                  <c:v>83</c:v>
                </c:pt>
                <c:pt idx="51">
                  <c:v>84</c:v>
                </c:pt>
                <c:pt idx="52">
                  <c:v>85</c:v>
                </c:pt>
                <c:pt idx="53">
                  <c:v>86</c:v>
                </c:pt>
                <c:pt idx="54">
                  <c:v>87</c:v>
                </c:pt>
                <c:pt idx="55">
                  <c:v>88</c:v>
                </c:pt>
              </c:numCache>
            </c:numRef>
          </c:cat>
          <c:val>
            <c:numRef>
              <c:f>Лист1!$Q$25:$Q$92</c:f>
              <c:numCache>
                <c:formatCode>General</c:formatCode>
                <c:ptCount val="68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  <c:pt idx="5">
                  <c:v>38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71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75</c:v>
                </c:pt>
                <c:pt idx="43">
                  <c:v>76</c:v>
                </c:pt>
                <c:pt idx="44">
                  <c:v>77</c:v>
                </c:pt>
                <c:pt idx="45">
                  <c:v>78</c:v>
                </c:pt>
                <c:pt idx="46">
                  <c:v>79</c:v>
                </c:pt>
                <c:pt idx="47">
                  <c:v>80</c:v>
                </c:pt>
                <c:pt idx="48">
                  <c:v>81</c:v>
                </c:pt>
                <c:pt idx="49">
                  <c:v>82</c:v>
                </c:pt>
                <c:pt idx="50">
                  <c:v>83</c:v>
                </c:pt>
                <c:pt idx="51">
                  <c:v>84</c:v>
                </c:pt>
                <c:pt idx="52">
                  <c:v>85</c:v>
                </c:pt>
                <c:pt idx="53">
                  <c:v>86</c:v>
                </c:pt>
                <c:pt idx="54">
                  <c:v>87</c:v>
                </c:pt>
                <c:pt idx="5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A-462D-8215-3A1DBB150AD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Лист1!$Q$25:$Q$92</c:f>
              <c:numCache>
                <c:formatCode>General</c:formatCode>
                <c:ptCount val="68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  <c:pt idx="5">
                  <c:v>38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71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75</c:v>
                </c:pt>
                <c:pt idx="43">
                  <c:v>76</c:v>
                </c:pt>
                <c:pt idx="44">
                  <c:v>77</c:v>
                </c:pt>
                <c:pt idx="45">
                  <c:v>78</c:v>
                </c:pt>
                <c:pt idx="46">
                  <c:v>79</c:v>
                </c:pt>
                <c:pt idx="47">
                  <c:v>80</c:v>
                </c:pt>
                <c:pt idx="48">
                  <c:v>81</c:v>
                </c:pt>
                <c:pt idx="49">
                  <c:v>82</c:v>
                </c:pt>
                <c:pt idx="50">
                  <c:v>83</c:v>
                </c:pt>
                <c:pt idx="51">
                  <c:v>84</c:v>
                </c:pt>
                <c:pt idx="52">
                  <c:v>85</c:v>
                </c:pt>
                <c:pt idx="53">
                  <c:v>86</c:v>
                </c:pt>
                <c:pt idx="54">
                  <c:v>87</c:v>
                </c:pt>
                <c:pt idx="55">
                  <c:v>88</c:v>
                </c:pt>
              </c:numCache>
            </c:numRef>
          </c:cat>
          <c:val>
            <c:numRef>
              <c:f>Лист1!$S$25:$S$92</c:f>
              <c:numCache>
                <c:formatCode>0</c:formatCode>
                <c:ptCount val="68"/>
                <c:pt idx="0">
                  <c:v>41200</c:v>
                </c:pt>
                <c:pt idx="1">
                  <c:v>83636</c:v>
                </c:pt>
                <c:pt idx="2">
                  <c:v>127345.08</c:v>
                </c:pt>
                <c:pt idx="3">
                  <c:v>172365.43240000002</c:v>
                </c:pt>
                <c:pt idx="4">
                  <c:v>218736.39537200003</c:v>
                </c:pt>
                <c:pt idx="5">
                  <c:v>266498.48723316006</c:v>
                </c:pt>
                <c:pt idx="6">
                  <c:v>315693.44185015489</c:v>
                </c:pt>
                <c:pt idx="7">
                  <c:v>366364.24510565953</c:v>
                </c:pt>
                <c:pt idx="8">
                  <c:v>418555.1724588293</c:v>
                </c:pt>
                <c:pt idx="9">
                  <c:v>472311.82763259421</c:v>
                </c:pt>
                <c:pt idx="10">
                  <c:v>527681.182461572</c:v>
                </c:pt>
                <c:pt idx="11">
                  <c:v>584711.6179354192</c:v>
                </c:pt>
                <c:pt idx="12">
                  <c:v>643452.96647348173</c:v>
                </c:pt>
                <c:pt idx="13">
                  <c:v>703956.55546768615</c:v>
                </c:pt>
                <c:pt idx="14">
                  <c:v>766275.2521317167</c:v>
                </c:pt>
                <c:pt idx="15">
                  <c:v>830463.50969566824</c:v>
                </c:pt>
                <c:pt idx="16">
                  <c:v>896577.41498653835</c:v>
                </c:pt>
                <c:pt idx="17">
                  <c:v>964674.73743613448</c:v>
                </c:pt>
                <c:pt idx="18">
                  <c:v>1034814.9795592185</c:v>
                </c:pt>
                <c:pt idx="19">
                  <c:v>1107059.4289459952</c:v>
                </c:pt>
                <c:pt idx="20">
                  <c:v>1181471.2118143751</c:v>
                </c:pt>
                <c:pt idx="21">
                  <c:v>1258115.3481688064</c:v>
                </c:pt>
                <c:pt idx="22">
                  <c:v>1337058.8086138705</c:v>
                </c:pt>
                <c:pt idx="23">
                  <c:v>1418370.5728722867</c:v>
                </c:pt>
                <c:pt idx="24">
                  <c:v>1502121.6900584553</c:v>
                </c:pt>
                <c:pt idx="25">
                  <c:v>1588385.3407602091</c:v>
                </c:pt>
                <c:pt idx="26">
                  <c:v>1677236.9009830155</c:v>
                </c:pt>
                <c:pt idx="27">
                  <c:v>1768754.0080125059</c:v>
                </c:pt>
                <c:pt idx="28">
                  <c:v>1863016.6282528811</c:v>
                </c:pt>
                <c:pt idx="29">
                  <c:v>1960107.1271004677</c:v>
                </c:pt>
                <c:pt idx="30">
                  <c:v>2060110.3409134818</c:v>
                </c:pt>
                <c:pt idx="31">
                  <c:v>2163113.6511408864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5A-462D-8215-3A1DBB150AD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Лист1!$Q$25:$Q$92</c:f>
              <c:numCache>
                <c:formatCode>General</c:formatCode>
                <c:ptCount val="68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  <c:pt idx="5">
                  <c:v>38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71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75</c:v>
                </c:pt>
                <c:pt idx="43">
                  <c:v>76</c:v>
                </c:pt>
                <c:pt idx="44">
                  <c:v>77</c:v>
                </c:pt>
                <c:pt idx="45">
                  <c:v>78</c:v>
                </c:pt>
                <c:pt idx="46">
                  <c:v>79</c:v>
                </c:pt>
                <c:pt idx="47">
                  <c:v>80</c:v>
                </c:pt>
                <c:pt idx="48">
                  <c:v>81</c:v>
                </c:pt>
                <c:pt idx="49">
                  <c:v>82</c:v>
                </c:pt>
                <c:pt idx="50">
                  <c:v>83</c:v>
                </c:pt>
                <c:pt idx="51">
                  <c:v>84</c:v>
                </c:pt>
                <c:pt idx="52">
                  <c:v>85</c:v>
                </c:pt>
                <c:pt idx="53">
                  <c:v>86</c:v>
                </c:pt>
                <c:pt idx="54">
                  <c:v>87</c:v>
                </c:pt>
                <c:pt idx="55">
                  <c:v>88</c:v>
                </c:pt>
              </c:numCache>
            </c:numRef>
          </c:cat>
          <c:val>
            <c:numRef>
              <c:f>Лист1!$U$25:$U$92</c:f>
              <c:numCache>
                <c:formatCode>General</c:formatCode>
                <c:ptCount val="68"/>
                <c:pt idx="32" formatCode="0">
                  <c:v>2178007.060675113</c:v>
                </c:pt>
                <c:pt idx="33" formatCode="0">
                  <c:v>2193347.2724953666</c:v>
                </c:pt>
                <c:pt idx="34" formatCode="0">
                  <c:v>2209147.6906702276</c:v>
                </c:pt>
                <c:pt idx="35" formatCode="0">
                  <c:v>2225422.1213903343</c:v>
                </c:pt>
                <c:pt idx="36" formatCode="0">
                  <c:v>2242184.7850320446</c:v>
                </c:pt>
                <c:pt idx="37" formatCode="0">
                  <c:v>2259450.3285830058</c:v>
                </c:pt>
                <c:pt idx="38" formatCode="0">
                  <c:v>2277233.838440496</c:v>
                </c:pt>
                <c:pt idx="39" formatCode="0">
                  <c:v>2295550.8535937108</c:v>
                </c:pt>
                <c:pt idx="40" formatCode="0">
                  <c:v>2314417.3792015221</c:v>
                </c:pt>
                <c:pt idx="41" formatCode="0">
                  <c:v>2333849.900577568</c:v>
                </c:pt>
                <c:pt idx="42" formatCode="0">
                  <c:v>2353865.3975948952</c:v>
                </c:pt>
                <c:pt idx="43" formatCode="0">
                  <c:v>2374481.3595227422</c:v>
                </c:pt>
                <c:pt idx="44" formatCode="0">
                  <c:v>2395715.8003084245</c:v>
                </c:pt>
                <c:pt idx="45" formatCode="0">
                  <c:v>2417587.2743176771</c:v>
                </c:pt>
                <c:pt idx="46" formatCode="0">
                  <c:v>2440114.8925472074</c:v>
                </c:pt>
                <c:pt idx="47" formatCode="0">
                  <c:v>2463318.3393236236</c:v>
                </c:pt>
                <c:pt idx="48" formatCode="0">
                  <c:v>2487217.8895033323</c:v>
                </c:pt>
                <c:pt idx="49" formatCode="0">
                  <c:v>2511834.4261884321</c:v>
                </c:pt>
                <c:pt idx="50" formatCode="0">
                  <c:v>2537189.4589740853</c:v>
                </c:pt>
                <c:pt idx="51" formatCode="0">
                  <c:v>2563305.1427433081</c:v>
                </c:pt>
                <c:pt idx="52" formatCode="0">
                  <c:v>2590204.2970256074</c:v>
                </c:pt>
                <c:pt idx="53" formatCode="0">
                  <c:v>2617910.4259363757</c:v>
                </c:pt>
                <c:pt idx="54" formatCode="0">
                  <c:v>2646447.7387144673</c:v>
                </c:pt>
                <c:pt idx="55" formatCode="0">
                  <c:v>2675841.1708759014</c:v>
                </c:pt>
                <c:pt idx="56" formatCode="0">
                  <c:v>2706116.4060021783</c:v>
                </c:pt>
                <c:pt idx="57" formatCode="0">
                  <c:v>2737299.8981822436</c:v>
                </c:pt>
                <c:pt idx="58" formatCode="0">
                  <c:v>2769418.8951277109</c:v>
                </c:pt>
                <c:pt idx="59" formatCode="0">
                  <c:v>2802501.4619815424</c:v>
                </c:pt>
                <c:pt idx="60" formatCode="0">
                  <c:v>2836576.5058409888</c:v>
                </c:pt>
                <c:pt idx="61" formatCode="0">
                  <c:v>2871673.8010162185</c:v>
                </c:pt>
                <c:pt idx="62" formatCode="0">
                  <c:v>2907824.015046705</c:v>
                </c:pt>
                <c:pt idx="63" formatCode="0">
                  <c:v>2945058.7354981061</c:v>
                </c:pt>
                <c:pt idx="64" formatCode="0">
                  <c:v>2983410.4975630492</c:v>
                </c:pt>
                <c:pt idx="65" formatCode="0">
                  <c:v>3022912.8124899408</c:v>
                </c:pt>
                <c:pt idx="66" formatCode="0">
                  <c:v>3063600.1968646389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5A-462D-8215-3A1DBB15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510751"/>
        <c:axId val="1961511167"/>
      </c:barChart>
      <c:catAx>
        <c:axId val="196151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1511167"/>
        <c:crosses val="autoZero"/>
        <c:auto val="1"/>
        <c:lblAlgn val="ctr"/>
        <c:lblOffset val="100"/>
        <c:noMultiLvlLbl val="0"/>
      </c:catAx>
      <c:valAx>
        <c:axId val="196151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151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85724</xdr:colOff>
      <xdr:row>1</xdr:row>
      <xdr:rowOff>114300</xdr:rowOff>
    </xdr:from>
    <xdr:to>
      <xdr:col>37</xdr:col>
      <xdr:colOff>428625</xdr:colOff>
      <xdr:row>23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Y137"/>
  <sheetViews>
    <sheetView tabSelected="1" workbookViewId="0">
      <selection activeCell="I16" sqref="I16"/>
    </sheetView>
  </sheetViews>
  <sheetFormatPr defaultRowHeight="15" x14ac:dyDescent="0.25"/>
  <cols>
    <col min="2" max="2" width="105.7109375" bestFit="1" customWidth="1"/>
    <col min="3" max="3" width="10.140625" bestFit="1" customWidth="1"/>
    <col min="16" max="16" width="10.140625" bestFit="1" customWidth="1"/>
    <col min="19" max="19" width="23" customWidth="1"/>
    <col min="20" max="20" width="22.28515625" customWidth="1"/>
    <col min="21" max="21" width="35" bestFit="1" customWidth="1"/>
    <col min="22" max="22" width="35" customWidth="1"/>
    <col min="23" max="23" width="13.28515625" customWidth="1"/>
  </cols>
  <sheetData>
    <row r="4" spans="2:16" x14ac:dyDescent="0.25">
      <c r="B4" s="6" t="s">
        <v>17</v>
      </c>
    </row>
    <row r="6" spans="2:16" x14ac:dyDescent="0.25">
      <c r="B6" t="s">
        <v>0</v>
      </c>
      <c r="C6" t="s">
        <v>1</v>
      </c>
    </row>
    <row r="7" spans="2:16" x14ac:dyDescent="0.25">
      <c r="B7" t="s">
        <v>2</v>
      </c>
      <c r="C7" s="1">
        <v>31869</v>
      </c>
    </row>
    <row r="8" spans="2:16" x14ac:dyDescent="0.25">
      <c r="B8" t="s">
        <v>3</v>
      </c>
      <c r="C8">
        <v>65</v>
      </c>
      <c r="P8" s="2"/>
    </row>
    <row r="9" spans="2:16" x14ac:dyDescent="0.25">
      <c r="B9" t="s">
        <v>4</v>
      </c>
      <c r="C9">
        <v>50000</v>
      </c>
    </row>
    <row r="10" spans="2:16" x14ac:dyDescent="0.25">
      <c r="B10" t="s">
        <v>5</v>
      </c>
      <c r="C10">
        <v>40000</v>
      </c>
    </row>
    <row r="11" spans="2:16" x14ac:dyDescent="0.25">
      <c r="B11" s="7" t="s">
        <v>24</v>
      </c>
      <c r="C11" s="11">
        <v>0.03</v>
      </c>
      <c r="D11" s="7" t="s">
        <v>22</v>
      </c>
    </row>
    <row r="12" spans="2:16" x14ac:dyDescent="0.25">
      <c r="B12" s="7" t="s">
        <v>23</v>
      </c>
      <c r="C12" s="11">
        <v>0.03</v>
      </c>
      <c r="D12" s="7" t="s">
        <v>22</v>
      </c>
    </row>
    <row r="13" spans="2:16" ht="23.25" x14ac:dyDescent="0.35">
      <c r="B13" s="12" t="s">
        <v>28</v>
      </c>
      <c r="C13" s="7"/>
      <c r="D13" s="7"/>
      <c r="E13" s="7" t="s">
        <v>27</v>
      </c>
    </row>
    <row r="14" spans="2:16" x14ac:dyDescent="0.25">
      <c r="B14" s="7" t="s">
        <v>33</v>
      </c>
      <c r="C14" s="7"/>
      <c r="D14" s="7"/>
      <c r="E14" s="7"/>
    </row>
    <row r="15" spans="2:16" x14ac:dyDescent="0.25">
      <c r="B15" s="7" t="s">
        <v>36</v>
      </c>
      <c r="C15" s="7"/>
      <c r="D15" s="7"/>
      <c r="E15" s="7"/>
    </row>
    <row r="16" spans="2:16" x14ac:dyDescent="0.25">
      <c r="B16" s="7"/>
      <c r="C16" s="7"/>
      <c r="D16" s="7"/>
      <c r="E16" s="7"/>
    </row>
    <row r="17" spans="2:25" x14ac:dyDescent="0.25">
      <c r="B17" s="7"/>
    </row>
    <row r="18" spans="2:25" x14ac:dyDescent="0.25">
      <c r="B18" s="6" t="s">
        <v>8</v>
      </c>
    </row>
    <row r="19" spans="2:25" x14ac:dyDescent="0.25">
      <c r="B19" s="9" t="s">
        <v>9</v>
      </c>
      <c r="C19" s="9" t="s">
        <v>10</v>
      </c>
      <c r="D19" s="10"/>
      <c r="E19" s="10"/>
      <c r="F19" s="9" t="s">
        <v>11</v>
      </c>
      <c r="G19" s="10"/>
      <c r="H19" s="10"/>
      <c r="I19" s="9" t="s">
        <v>12</v>
      </c>
      <c r="J19" s="10"/>
      <c r="K19" s="9" t="s">
        <v>13</v>
      </c>
      <c r="L19" s="10"/>
      <c r="M19" s="10"/>
      <c r="N19" s="10"/>
    </row>
    <row r="20" spans="2:25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25" x14ac:dyDescent="0.25">
      <c r="B21" t="s">
        <v>18</v>
      </c>
      <c r="C21">
        <v>1000000</v>
      </c>
      <c r="F21" s="3">
        <v>0.03</v>
      </c>
      <c r="K21" s="8">
        <v>47515</v>
      </c>
      <c r="L21" s="7" t="s">
        <v>20</v>
      </c>
    </row>
    <row r="22" spans="2:25" x14ac:dyDescent="0.25">
      <c r="B22" t="s">
        <v>16</v>
      </c>
      <c r="F22" s="3"/>
    </row>
    <row r="23" spans="2:25" x14ac:dyDescent="0.25">
      <c r="B23" t="s">
        <v>19</v>
      </c>
      <c r="S23" s="7" t="s">
        <v>29</v>
      </c>
      <c r="T23" s="7" t="s">
        <v>30</v>
      </c>
      <c r="U23" s="7" t="s">
        <v>31</v>
      </c>
      <c r="V23" s="7" t="s">
        <v>32</v>
      </c>
      <c r="W23" s="7"/>
    </row>
    <row r="24" spans="2:25" ht="45" x14ac:dyDescent="0.25">
      <c r="P24" t="s">
        <v>6</v>
      </c>
      <c r="Q24" t="s">
        <v>7</v>
      </c>
      <c r="R24" t="s">
        <v>15</v>
      </c>
      <c r="S24" s="5" t="s">
        <v>25</v>
      </c>
      <c r="T24" s="5" t="s">
        <v>26</v>
      </c>
      <c r="U24" s="5" t="s">
        <v>34</v>
      </c>
      <c r="V24" s="5" t="s">
        <v>35</v>
      </c>
      <c r="W24" t="s">
        <v>8</v>
      </c>
      <c r="X24" t="s">
        <v>14</v>
      </c>
    </row>
    <row r="25" spans="2:25" x14ac:dyDescent="0.25">
      <c r="P25">
        <v>2020</v>
      </c>
      <c r="Q25">
        <v>33</v>
      </c>
      <c r="R25" s="4">
        <f>S25</f>
        <v>41200</v>
      </c>
      <c r="S25" s="4">
        <f>$C$10*(1+$C$11)</f>
        <v>41200</v>
      </c>
      <c r="T25" s="4">
        <f>$C$10</f>
        <v>40000</v>
      </c>
      <c r="X25" s="4">
        <v>1000000</v>
      </c>
      <c r="Y25" s="7" t="s">
        <v>21</v>
      </c>
    </row>
    <row r="26" spans="2:25" x14ac:dyDescent="0.25">
      <c r="P26">
        <v>2021</v>
      </c>
      <c r="Q26">
        <v>34</v>
      </c>
      <c r="R26" s="4">
        <f>S26</f>
        <v>83636</v>
      </c>
      <c r="S26" s="4">
        <f>(S25+$C$10)*(1+$C$11)</f>
        <v>83636</v>
      </c>
      <c r="T26" s="4">
        <f>T25*(1+$C$11)+$C$10</f>
        <v>81200</v>
      </c>
      <c r="X26" s="4"/>
    </row>
    <row r="27" spans="2:25" x14ac:dyDescent="0.25">
      <c r="P27">
        <v>2022</v>
      </c>
      <c r="Q27">
        <v>35</v>
      </c>
      <c r="R27" s="4">
        <f t="shared" ref="R27:R80" si="0">S27</f>
        <v>127345.08</v>
      </c>
      <c r="S27" s="4">
        <f t="shared" ref="S27:S56" si="1">(S26+$C$10)*(1+$C$11)</f>
        <v>127345.08</v>
      </c>
      <c r="T27" s="4">
        <f t="shared" ref="T27:T56" si="2">T26*(1+$C$11)+$C$10</f>
        <v>123636</v>
      </c>
      <c r="W27" s="4"/>
      <c r="X27" s="4"/>
    </row>
    <row r="28" spans="2:25" x14ac:dyDescent="0.25">
      <c r="P28">
        <v>2023</v>
      </c>
      <c r="Q28">
        <v>36</v>
      </c>
      <c r="R28" s="4">
        <f t="shared" si="0"/>
        <v>172365.43240000002</v>
      </c>
      <c r="S28" s="4">
        <f t="shared" si="1"/>
        <v>172365.43240000002</v>
      </c>
      <c r="T28" s="4">
        <f t="shared" si="2"/>
        <v>167345.08000000002</v>
      </c>
      <c r="W28" s="4"/>
      <c r="X28" s="4"/>
    </row>
    <row r="29" spans="2:25" x14ac:dyDescent="0.25">
      <c r="P29">
        <v>2024</v>
      </c>
      <c r="Q29">
        <v>37</v>
      </c>
      <c r="R29" s="4">
        <f t="shared" si="0"/>
        <v>218736.39537200003</v>
      </c>
      <c r="S29" s="4">
        <f t="shared" si="1"/>
        <v>218736.39537200003</v>
      </c>
      <c r="T29" s="4">
        <f t="shared" si="2"/>
        <v>212365.43240000002</v>
      </c>
      <c r="W29" s="4"/>
      <c r="X29" s="4"/>
    </row>
    <row r="30" spans="2:25" x14ac:dyDescent="0.25">
      <c r="P30">
        <v>2025</v>
      </c>
      <c r="Q30">
        <v>38</v>
      </c>
      <c r="R30" s="4">
        <f t="shared" si="0"/>
        <v>266498.48723316006</v>
      </c>
      <c r="S30" s="4">
        <f t="shared" si="1"/>
        <v>266498.48723316006</v>
      </c>
      <c r="T30" s="4">
        <f t="shared" si="2"/>
        <v>258736.39537200003</v>
      </c>
      <c r="W30" s="4"/>
      <c r="X30" s="4"/>
    </row>
    <row r="31" spans="2:25" x14ac:dyDescent="0.25">
      <c r="P31">
        <v>2026</v>
      </c>
      <c r="Q31">
        <v>39</v>
      </c>
      <c r="R31" s="4">
        <f t="shared" si="0"/>
        <v>315693.44185015489</v>
      </c>
      <c r="S31" s="4">
        <f t="shared" si="1"/>
        <v>315693.44185015489</v>
      </c>
      <c r="T31" s="4">
        <f t="shared" si="2"/>
        <v>306498.48723316006</v>
      </c>
      <c r="W31" s="4"/>
      <c r="X31" s="4"/>
    </row>
    <row r="32" spans="2:25" x14ac:dyDescent="0.25">
      <c r="P32">
        <v>2027</v>
      </c>
      <c r="Q32">
        <v>40</v>
      </c>
      <c r="R32" s="4">
        <f t="shared" si="0"/>
        <v>366364.24510565953</v>
      </c>
      <c r="S32" s="4">
        <f t="shared" si="1"/>
        <v>366364.24510565953</v>
      </c>
      <c r="T32" s="4">
        <f t="shared" si="2"/>
        <v>355693.44185015489</v>
      </c>
      <c r="W32" s="4"/>
      <c r="X32" s="4"/>
    </row>
    <row r="33" spans="16:24" x14ac:dyDescent="0.25">
      <c r="P33">
        <v>2028</v>
      </c>
      <c r="Q33">
        <v>41</v>
      </c>
      <c r="R33" s="4">
        <f t="shared" si="0"/>
        <v>418555.1724588293</v>
      </c>
      <c r="S33" s="4">
        <f t="shared" si="1"/>
        <v>418555.1724588293</v>
      </c>
      <c r="T33" s="4">
        <f t="shared" si="2"/>
        <v>406364.24510565953</v>
      </c>
      <c r="X33" s="4"/>
    </row>
    <row r="34" spans="16:24" x14ac:dyDescent="0.25">
      <c r="P34">
        <v>2029</v>
      </c>
      <c r="Q34">
        <v>42</v>
      </c>
      <c r="R34" s="4">
        <f t="shared" si="0"/>
        <v>472311.82763259421</v>
      </c>
      <c r="S34" s="4">
        <f t="shared" si="1"/>
        <v>472311.82763259421</v>
      </c>
      <c r="T34" s="4">
        <f t="shared" si="2"/>
        <v>458555.1724588293</v>
      </c>
      <c r="X34" s="4"/>
    </row>
    <row r="35" spans="16:24" x14ac:dyDescent="0.25">
      <c r="P35">
        <v>2030</v>
      </c>
      <c r="Q35">
        <v>43</v>
      </c>
      <c r="R35" s="4">
        <f t="shared" si="0"/>
        <v>527681.182461572</v>
      </c>
      <c r="S35" s="4">
        <f t="shared" si="1"/>
        <v>527681.182461572</v>
      </c>
      <c r="T35" s="4">
        <f t="shared" si="2"/>
        <v>512311.82763259421</v>
      </c>
      <c r="X35" s="4"/>
    </row>
    <row r="36" spans="16:24" x14ac:dyDescent="0.25">
      <c r="P36">
        <v>2031</v>
      </c>
      <c r="Q36">
        <v>44</v>
      </c>
      <c r="R36" s="4">
        <f t="shared" si="0"/>
        <v>584711.6179354192</v>
      </c>
      <c r="S36" s="4">
        <f t="shared" si="1"/>
        <v>584711.6179354192</v>
      </c>
      <c r="T36" s="4">
        <f t="shared" si="2"/>
        <v>567681.182461572</v>
      </c>
      <c r="X36" s="4"/>
    </row>
    <row r="37" spans="16:24" x14ac:dyDescent="0.25">
      <c r="P37">
        <v>2032</v>
      </c>
      <c r="Q37">
        <v>45</v>
      </c>
      <c r="R37" s="4">
        <f t="shared" si="0"/>
        <v>643452.96647348173</v>
      </c>
      <c r="S37" s="4">
        <f t="shared" si="1"/>
        <v>643452.96647348173</v>
      </c>
      <c r="T37" s="4">
        <f t="shared" si="2"/>
        <v>624711.6179354192</v>
      </c>
      <c r="X37" s="4"/>
    </row>
    <row r="38" spans="16:24" x14ac:dyDescent="0.25">
      <c r="P38">
        <v>2033</v>
      </c>
      <c r="Q38">
        <v>46</v>
      </c>
      <c r="R38" s="4">
        <f t="shared" si="0"/>
        <v>703956.55546768615</v>
      </c>
      <c r="S38" s="4">
        <f t="shared" si="1"/>
        <v>703956.55546768615</v>
      </c>
      <c r="T38" s="4">
        <f t="shared" si="2"/>
        <v>683452.96647348173</v>
      </c>
      <c r="X38" s="4"/>
    </row>
    <row r="39" spans="16:24" x14ac:dyDescent="0.25">
      <c r="P39">
        <v>2034</v>
      </c>
      <c r="Q39">
        <v>47</v>
      </c>
      <c r="R39" s="4">
        <f t="shared" si="0"/>
        <v>766275.2521317167</v>
      </c>
      <c r="S39" s="4">
        <f t="shared" si="1"/>
        <v>766275.2521317167</v>
      </c>
      <c r="T39" s="4">
        <f>T38*(1+$C$11)+$C$10</f>
        <v>743956.55546768615</v>
      </c>
      <c r="X39" s="4"/>
    </row>
    <row r="40" spans="16:24" x14ac:dyDescent="0.25">
      <c r="P40">
        <v>2035</v>
      </c>
      <c r="Q40">
        <v>48</v>
      </c>
      <c r="R40" s="4">
        <f t="shared" si="0"/>
        <v>830463.50969566824</v>
      </c>
      <c r="S40" s="4">
        <f t="shared" si="1"/>
        <v>830463.50969566824</v>
      </c>
      <c r="T40" s="4">
        <f t="shared" si="2"/>
        <v>806275.2521317167</v>
      </c>
      <c r="X40" s="4"/>
    </row>
    <row r="41" spans="16:24" x14ac:dyDescent="0.25">
      <c r="P41">
        <v>2036</v>
      </c>
      <c r="Q41">
        <v>49</v>
      </c>
      <c r="R41" s="4">
        <f t="shared" si="0"/>
        <v>896577.41498653835</v>
      </c>
      <c r="S41" s="4">
        <f t="shared" si="1"/>
        <v>896577.41498653835</v>
      </c>
      <c r="T41" s="4">
        <f t="shared" si="2"/>
        <v>870463.50969566824</v>
      </c>
      <c r="X41" s="4"/>
    </row>
    <row r="42" spans="16:24" x14ac:dyDescent="0.25">
      <c r="P42">
        <v>2037</v>
      </c>
      <c r="Q42">
        <v>50</v>
      </c>
      <c r="R42" s="4">
        <f t="shared" si="0"/>
        <v>964674.73743613448</v>
      </c>
      <c r="S42" s="4">
        <f t="shared" si="1"/>
        <v>964674.73743613448</v>
      </c>
      <c r="T42" s="4">
        <f t="shared" si="2"/>
        <v>936577.41498653835</v>
      </c>
      <c r="X42" s="4"/>
    </row>
    <row r="43" spans="16:24" x14ac:dyDescent="0.25">
      <c r="P43">
        <v>2038</v>
      </c>
      <c r="Q43">
        <v>51</v>
      </c>
      <c r="R43" s="4">
        <f t="shared" si="0"/>
        <v>1034814.9795592185</v>
      </c>
      <c r="S43" s="4">
        <f t="shared" si="1"/>
        <v>1034814.9795592185</v>
      </c>
      <c r="T43" s="4">
        <f t="shared" si="2"/>
        <v>1004674.7374361345</v>
      </c>
      <c r="X43" s="4"/>
    </row>
    <row r="44" spans="16:24" x14ac:dyDescent="0.25">
      <c r="P44">
        <v>2039</v>
      </c>
      <c r="Q44">
        <v>52</v>
      </c>
      <c r="R44" s="4">
        <f t="shared" si="0"/>
        <v>1107059.4289459952</v>
      </c>
      <c r="S44" s="4">
        <f t="shared" si="1"/>
        <v>1107059.4289459952</v>
      </c>
      <c r="T44" s="4">
        <f t="shared" si="2"/>
        <v>1074814.9795592185</v>
      </c>
      <c r="X44" s="4"/>
    </row>
    <row r="45" spans="16:24" x14ac:dyDescent="0.25">
      <c r="P45">
        <v>2040</v>
      </c>
      <c r="Q45">
        <v>53</v>
      </c>
      <c r="R45" s="4">
        <f t="shared" si="0"/>
        <v>1181471.2118143751</v>
      </c>
      <c r="S45" s="4">
        <f t="shared" si="1"/>
        <v>1181471.2118143751</v>
      </c>
      <c r="T45" s="4">
        <f t="shared" si="2"/>
        <v>1147059.4289459952</v>
      </c>
      <c r="X45" s="4"/>
    </row>
    <row r="46" spans="16:24" x14ac:dyDescent="0.25">
      <c r="P46">
        <v>2041</v>
      </c>
      <c r="Q46">
        <v>54</v>
      </c>
      <c r="R46" s="4">
        <f t="shared" si="0"/>
        <v>1258115.3481688064</v>
      </c>
      <c r="S46" s="4">
        <f t="shared" si="1"/>
        <v>1258115.3481688064</v>
      </c>
      <c r="T46" s="4">
        <f t="shared" si="2"/>
        <v>1221471.2118143751</v>
      </c>
      <c r="X46" s="4"/>
    </row>
    <row r="47" spans="16:24" x14ac:dyDescent="0.25">
      <c r="P47">
        <v>2042</v>
      </c>
      <c r="Q47">
        <v>55</v>
      </c>
      <c r="R47" s="4">
        <f t="shared" si="0"/>
        <v>1337058.8086138705</v>
      </c>
      <c r="S47" s="4">
        <f t="shared" si="1"/>
        <v>1337058.8086138705</v>
      </c>
      <c r="T47" s="4">
        <f t="shared" si="2"/>
        <v>1298115.3481688064</v>
      </c>
      <c r="X47" s="4"/>
    </row>
    <row r="48" spans="16:24" x14ac:dyDescent="0.25">
      <c r="P48">
        <v>2043</v>
      </c>
      <c r="Q48">
        <v>56</v>
      </c>
      <c r="R48" s="4">
        <f t="shared" si="0"/>
        <v>1418370.5728722867</v>
      </c>
      <c r="S48" s="4">
        <f t="shared" si="1"/>
        <v>1418370.5728722867</v>
      </c>
      <c r="T48" s="4">
        <f t="shared" si="2"/>
        <v>1377058.8086138705</v>
      </c>
      <c r="X48" s="4"/>
    </row>
    <row r="49" spans="16:24" x14ac:dyDescent="0.25">
      <c r="P49">
        <v>2044</v>
      </c>
      <c r="Q49">
        <v>57</v>
      </c>
      <c r="R49" s="4">
        <f t="shared" si="0"/>
        <v>1502121.6900584553</v>
      </c>
      <c r="S49" s="4">
        <f t="shared" si="1"/>
        <v>1502121.6900584553</v>
      </c>
      <c r="T49" s="4">
        <f t="shared" si="2"/>
        <v>1458370.5728722867</v>
      </c>
      <c r="X49" s="4"/>
    </row>
    <row r="50" spans="16:24" x14ac:dyDescent="0.25">
      <c r="P50">
        <v>2045</v>
      </c>
      <c r="Q50">
        <v>58</v>
      </c>
      <c r="R50" s="4">
        <f t="shared" si="0"/>
        <v>1588385.3407602091</v>
      </c>
      <c r="S50" s="4">
        <f t="shared" si="1"/>
        <v>1588385.3407602091</v>
      </c>
      <c r="T50" s="4">
        <f t="shared" si="2"/>
        <v>1542121.6900584553</v>
      </c>
      <c r="X50" s="4"/>
    </row>
    <row r="51" spans="16:24" x14ac:dyDescent="0.25">
      <c r="P51">
        <v>2046</v>
      </c>
      <c r="Q51">
        <v>59</v>
      </c>
      <c r="R51" s="4">
        <f t="shared" si="0"/>
        <v>1677236.9009830155</v>
      </c>
      <c r="S51" s="4">
        <f t="shared" si="1"/>
        <v>1677236.9009830155</v>
      </c>
      <c r="T51" s="4">
        <f t="shared" si="2"/>
        <v>1628385.3407602091</v>
      </c>
      <c r="X51" s="4"/>
    </row>
    <row r="52" spans="16:24" x14ac:dyDescent="0.25">
      <c r="P52">
        <v>2047</v>
      </c>
      <c r="Q52">
        <v>60</v>
      </c>
      <c r="R52" s="4">
        <f t="shared" si="0"/>
        <v>1768754.0080125059</v>
      </c>
      <c r="S52" s="4">
        <f t="shared" si="1"/>
        <v>1768754.0080125059</v>
      </c>
      <c r="T52" s="4">
        <f>T51*(1+$C$11)+$C$10</f>
        <v>1717236.9009830155</v>
      </c>
      <c r="X52" s="4"/>
    </row>
    <row r="53" spans="16:24" x14ac:dyDescent="0.25">
      <c r="P53">
        <v>2048</v>
      </c>
      <c r="Q53">
        <v>61</v>
      </c>
      <c r="R53" s="4">
        <f t="shared" si="0"/>
        <v>1863016.6282528811</v>
      </c>
      <c r="S53" s="4">
        <f t="shared" si="1"/>
        <v>1863016.6282528811</v>
      </c>
      <c r="T53" s="4">
        <f t="shared" si="2"/>
        <v>1808754.0080125059</v>
      </c>
      <c r="X53" s="4"/>
    </row>
    <row r="54" spans="16:24" x14ac:dyDescent="0.25">
      <c r="P54">
        <v>2049</v>
      </c>
      <c r="Q54">
        <v>62</v>
      </c>
      <c r="R54" s="4">
        <f t="shared" si="0"/>
        <v>1960107.1271004677</v>
      </c>
      <c r="S54" s="4">
        <f t="shared" si="1"/>
        <v>1960107.1271004677</v>
      </c>
      <c r="T54" s="4">
        <f t="shared" si="2"/>
        <v>1903016.6282528811</v>
      </c>
      <c r="X54" s="4"/>
    </row>
    <row r="55" spans="16:24" x14ac:dyDescent="0.25">
      <c r="P55">
        <v>2050</v>
      </c>
      <c r="Q55">
        <v>63</v>
      </c>
      <c r="R55" s="4">
        <f t="shared" si="0"/>
        <v>2060110.3409134818</v>
      </c>
      <c r="S55" s="4">
        <f t="shared" si="1"/>
        <v>2060110.3409134818</v>
      </c>
      <c r="T55" s="4">
        <f t="shared" si="2"/>
        <v>2000107.1271004677</v>
      </c>
      <c r="X55" s="4"/>
    </row>
    <row r="56" spans="16:24" x14ac:dyDescent="0.25">
      <c r="P56">
        <v>2051</v>
      </c>
      <c r="Q56">
        <v>64</v>
      </c>
      <c r="R56" s="4">
        <f t="shared" si="0"/>
        <v>2163113.6511408864</v>
      </c>
      <c r="S56" s="4">
        <f t="shared" si="1"/>
        <v>2163113.6511408864</v>
      </c>
      <c r="T56" s="4">
        <f t="shared" si="2"/>
        <v>2100110.340913482</v>
      </c>
      <c r="X56" s="4"/>
    </row>
    <row r="57" spans="16:24" x14ac:dyDescent="0.25">
      <c r="P57">
        <v>2052</v>
      </c>
      <c r="Q57">
        <v>65</v>
      </c>
      <c r="R57" s="4">
        <f t="shared" si="0"/>
        <v>0</v>
      </c>
      <c r="U57" s="4">
        <f>S56*(1+$C$12)-$C$9</f>
        <v>2178007.060675113</v>
      </c>
      <c r="V57" s="4">
        <f>(S56-C9)*(1+C12)</f>
        <v>2176507.060675113</v>
      </c>
    </row>
    <row r="58" spans="16:24" x14ac:dyDescent="0.25">
      <c r="P58">
        <v>2053</v>
      </c>
      <c r="Q58">
        <v>66</v>
      </c>
      <c r="R58" s="4">
        <f t="shared" si="0"/>
        <v>0</v>
      </c>
      <c r="U58" s="4">
        <f>U57*(1+$C$12)-$C$9</f>
        <v>2193347.2724953666</v>
      </c>
      <c r="V58" s="4">
        <f>(V57-$C$9)*(1+$C$12)</f>
        <v>2190302.2724953666</v>
      </c>
    </row>
    <row r="59" spans="16:24" x14ac:dyDescent="0.25">
      <c r="P59">
        <v>2054</v>
      </c>
      <c r="Q59">
        <v>67</v>
      </c>
      <c r="R59" s="4">
        <f t="shared" si="0"/>
        <v>0</v>
      </c>
      <c r="U59" s="4">
        <f t="shared" ref="U59:U122" si="3">U58*(1+$C$12)-$C$9</f>
        <v>2209147.6906702276</v>
      </c>
      <c r="V59" s="4">
        <f t="shared" ref="V59:V91" si="4">(V58-$C$9)*(1+$C$12)</f>
        <v>2204511.3406702275</v>
      </c>
    </row>
    <row r="60" spans="16:24" x14ac:dyDescent="0.25">
      <c r="P60">
        <v>2055</v>
      </c>
      <c r="Q60">
        <v>68</v>
      </c>
      <c r="R60" s="4">
        <f t="shared" si="0"/>
        <v>0</v>
      </c>
      <c r="U60" s="4">
        <f t="shared" si="3"/>
        <v>2225422.1213903343</v>
      </c>
      <c r="V60" s="4">
        <f t="shared" si="4"/>
        <v>2219146.6808903343</v>
      </c>
    </row>
    <row r="61" spans="16:24" x14ac:dyDescent="0.25">
      <c r="P61">
        <v>2056</v>
      </c>
      <c r="Q61">
        <v>69</v>
      </c>
      <c r="R61" s="4">
        <f t="shared" si="0"/>
        <v>0</v>
      </c>
      <c r="U61" s="4">
        <f t="shared" si="3"/>
        <v>2242184.7850320446</v>
      </c>
      <c r="V61" s="4">
        <f t="shared" si="4"/>
        <v>2234221.0813170443</v>
      </c>
    </row>
    <row r="62" spans="16:24" x14ac:dyDescent="0.25">
      <c r="P62">
        <v>2057</v>
      </c>
      <c r="Q62">
        <v>70</v>
      </c>
      <c r="R62" s="4">
        <f t="shared" si="0"/>
        <v>0</v>
      </c>
      <c r="U62" s="4">
        <f t="shared" si="3"/>
        <v>2259450.3285830058</v>
      </c>
      <c r="V62" s="4">
        <f t="shared" si="4"/>
        <v>2249747.7137565557</v>
      </c>
    </row>
    <row r="63" spans="16:24" x14ac:dyDescent="0.25">
      <c r="P63">
        <v>2058</v>
      </c>
      <c r="Q63">
        <v>71</v>
      </c>
      <c r="R63" s="4">
        <f t="shared" si="0"/>
        <v>0</v>
      </c>
      <c r="U63" s="4">
        <f t="shared" si="3"/>
        <v>2277233.838440496</v>
      </c>
      <c r="V63" s="4">
        <f t="shared" si="4"/>
        <v>2265740.1451692525</v>
      </c>
    </row>
    <row r="64" spans="16:24" x14ac:dyDescent="0.25">
      <c r="P64">
        <v>2059</v>
      </c>
      <c r="Q64">
        <v>72</v>
      </c>
      <c r="R64" s="4">
        <f t="shared" si="0"/>
        <v>0</v>
      </c>
      <c r="U64" s="4">
        <f t="shared" si="3"/>
        <v>2295550.8535937108</v>
      </c>
      <c r="V64" s="4">
        <f t="shared" si="4"/>
        <v>2282212.3495243303</v>
      </c>
    </row>
    <row r="65" spans="16:22" x14ac:dyDescent="0.25">
      <c r="P65">
        <v>2060</v>
      </c>
      <c r="Q65">
        <v>73</v>
      </c>
      <c r="R65" s="4">
        <f t="shared" si="0"/>
        <v>0</v>
      </c>
      <c r="U65" s="4">
        <f t="shared" si="3"/>
        <v>2314417.3792015221</v>
      </c>
      <c r="V65" s="4">
        <f t="shared" si="4"/>
        <v>2299178.7200100604</v>
      </c>
    </row>
    <row r="66" spans="16:22" x14ac:dyDescent="0.25">
      <c r="P66">
        <v>2061</v>
      </c>
      <c r="Q66">
        <v>74</v>
      </c>
      <c r="R66" s="4">
        <f t="shared" si="0"/>
        <v>0</v>
      </c>
      <c r="U66" s="4">
        <f t="shared" si="3"/>
        <v>2333849.900577568</v>
      </c>
      <c r="V66" s="4">
        <f t="shared" si="4"/>
        <v>2316654.081610362</v>
      </c>
    </row>
    <row r="67" spans="16:22" x14ac:dyDescent="0.25">
      <c r="P67">
        <v>2062</v>
      </c>
      <c r="Q67">
        <v>75</v>
      </c>
      <c r="R67" s="4">
        <f t="shared" si="0"/>
        <v>0</v>
      </c>
      <c r="U67" s="4">
        <f t="shared" si="3"/>
        <v>2353865.3975948952</v>
      </c>
      <c r="V67" s="4">
        <f t="shared" si="4"/>
        <v>2334653.7040586728</v>
      </c>
    </row>
    <row r="68" spans="16:22" x14ac:dyDescent="0.25">
      <c r="P68">
        <v>2063</v>
      </c>
      <c r="Q68">
        <v>76</v>
      </c>
      <c r="R68" s="4">
        <f t="shared" si="0"/>
        <v>0</v>
      </c>
      <c r="U68" s="4">
        <f t="shared" si="3"/>
        <v>2374481.3595227422</v>
      </c>
      <c r="V68" s="4">
        <f t="shared" si="4"/>
        <v>2353193.315180433</v>
      </c>
    </row>
    <row r="69" spans="16:22" x14ac:dyDescent="0.25">
      <c r="P69">
        <v>2064</v>
      </c>
      <c r="Q69">
        <v>77</v>
      </c>
      <c r="R69" s="4">
        <f t="shared" si="0"/>
        <v>0</v>
      </c>
      <c r="U69" s="4">
        <f t="shared" si="3"/>
        <v>2395715.8003084245</v>
      </c>
      <c r="V69" s="4">
        <f t="shared" si="4"/>
        <v>2372289.1146358461</v>
      </c>
    </row>
    <row r="70" spans="16:22" x14ac:dyDescent="0.25">
      <c r="P70">
        <v>2065</v>
      </c>
      <c r="Q70">
        <v>78</v>
      </c>
      <c r="R70" s="4">
        <f t="shared" si="0"/>
        <v>0</v>
      </c>
      <c r="U70" s="4">
        <f t="shared" si="3"/>
        <v>2417587.2743176771</v>
      </c>
      <c r="V70" s="4">
        <f t="shared" si="4"/>
        <v>2391957.7880749214</v>
      </c>
    </row>
    <row r="71" spans="16:22" x14ac:dyDescent="0.25">
      <c r="P71">
        <v>2066</v>
      </c>
      <c r="Q71">
        <v>79</v>
      </c>
      <c r="R71" s="4">
        <f t="shared" si="0"/>
        <v>0</v>
      </c>
      <c r="U71" s="4">
        <f t="shared" si="3"/>
        <v>2440114.8925472074</v>
      </c>
      <c r="V71" s="4">
        <f t="shared" si="4"/>
        <v>2412216.5217171689</v>
      </c>
    </row>
    <row r="72" spans="16:22" x14ac:dyDescent="0.25">
      <c r="P72">
        <v>2067</v>
      </c>
      <c r="Q72">
        <v>80</v>
      </c>
      <c r="R72" s="4">
        <f t="shared" si="0"/>
        <v>0</v>
      </c>
      <c r="U72" s="4">
        <f t="shared" si="3"/>
        <v>2463318.3393236236</v>
      </c>
      <c r="V72" s="4">
        <f t="shared" si="4"/>
        <v>2433083.0173686841</v>
      </c>
    </row>
    <row r="73" spans="16:22" x14ac:dyDescent="0.25">
      <c r="P73">
        <v>2068</v>
      </c>
      <c r="Q73">
        <v>81</v>
      </c>
      <c r="R73" s="4">
        <f t="shared" si="0"/>
        <v>0</v>
      </c>
      <c r="U73" s="4">
        <f t="shared" si="3"/>
        <v>2487217.8895033323</v>
      </c>
      <c r="V73" s="4">
        <f t="shared" si="4"/>
        <v>2454575.5078897448</v>
      </c>
    </row>
    <row r="74" spans="16:22" x14ac:dyDescent="0.25">
      <c r="P74">
        <v>2069</v>
      </c>
      <c r="Q74">
        <v>82</v>
      </c>
      <c r="R74" s="4">
        <f t="shared" si="0"/>
        <v>0</v>
      </c>
      <c r="U74" s="4">
        <f t="shared" si="3"/>
        <v>2511834.4261884321</v>
      </c>
      <c r="V74" s="4">
        <f t="shared" si="4"/>
        <v>2476712.7731264373</v>
      </c>
    </row>
    <row r="75" spans="16:22" x14ac:dyDescent="0.25">
      <c r="P75">
        <v>2070</v>
      </c>
      <c r="Q75">
        <v>83</v>
      </c>
      <c r="R75" s="4">
        <f t="shared" si="0"/>
        <v>0</v>
      </c>
      <c r="U75" s="4">
        <f t="shared" si="3"/>
        <v>2537189.4589740853</v>
      </c>
      <c r="V75" s="4">
        <f t="shared" si="4"/>
        <v>2499514.1563202306</v>
      </c>
    </row>
    <row r="76" spans="16:22" x14ac:dyDescent="0.25">
      <c r="P76">
        <v>2071</v>
      </c>
      <c r="Q76">
        <v>84</v>
      </c>
      <c r="R76" s="4">
        <f t="shared" si="0"/>
        <v>0</v>
      </c>
      <c r="U76" s="4">
        <f t="shared" si="3"/>
        <v>2563305.1427433081</v>
      </c>
      <c r="V76" s="4">
        <f t="shared" si="4"/>
        <v>2522999.5810098373</v>
      </c>
    </row>
    <row r="77" spans="16:22" x14ac:dyDescent="0.25">
      <c r="P77">
        <v>2072</v>
      </c>
      <c r="Q77">
        <v>85</v>
      </c>
      <c r="R77" s="4">
        <f t="shared" si="0"/>
        <v>0</v>
      </c>
      <c r="U77" s="4">
        <f t="shared" si="3"/>
        <v>2590204.2970256074</v>
      </c>
      <c r="V77" s="4">
        <f t="shared" si="4"/>
        <v>2547189.5684401323</v>
      </c>
    </row>
    <row r="78" spans="16:22" x14ac:dyDescent="0.25">
      <c r="P78">
        <v>2073</v>
      </c>
      <c r="Q78">
        <v>86</v>
      </c>
      <c r="R78" s="4">
        <f t="shared" si="0"/>
        <v>0</v>
      </c>
      <c r="U78" s="4">
        <f t="shared" si="3"/>
        <v>2617910.4259363757</v>
      </c>
      <c r="V78" s="4">
        <f t="shared" si="4"/>
        <v>2572105.2554933364</v>
      </c>
    </row>
    <row r="79" spans="16:22" x14ac:dyDescent="0.25">
      <c r="P79">
        <v>2074</v>
      </c>
      <c r="Q79">
        <v>87</v>
      </c>
      <c r="R79" s="4">
        <f t="shared" si="0"/>
        <v>0</v>
      </c>
      <c r="U79" s="4">
        <f t="shared" si="3"/>
        <v>2646447.7387144673</v>
      </c>
      <c r="V79" s="4">
        <f t="shared" si="4"/>
        <v>2597768.4131581364</v>
      </c>
    </row>
    <row r="80" spans="16:22" x14ac:dyDescent="0.25">
      <c r="P80">
        <v>2075</v>
      </c>
      <c r="Q80">
        <v>88</v>
      </c>
      <c r="R80" s="4">
        <f t="shared" si="0"/>
        <v>0</v>
      </c>
      <c r="U80" s="4">
        <f t="shared" si="3"/>
        <v>2675841.1708759014</v>
      </c>
      <c r="V80" s="4">
        <f t="shared" si="4"/>
        <v>2624201.4655528804</v>
      </c>
    </row>
    <row r="81" spans="21:22" x14ac:dyDescent="0.25">
      <c r="U81" s="4">
        <f t="shared" si="3"/>
        <v>2706116.4060021783</v>
      </c>
      <c r="V81" s="4">
        <f t="shared" si="4"/>
        <v>2651427.5095194671</v>
      </c>
    </row>
    <row r="82" spans="21:22" x14ac:dyDescent="0.25">
      <c r="U82" s="4">
        <f t="shared" si="3"/>
        <v>2737299.8981822436</v>
      </c>
      <c r="V82" s="4">
        <f>(V81-$C$9)*(1+$C$12)</f>
        <v>2679470.3348050513</v>
      </c>
    </row>
    <row r="83" spans="21:22" x14ac:dyDescent="0.25">
      <c r="U83" s="4">
        <f t="shared" si="3"/>
        <v>2769418.8951277109</v>
      </c>
      <c r="V83" s="4">
        <f t="shared" si="4"/>
        <v>2708354.4448492029</v>
      </c>
    </row>
    <row r="84" spans="21:22" x14ac:dyDescent="0.25">
      <c r="U84" s="4">
        <f t="shared" si="3"/>
        <v>2802501.4619815424</v>
      </c>
      <c r="V84" s="4">
        <f t="shared" si="4"/>
        <v>2738105.0781946792</v>
      </c>
    </row>
    <row r="85" spans="21:22" x14ac:dyDescent="0.25">
      <c r="U85" s="4">
        <f t="shared" si="3"/>
        <v>2836576.5058409888</v>
      </c>
      <c r="V85" s="4">
        <f t="shared" si="4"/>
        <v>2768748.2305405196</v>
      </c>
    </row>
    <row r="86" spans="21:22" x14ac:dyDescent="0.25">
      <c r="U86" s="4">
        <f t="shared" si="3"/>
        <v>2871673.8010162185</v>
      </c>
      <c r="V86" s="4">
        <f t="shared" si="4"/>
        <v>2800310.6774567352</v>
      </c>
    </row>
    <row r="87" spans="21:22" x14ac:dyDescent="0.25">
      <c r="U87" s="4">
        <f t="shared" si="3"/>
        <v>2907824.015046705</v>
      </c>
      <c r="V87" s="4">
        <f t="shared" si="4"/>
        <v>2832819.9977804371</v>
      </c>
    </row>
    <row r="88" spans="21:22" x14ac:dyDescent="0.25">
      <c r="U88" s="4">
        <f t="shared" si="3"/>
        <v>2945058.7354981061</v>
      </c>
      <c r="V88" s="4">
        <f t="shared" si="4"/>
        <v>2866304.5977138504</v>
      </c>
    </row>
    <row r="89" spans="21:22" x14ac:dyDescent="0.25">
      <c r="U89" s="4">
        <f t="shared" si="3"/>
        <v>2983410.4975630492</v>
      </c>
      <c r="V89" s="4">
        <f t="shared" si="4"/>
        <v>2900793.7356452662</v>
      </c>
    </row>
    <row r="90" spans="21:22" x14ac:dyDescent="0.25">
      <c r="U90" s="4">
        <f t="shared" si="3"/>
        <v>3022912.8124899408</v>
      </c>
      <c r="V90" s="4">
        <f t="shared" si="4"/>
        <v>2936317.5477146241</v>
      </c>
    </row>
    <row r="91" spans="21:22" x14ac:dyDescent="0.25">
      <c r="U91" s="4">
        <f t="shared" si="3"/>
        <v>3063600.1968646389</v>
      </c>
      <c r="V91" s="4">
        <f t="shared" si="4"/>
        <v>2972907.0741460631</v>
      </c>
    </row>
    <row r="92" spans="21:22" x14ac:dyDescent="0.25">
      <c r="U92" s="4"/>
    </row>
    <row r="93" spans="21:22" x14ac:dyDescent="0.25">
      <c r="U93" s="4"/>
    </row>
    <row r="94" spans="21:22" x14ac:dyDescent="0.25">
      <c r="U94" s="4"/>
    </row>
    <row r="95" spans="21:22" x14ac:dyDescent="0.25">
      <c r="U95" s="4"/>
    </row>
    <row r="96" spans="21:22" x14ac:dyDescent="0.25">
      <c r="U96" s="4"/>
    </row>
    <row r="97" spans="21:21" x14ac:dyDescent="0.25">
      <c r="U97" s="4"/>
    </row>
    <row r="98" spans="21:21" x14ac:dyDescent="0.25">
      <c r="U98" s="4"/>
    </row>
    <row r="99" spans="21:21" x14ac:dyDescent="0.25">
      <c r="U99" s="4"/>
    </row>
    <row r="100" spans="21:21" x14ac:dyDescent="0.25">
      <c r="U100" s="4"/>
    </row>
    <row r="101" spans="21:21" x14ac:dyDescent="0.25">
      <c r="U101" s="4"/>
    </row>
    <row r="102" spans="21:21" x14ac:dyDescent="0.25">
      <c r="U102" s="4"/>
    </row>
    <row r="103" spans="21:21" x14ac:dyDescent="0.25">
      <c r="U103" s="4"/>
    </row>
    <row r="104" spans="21:21" x14ac:dyDescent="0.25">
      <c r="U104" s="4"/>
    </row>
    <row r="105" spans="21:21" x14ac:dyDescent="0.25">
      <c r="U105" s="4"/>
    </row>
    <row r="106" spans="21:21" x14ac:dyDescent="0.25">
      <c r="U106" s="4"/>
    </row>
    <row r="107" spans="21:21" x14ac:dyDescent="0.25">
      <c r="U107" s="4"/>
    </row>
    <row r="108" spans="21:21" x14ac:dyDescent="0.25">
      <c r="U108" s="4"/>
    </row>
    <row r="109" spans="21:21" x14ac:dyDescent="0.25">
      <c r="U109" s="4"/>
    </row>
    <row r="110" spans="21:21" x14ac:dyDescent="0.25">
      <c r="U110" s="4"/>
    </row>
    <row r="111" spans="21:21" x14ac:dyDescent="0.25">
      <c r="U111" s="4"/>
    </row>
    <row r="112" spans="21:21" x14ac:dyDescent="0.25">
      <c r="U112" s="4"/>
    </row>
    <row r="113" spans="21:21" x14ac:dyDescent="0.25">
      <c r="U113" s="4"/>
    </row>
    <row r="114" spans="21:21" x14ac:dyDescent="0.25">
      <c r="U114" s="4"/>
    </row>
    <row r="115" spans="21:21" x14ac:dyDescent="0.25">
      <c r="U115" s="4"/>
    </row>
    <row r="116" spans="21:21" x14ac:dyDescent="0.25">
      <c r="U116" s="4"/>
    </row>
    <row r="117" spans="21:21" x14ac:dyDescent="0.25">
      <c r="U117" s="4"/>
    </row>
    <row r="118" spans="21:21" x14ac:dyDescent="0.25">
      <c r="U118" s="4"/>
    </row>
    <row r="119" spans="21:21" x14ac:dyDescent="0.25">
      <c r="U119" s="4"/>
    </row>
    <row r="120" spans="21:21" x14ac:dyDescent="0.25">
      <c r="U120" s="4"/>
    </row>
    <row r="121" spans="21:21" x14ac:dyDescent="0.25">
      <c r="U121" s="4"/>
    </row>
    <row r="122" spans="21:21" x14ac:dyDescent="0.25">
      <c r="U122" s="4"/>
    </row>
    <row r="123" spans="21:21" x14ac:dyDescent="0.25">
      <c r="U123" s="4"/>
    </row>
    <row r="124" spans="21:21" x14ac:dyDescent="0.25">
      <c r="U124" s="4"/>
    </row>
    <row r="125" spans="21:21" x14ac:dyDescent="0.25">
      <c r="U125" s="4"/>
    </row>
    <row r="126" spans="21:21" x14ac:dyDescent="0.25">
      <c r="U126" s="4"/>
    </row>
    <row r="127" spans="21:21" x14ac:dyDescent="0.25">
      <c r="U127" s="4"/>
    </row>
    <row r="128" spans="21:21" x14ac:dyDescent="0.25">
      <c r="U128" s="4"/>
    </row>
    <row r="129" spans="21:21" x14ac:dyDescent="0.25">
      <c r="U129" s="4"/>
    </row>
    <row r="130" spans="21:21" x14ac:dyDescent="0.25">
      <c r="U130" s="4"/>
    </row>
    <row r="131" spans="21:21" x14ac:dyDescent="0.25">
      <c r="U131" s="4"/>
    </row>
    <row r="132" spans="21:21" x14ac:dyDescent="0.25">
      <c r="U132" s="4"/>
    </row>
    <row r="133" spans="21:21" x14ac:dyDescent="0.25">
      <c r="U133" s="4"/>
    </row>
    <row r="134" spans="21:21" x14ac:dyDescent="0.25">
      <c r="U134" s="4"/>
    </row>
    <row r="135" spans="21:21" x14ac:dyDescent="0.25">
      <c r="U135" s="4"/>
    </row>
    <row r="136" spans="21:21" x14ac:dyDescent="0.25">
      <c r="U136" s="4"/>
    </row>
    <row r="137" spans="21:21" x14ac:dyDescent="0.25">
      <c r="U137" s="4"/>
    </row>
  </sheetData>
  <mergeCells count="5">
    <mergeCell ref="C19:E20"/>
    <mergeCell ref="F19:H20"/>
    <mergeCell ref="I19:J20"/>
    <mergeCell ref="K19:N20"/>
    <mergeCell ref="B19:B2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Капустянский</dc:creator>
  <cp:lastModifiedBy>Иван Капустянский</cp:lastModifiedBy>
  <dcterms:created xsi:type="dcterms:W3CDTF">2020-01-31T11:32:31Z</dcterms:created>
  <dcterms:modified xsi:type="dcterms:W3CDTF">2020-02-04T13:12:54Z</dcterms:modified>
</cp:coreProperties>
</file>