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bookViews>
    <workbookView xWindow="0" yWindow="460" windowWidth="28800" windowHeight="165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1" l="1"/>
  <c r="D33" i="1"/>
  <c r="C33" i="1"/>
  <c r="D32" i="1"/>
  <c r="D31" i="1"/>
  <c r="C32" i="1"/>
  <c r="C31" i="1"/>
  <c r="D30" i="1"/>
  <c r="C30" i="1"/>
  <c r="E24" i="1"/>
  <c r="D24" i="1"/>
  <c r="D23" i="1"/>
  <c r="D22" i="1"/>
  <c r="D21" i="1"/>
  <c r="D20" i="1"/>
  <c r="D19" i="1"/>
  <c r="D18" i="1"/>
  <c r="D17" i="1"/>
  <c r="D16" i="1"/>
  <c r="D15" i="1"/>
  <c r="D14" i="1"/>
  <c r="C24" i="1"/>
  <c r="C23" i="1"/>
  <c r="C22" i="1"/>
  <c r="C21" i="1"/>
  <c r="C20" i="1"/>
  <c r="C19" i="1"/>
  <c r="C18" i="1"/>
  <c r="C17" i="1"/>
  <c r="C16" i="1"/>
  <c r="C15" i="1"/>
  <c r="C14" i="1"/>
  <c r="C13" i="1"/>
</calcChain>
</file>

<file path=xl/comments1.xml><?xml version="1.0" encoding="utf-8"?>
<comments xmlns="http://schemas.openxmlformats.org/spreadsheetml/2006/main">
  <authors>
    <author>пользователь Microsoft Office</author>
  </authors>
  <commentList>
    <comment ref="C30" authorId="0">
      <text>
        <r>
          <rPr>
            <b/>
            <sz val="10"/>
            <color indexed="81"/>
            <rFont val="Calibri"/>
          </rPr>
          <t>пользователь Microsoft Office:</t>
        </r>
        <r>
          <rPr>
            <sz val="10"/>
            <color indexed="81"/>
            <rFont val="Calibri"/>
          </rPr>
          <t xml:space="preserve">
1) Кладем в марте 50000 руб. На них начисляем процент за 3 месяца (т.е. 92/366)
2) Кладем в апреле 50000 руб. На них соответвенно начисляем процент за сотавшиеся 2 месяца в квартале (апрель и май т.е. 61/366)
3) Кладем в мае 50000 руб. На них начисляем процент за оставшийся месяц в квартале (май т.е. 31/366)
4) просто складываем получившиеся суммы
</t>
        </r>
      </text>
    </comment>
    <comment ref="D30" authorId="0">
      <text>
        <r>
          <rPr>
            <b/>
            <sz val="10"/>
            <color indexed="81"/>
            <rFont val="Calibri"/>
          </rPr>
          <t>пользователь Microsoft Office:</t>
        </r>
        <r>
          <rPr>
            <sz val="10"/>
            <color indexed="81"/>
            <rFont val="Calibri"/>
          </rPr>
          <t xml:space="preserve">
1) Кладем в конце марта 50000 руб.  Соответственно на них процент начисляется всего два месяца. (в апреле и мае т.е. 61/92)
2) Кладем в конце апреля 50000 руб. На них соответвенно начисляем процент за сотавшиеся 1 месяца в квартале ( май т.е. 31/366)
3) Кладем в мае 50000 руб. На них процент не начисляется
4) просто складываем получившиеся суммы
</t>
        </r>
      </text>
    </comment>
    <comment ref="C33" authorId="0">
      <text>
        <r>
          <rPr>
            <b/>
            <sz val="10"/>
            <color indexed="81"/>
            <rFont val="Calibri"/>
          </rPr>
          <t xml:space="preserve">Здесь возникает прикольный момент!
Но мы усложнять не будем. Получается при переходном периоде у нас один месяц в декабре должен считаться как деление на 366 а остальные два как 365, но я решил посчитать все три месяца как 366
</t>
        </r>
      </text>
    </comment>
  </commentList>
</comments>
</file>

<file path=xl/sharedStrings.xml><?xml version="1.0" encoding="utf-8"?>
<sst xmlns="http://schemas.openxmlformats.org/spreadsheetml/2006/main" count="20" uniqueCount="16">
  <si>
    <t>Пример капитализации процента</t>
  </si>
  <si>
    <t>Капитализация процента раз в месяц</t>
  </si>
  <si>
    <t xml:space="preserve">Дата </t>
  </si>
  <si>
    <t>условия:</t>
  </si>
  <si>
    <t>Начальная сумма</t>
  </si>
  <si>
    <t>Пополнение в месяц</t>
  </si>
  <si>
    <t>Ставка процента</t>
  </si>
  <si>
    <t>если кладем сумму в начале месяца</t>
  </si>
  <si>
    <t>если кладем сумму в конце месяца</t>
  </si>
  <si>
    <t>&lt;&lt;  обрати внимания, что кол-во дней в году изменилось</t>
  </si>
  <si>
    <t>&lt;&lt; вот разница которая накопилась за год</t>
  </si>
  <si>
    <t>Капитализация процента раз в квартал</t>
  </si>
  <si>
    <t>1 квартал с 03.2020 - 05.2020</t>
  </si>
  <si>
    <t>2 квартал с 06.2020 - 08.2020</t>
  </si>
  <si>
    <t>3 квартал с 09.2020 - 11.2020</t>
  </si>
  <si>
    <t>4 квартал с 12.2020 - 02.2021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</si>
</sst>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9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45"/>
  <sheetViews>
    <sheetView tabSelected="1" topLeftCell="A14" zoomScale="150" workbookViewId="0">
      <selection activeCell="A36" sqref="A36:E50"/>
    </sheetView>
  </sheetViews>
  <sheetFormatPr baseColWidth="10" defaultRowHeight="16" x14ac:dyDescent="0.2"/>
  <cols>
    <col min="2" max="2" width="34.33203125" bestFit="1" customWidth="1"/>
    <col min="3" max="3" width="23" customWidth="1"/>
    <col min="4" max="4" width="24.1640625" customWidth="1"/>
  </cols>
  <sheetData>
    <row r="3" spans="1:5" x14ac:dyDescent="0.2">
      <c r="C3" t="s">
        <v>0</v>
      </c>
    </row>
    <row r="5" spans="1:5" x14ac:dyDescent="0.2">
      <c r="B5" t="s">
        <v>3</v>
      </c>
    </row>
    <row r="6" spans="1:5" x14ac:dyDescent="0.2">
      <c r="B6" t="s">
        <v>4</v>
      </c>
      <c r="C6">
        <v>50000</v>
      </c>
    </row>
    <row r="7" spans="1:5" x14ac:dyDescent="0.2">
      <c r="B7" t="s">
        <v>5</v>
      </c>
      <c r="C7">
        <v>50000</v>
      </c>
    </row>
    <row r="8" spans="1:5" x14ac:dyDescent="0.2">
      <c r="B8" t="s">
        <v>6</v>
      </c>
      <c r="C8" s="2">
        <v>0.1</v>
      </c>
    </row>
    <row r="11" spans="1:5" x14ac:dyDescent="0.2">
      <c r="B11" t="s">
        <v>1</v>
      </c>
    </row>
    <row r="12" spans="1:5" ht="32" x14ac:dyDescent="0.2">
      <c r="B12" t="s">
        <v>2</v>
      </c>
      <c r="C12" s="4" t="s">
        <v>7</v>
      </c>
      <c r="D12" s="4" t="s">
        <v>8</v>
      </c>
    </row>
    <row r="13" spans="1:5" x14ac:dyDescent="0.2">
      <c r="A13">
        <v>1</v>
      </c>
      <c r="B13" s="3">
        <v>43891</v>
      </c>
      <c r="C13">
        <f>50000*(1+(31/366*0.1))</f>
        <v>50423.497267759565</v>
      </c>
      <c r="D13">
        <v>50000</v>
      </c>
    </row>
    <row r="14" spans="1:5" x14ac:dyDescent="0.2">
      <c r="A14">
        <v>2</v>
      </c>
      <c r="B14" s="3">
        <v>43922</v>
      </c>
      <c r="C14">
        <f>(C13+50000)*(1+(30/366*0.1))</f>
        <v>101246.64068798709</v>
      </c>
      <c r="D14">
        <f>D13*(1+(30/366*0.1))+50000</f>
        <v>100409.83606557376</v>
      </c>
      <c r="E14" s="1"/>
    </row>
    <row r="15" spans="1:5" x14ac:dyDescent="0.2">
      <c r="A15">
        <v>3</v>
      </c>
      <c r="B15" s="3">
        <v>43952</v>
      </c>
      <c r="C15">
        <f>(C14+50000)*(1+(31/366*0.1))</f>
        <v>152527.69146977059</v>
      </c>
      <c r="D15">
        <f>D14*(1+(31/366*0.1))+50000</f>
        <v>151260.30189017288</v>
      </c>
    </row>
    <row r="16" spans="1:5" x14ac:dyDescent="0.2">
      <c r="A16">
        <v>4</v>
      </c>
      <c r="B16" s="3">
        <v>43983</v>
      </c>
      <c r="C16">
        <f>(C15+50000)*(1+(30/366*0.1))</f>
        <v>204187.75451460475</v>
      </c>
      <c r="D16">
        <f>D15*(1+(30/366*0.1))+50000</f>
        <v>202500.14043025626</v>
      </c>
    </row>
    <row r="17" spans="1:6" x14ac:dyDescent="0.2">
      <c r="A17">
        <v>5</v>
      </c>
      <c r="B17" s="3">
        <v>44013</v>
      </c>
      <c r="C17">
        <f>(C16+50000)*(1+(31/366*0.1))</f>
        <v>256340.71090530223</v>
      </c>
      <c r="D17">
        <f>D16*(1+(31/366*0.1))+50000</f>
        <v>254215.30555411908</v>
      </c>
    </row>
    <row r="18" spans="1:6" x14ac:dyDescent="0.2">
      <c r="A18">
        <v>6</v>
      </c>
      <c r="B18" s="3">
        <v>44044</v>
      </c>
      <c r="C18">
        <f>(C17+50000)*(1+(31/366*0.1))</f>
        <v>308935.39998674055</v>
      </c>
      <c r="D18">
        <f>D17*(1+(31/366*0.1))+50000</f>
        <v>306368.49530061573</v>
      </c>
    </row>
    <row r="19" spans="1:6" x14ac:dyDescent="0.2">
      <c r="A19">
        <v>7</v>
      </c>
      <c r="B19" s="3">
        <v>44075</v>
      </c>
      <c r="C19">
        <f>(C18+50000)*(1+(30/366*0.1))</f>
        <v>361877.4934292548</v>
      </c>
      <c r="D19">
        <f>D18*(1+(30/366*0.1))+50000</f>
        <v>358879.71247521089</v>
      </c>
    </row>
    <row r="20" spans="1:6" x14ac:dyDescent="0.2">
      <c r="A20">
        <v>8</v>
      </c>
      <c r="B20" s="3">
        <v>44105</v>
      </c>
      <c r="C20">
        <f>(C19+50000)*(1+(31/366*0.1))</f>
        <v>415366.07329163374</v>
      </c>
      <c r="D20">
        <f>D19*(1+(31/366*0.1))+50000</f>
        <v>411919.40402896272</v>
      </c>
    </row>
    <row r="21" spans="1:6" x14ac:dyDescent="0.2">
      <c r="A21">
        <v>9</v>
      </c>
      <c r="B21" s="3">
        <v>44136</v>
      </c>
      <c r="C21">
        <f>(C20+50000)*(1+(30/366*0.1))</f>
        <v>469180.54930222087</v>
      </c>
      <c r="D21">
        <f>D20*(1+(30/366*0.1))+50000</f>
        <v>465295.79258657712</v>
      </c>
    </row>
    <row r="22" spans="1:6" x14ac:dyDescent="0.2">
      <c r="A22">
        <v>10</v>
      </c>
      <c r="B22" s="3">
        <v>44166</v>
      </c>
      <c r="C22">
        <f>(C21+50000)*(1+(31/366*0.1))</f>
        <v>523577.98018428887</v>
      </c>
      <c r="D22">
        <f>D21*(1+(31/366*0.1))+50000</f>
        <v>519236.82252378587</v>
      </c>
    </row>
    <row r="23" spans="1:6" x14ac:dyDescent="0.2">
      <c r="A23">
        <v>11</v>
      </c>
      <c r="B23" s="3">
        <v>44197</v>
      </c>
      <c r="C23">
        <f>(C22+50000)*(1+(31/365*0.1))</f>
        <v>578449.46439955279</v>
      </c>
      <c r="D23">
        <f>D22*(1+(31/365*0.1))+50000</f>
        <v>573646.77909864543</v>
      </c>
      <c r="E23" s="5" t="s">
        <v>9</v>
      </c>
    </row>
    <row r="24" spans="1:6" x14ac:dyDescent="0.2">
      <c r="A24">
        <v>12</v>
      </c>
      <c r="B24" s="3">
        <v>44228</v>
      </c>
      <c r="C24">
        <f>(C23+50000)*(1+(28/365*0.1))</f>
        <v>633270.44659220695</v>
      </c>
      <c r="D24">
        <f>D23*(1+(28/365*0.1))+50000</f>
        <v>628047.3571300871</v>
      </c>
      <c r="E24">
        <f>C24-D24</f>
        <v>5223.0894621198531</v>
      </c>
      <c r="F24" s="5" t="s">
        <v>10</v>
      </c>
    </row>
    <row r="25" spans="1:6" x14ac:dyDescent="0.2">
      <c r="B25" s="3"/>
    </row>
    <row r="28" spans="1:6" x14ac:dyDescent="0.2">
      <c r="B28" t="s">
        <v>11</v>
      </c>
    </row>
    <row r="29" spans="1:6" ht="32" x14ac:dyDescent="0.2">
      <c r="C29" s="4" t="s">
        <v>7</v>
      </c>
      <c r="D29" s="4" t="s">
        <v>8</v>
      </c>
    </row>
    <row r="30" spans="1:6" x14ac:dyDescent="0.2">
      <c r="B30" t="s">
        <v>12</v>
      </c>
      <c r="C30">
        <f>50000*(1+(92/366*0.1))+50000*(1+(61/366*0.1))+50000*(1+(31/366*0.1))</f>
        <v>152513.66120218579</v>
      </c>
      <c r="D30">
        <f>50000*(1+(61/366*0.1))+50000*(1+(31/366*0.1))+50000</f>
        <v>151256.83060109289</v>
      </c>
      <c r="F30" s="5"/>
    </row>
    <row r="31" spans="1:6" x14ac:dyDescent="0.2">
      <c r="B31" t="s">
        <v>13</v>
      </c>
      <c r="C31">
        <f>(C30+50000)*(1+(92/366*0.1))+50000*(1+(62/366*0.1))+50000*(1+(31/366*0.1))</f>
        <v>308874.66033622983</v>
      </c>
      <c r="D31">
        <f>(D30)*(1+(92/366*0.1))+50000*(1+(62/366*0.1))+50000*(1+(31/366*0.1))+50000</f>
        <v>306329.40667084715</v>
      </c>
    </row>
    <row r="32" spans="1:6" x14ac:dyDescent="0.2">
      <c r="B32" t="s">
        <v>14</v>
      </c>
      <c r="C32">
        <f>(C31+50000)*(1+(91/366*0.1))+50000*(1+(61/366*0.1))+50000*(1+(30/366*0.1))</f>
        <v>469040.66965060052</v>
      </c>
      <c r="D32">
        <f>(D31)*(1+(91/366*0.1))+50000*(1+(61/366*0.1))+50000*(1+(30/366*0.1))+50000</f>
        <v>465188.96295692562</v>
      </c>
    </row>
    <row r="33" spans="2:6" x14ac:dyDescent="0.2">
      <c r="B33" t="s">
        <v>15</v>
      </c>
      <c r="C33">
        <f>(C32+50000)*(1+(90/366*0.1))+50000*(1+(59/365*0.1))+50000*(1+(28/365*0.1))</f>
        <v>632995.74562786089</v>
      </c>
      <c r="D33">
        <f>(D32)*(1+(91/366*0.1))+50000*(1+(59/365*0.1))+50000*(1+(28/365*0.1))+50000</f>
        <v>627946.91744799109</v>
      </c>
      <c r="E33" s="5" t="s">
        <v>9</v>
      </c>
    </row>
    <row r="34" spans="2:6" x14ac:dyDescent="0.2">
      <c r="E34">
        <f>C33-D33</f>
        <v>5048.8281798698008</v>
      </c>
      <c r="F34" s="5" t="s">
        <v>10</v>
      </c>
    </row>
    <row r="45" spans="2:6" x14ac:dyDescent="0.2">
      <c r="C45" s="4"/>
      <c r="D45" s="4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2020-02-05T20:51:20Z</dcterms:created>
  <dcterms:modified xsi:type="dcterms:W3CDTF">2020-02-05T22:19:31Z</dcterms:modified>
</cp:coreProperties>
</file>