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l Wu\Box Sync\Knitting\SWknittingdesigns\gayShawl\"/>
    </mc:Choice>
  </mc:AlternateContent>
  <xr:revisionPtr revIDLastSave="0" documentId="13_ncr:1_{E7662CB8-C37A-405D-B677-8BC8C5EDE419}" xr6:coauthVersionLast="43" xr6:coauthVersionMax="43" xr10:uidLastSave="{00000000-0000-0000-0000-000000000000}"/>
  <bookViews>
    <workbookView xWindow="-120" yWindow="-120" windowWidth="20730" windowHeight="11160" activeTab="1" xr2:uid="{A569633D-4907-4BAE-83CC-B4A4E0B25501}"/>
  </bookViews>
  <sheets>
    <sheet name="st counts &amp; ridges" sheetId="1" r:id="rId1"/>
    <sheet name="yarn proportion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D15" i="2"/>
  <c r="D14" i="2"/>
  <c r="D13" i="2"/>
  <c r="D12" i="2"/>
  <c r="F5" i="2"/>
  <c r="C3" i="2" l="1"/>
  <c r="C4" i="2" s="1"/>
  <c r="C5" i="2" s="1"/>
  <c r="C6" i="2" s="1"/>
  <c r="C7" i="2" s="1"/>
  <c r="B4" i="2"/>
  <c r="B5" i="2" s="1"/>
  <c r="B6" i="2" s="1"/>
  <c r="B7" i="2" s="1"/>
  <c r="F3" i="2"/>
  <c r="F4" i="2"/>
  <c r="F6" i="2"/>
  <c r="F7" i="2"/>
  <c r="F2" i="2"/>
  <c r="D7" i="2"/>
  <c r="D6" i="2"/>
  <c r="D5" i="2"/>
  <c r="D4" i="2"/>
  <c r="D3" i="2"/>
  <c r="D2" i="2"/>
  <c r="E7" i="2"/>
  <c r="E6" i="2"/>
  <c r="E5" i="2"/>
  <c r="E4" i="2"/>
  <c r="E3" i="2"/>
  <c r="E2" i="2"/>
  <c r="G50" i="1"/>
  <c r="F50" i="1"/>
  <c r="E50" i="1"/>
  <c r="D50" i="1"/>
  <c r="C50" i="1"/>
  <c r="G43" i="1"/>
  <c r="F43" i="1"/>
  <c r="E43" i="1"/>
  <c r="D43" i="1"/>
  <c r="C43" i="1"/>
  <c r="G36" i="1"/>
  <c r="F36" i="1"/>
  <c r="E36" i="1"/>
  <c r="D36" i="1"/>
  <c r="C36" i="1"/>
  <c r="G29" i="1"/>
  <c r="F29" i="1"/>
  <c r="E29" i="1"/>
  <c r="D29" i="1"/>
  <c r="C29" i="1"/>
  <c r="G22" i="1"/>
  <c r="F22" i="1"/>
  <c r="E22" i="1"/>
  <c r="D22" i="1"/>
  <c r="C22" i="1"/>
  <c r="G15" i="1"/>
  <c r="F15" i="1"/>
  <c r="E15" i="1"/>
  <c r="D15" i="1"/>
  <c r="C15" i="1"/>
  <c r="G8" i="1"/>
  <c r="F8" i="1"/>
  <c r="E8" i="1"/>
  <c r="D8" i="1"/>
  <c r="C8" i="1"/>
  <c r="H9" i="2" l="1"/>
  <c r="G9" i="2"/>
  <c r="G9" i="1"/>
  <c r="F9" i="1"/>
  <c r="E9" i="1"/>
  <c r="D9" i="1"/>
  <c r="C9" i="1"/>
  <c r="G13" i="1"/>
  <c r="D13" i="1"/>
  <c r="C13" i="1"/>
  <c r="G12" i="1"/>
  <c r="F12" i="1"/>
  <c r="F13" i="1" s="1"/>
  <c r="E12" i="1"/>
  <c r="E13" i="1" s="1"/>
  <c r="D12" i="1"/>
  <c r="C12" i="1"/>
  <c r="C4" i="1"/>
  <c r="C5" i="1" s="1"/>
  <c r="C6" i="1" s="1"/>
  <c r="C7" i="1" s="1"/>
  <c r="G4" i="1"/>
  <c r="G5" i="1" s="1"/>
  <c r="G6" i="1" s="1"/>
  <c r="G7" i="1" s="1"/>
  <c r="D4" i="1"/>
  <c r="D5" i="1" s="1"/>
  <c r="D6" i="1" s="1"/>
  <c r="D7" i="1" s="1"/>
  <c r="F4" i="1"/>
  <c r="F5" i="1" s="1"/>
  <c r="F6" i="1" s="1"/>
  <c r="F7" i="1" s="1"/>
  <c r="E4" i="1"/>
  <c r="F11" i="1" l="1"/>
  <c r="F16" i="1" s="1"/>
  <c r="D11" i="1"/>
  <c r="D16" i="1" s="1"/>
  <c r="E5" i="1"/>
  <c r="E6" i="1" s="1"/>
  <c r="E7" i="1" s="1"/>
  <c r="G11" i="1"/>
  <c r="G16" i="1" s="1"/>
  <c r="C11" i="1"/>
  <c r="C16" i="1" s="1"/>
  <c r="C18" i="1" s="1"/>
  <c r="C19" i="1" s="1"/>
  <c r="G18" i="1" l="1"/>
  <c r="G19" i="1" s="1"/>
  <c r="G20" i="1" s="1"/>
  <c r="G17" i="1"/>
  <c r="F18" i="1"/>
  <c r="F19" i="1" s="1"/>
  <c r="F20" i="1" s="1"/>
  <c r="F17" i="1"/>
  <c r="D18" i="1"/>
  <c r="D19" i="1" s="1"/>
  <c r="D20" i="1" s="1"/>
  <c r="D17" i="1"/>
  <c r="C17" i="1"/>
  <c r="C20" i="1"/>
  <c r="C21" i="1" s="1"/>
  <c r="C23" i="1" s="1"/>
  <c r="E11" i="1"/>
  <c r="E16" i="1" s="1"/>
  <c r="G14" i="1"/>
  <c r="D14" i="1"/>
  <c r="F14" i="1"/>
  <c r="C14" i="1"/>
  <c r="G21" i="1" l="1"/>
  <c r="G23" i="1" s="1"/>
  <c r="F21" i="1"/>
  <c r="F23" i="1" s="1"/>
  <c r="E17" i="1"/>
  <c r="E18" i="1"/>
  <c r="E19" i="1" s="1"/>
  <c r="E20" i="1" s="1"/>
  <c r="D21" i="1"/>
  <c r="D23" i="1" s="1"/>
  <c r="C25" i="1"/>
  <c r="C26" i="1" s="1"/>
  <c r="C27" i="1" s="1"/>
  <c r="C28" i="1" s="1"/>
  <c r="C30" i="1" s="1"/>
  <c r="C24" i="1"/>
  <c r="E14" i="1"/>
  <c r="G25" i="1" l="1"/>
  <c r="G26" i="1" s="1"/>
  <c r="G27" i="1" s="1"/>
  <c r="G28" i="1" s="1"/>
  <c r="G30" i="1" s="1"/>
  <c r="G24" i="1"/>
  <c r="F24" i="1"/>
  <c r="F25" i="1"/>
  <c r="F26" i="1" s="1"/>
  <c r="F27" i="1" s="1"/>
  <c r="F28" i="1" s="1"/>
  <c r="F30" i="1" s="1"/>
  <c r="E21" i="1"/>
  <c r="E23" i="1" s="1"/>
  <c r="D25" i="1"/>
  <c r="D26" i="1" s="1"/>
  <c r="D27" i="1" s="1"/>
  <c r="D24" i="1"/>
  <c r="C32" i="1"/>
  <c r="C33" i="1" s="1"/>
  <c r="C34" i="1" s="1"/>
  <c r="C35" i="1" s="1"/>
  <c r="C37" i="1" s="1"/>
  <c r="C31" i="1"/>
  <c r="G31" i="1" l="1"/>
  <c r="G32" i="1"/>
  <c r="G33" i="1" s="1"/>
  <c r="G34" i="1" s="1"/>
  <c r="G35" i="1" s="1"/>
  <c r="G37" i="1" s="1"/>
  <c r="F31" i="1"/>
  <c r="F32" i="1"/>
  <c r="F33" i="1" s="1"/>
  <c r="F34" i="1" s="1"/>
  <c r="E24" i="1"/>
  <c r="E25" i="1"/>
  <c r="E26" i="1" s="1"/>
  <c r="E27" i="1" s="1"/>
  <c r="D28" i="1"/>
  <c r="D30" i="1" s="1"/>
  <c r="C38" i="1"/>
  <c r="C39" i="1"/>
  <c r="C40" i="1" s="1"/>
  <c r="C41" i="1" s="1"/>
  <c r="G38" i="1" l="1"/>
  <c r="G39" i="1"/>
  <c r="G40" i="1" s="1"/>
  <c r="G41" i="1" s="1"/>
  <c r="F35" i="1"/>
  <c r="F37" i="1" s="1"/>
  <c r="E28" i="1"/>
  <c r="E30" i="1" s="1"/>
  <c r="D32" i="1"/>
  <c r="D33" i="1" s="1"/>
  <c r="D34" i="1" s="1"/>
  <c r="D35" i="1" s="1"/>
  <c r="D37" i="1" s="1"/>
  <c r="D31" i="1"/>
  <c r="C42" i="1"/>
  <c r="C44" i="1" s="1"/>
  <c r="G42" i="1" l="1"/>
  <c r="G44" i="1" s="1"/>
  <c r="F38" i="1"/>
  <c r="F39" i="1"/>
  <c r="F40" i="1" s="1"/>
  <c r="F41" i="1" s="1"/>
  <c r="F42" i="1" s="1"/>
  <c r="F44" i="1" s="1"/>
  <c r="E32" i="1"/>
  <c r="E33" i="1" s="1"/>
  <c r="E34" i="1" s="1"/>
  <c r="E35" i="1" s="1"/>
  <c r="E37" i="1" s="1"/>
  <c r="E31" i="1"/>
  <c r="D38" i="1"/>
  <c r="D39" i="1"/>
  <c r="D40" i="1" s="1"/>
  <c r="D41" i="1" s="1"/>
  <c r="D42" i="1" s="1"/>
  <c r="D44" i="1" s="1"/>
  <c r="C45" i="1"/>
  <c r="C46" i="1"/>
  <c r="C47" i="1" s="1"/>
  <c r="C48" i="1" s="1"/>
  <c r="C49" i="1" s="1"/>
  <c r="C51" i="1" s="1"/>
  <c r="C52" i="1" s="1"/>
  <c r="G45" i="1" l="1"/>
  <c r="G46" i="1"/>
  <c r="G47" i="1" s="1"/>
  <c r="G48" i="1" s="1"/>
  <c r="F45" i="1"/>
  <c r="F46" i="1"/>
  <c r="F47" i="1" s="1"/>
  <c r="F48" i="1" s="1"/>
  <c r="F49" i="1" s="1"/>
  <c r="F51" i="1" s="1"/>
  <c r="F52" i="1" s="1"/>
  <c r="E38" i="1"/>
  <c r="E39" i="1"/>
  <c r="E40" i="1" s="1"/>
  <c r="E41" i="1" s="1"/>
  <c r="E42" i="1" s="1"/>
  <c r="E44" i="1" s="1"/>
  <c r="D45" i="1"/>
  <c r="D46" i="1"/>
  <c r="D47" i="1" s="1"/>
  <c r="D48" i="1" s="1"/>
  <c r="D49" i="1" s="1"/>
  <c r="D51" i="1" s="1"/>
  <c r="D52" i="1" s="1"/>
  <c r="G49" i="1" l="1"/>
  <c r="G51" i="1" s="1"/>
  <c r="G52" i="1" s="1"/>
  <c r="E45" i="1"/>
  <c r="E46" i="1"/>
  <c r="E47" i="1" s="1"/>
  <c r="E48" i="1" s="1"/>
  <c r="E49" i="1" s="1"/>
  <c r="E51" i="1" s="1"/>
  <c r="E52" i="1" s="1"/>
</calcChain>
</file>

<file path=xl/sharedStrings.xml><?xml version="1.0" encoding="utf-8"?>
<sst xmlns="http://schemas.openxmlformats.org/spreadsheetml/2006/main" count="72" uniqueCount="38">
  <si>
    <t>Num full ridges</t>
  </si>
  <si>
    <t>Num short ridges A</t>
  </si>
  <si>
    <t>Cast On &amp; Set Up</t>
  </si>
  <si>
    <t>Working sts after 13/14</t>
  </si>
  <si>
    <t>Working sts after 15</t>
  </si>
  <si>
    <t>Working sts after 16</t>
  </si>
  <si>
    <t>Sts after transition ridge</t>
  </si>
  <si>
    <t>Sts after COSU</t>
  </si>
  <si>
    <t>Sts after Row 10</t>
  </si>
  <si>
    <t>Working sts after 19/20</t>
  </si>
  <si>
    <t>Working sts after 21</t>
  </si>
  <si>
    <t>Working sts after 22</t>
  </si>
  <si>
    <t>Sts to go after 19/20</t>
  </si>
  <si>
    <t>Wedge A</t>
  </si>
  <si>
    <t>Sts to go after 21/22</t>
  </si>
  <si>
    <t>Num short ridges B</t>
  </si>
  <si>
    <t>Sts after Wedge B</t>
  </si>
  <si>
    <t>A&gt;B</t>
  </si>
  <si>
    <t>Wedge B</t>
  </si>
  <si>
    <t>Change from COSU to 1A/B</t>
  </si>
  <si>
    <t>A2</t>
  </si>
  <si>
    <t>B2</t>
  </si>
  <si>
    <t>Change from 1 to 2</t>
  </si>
  <si>
    <t>A3</t>
  </si>
  <si>
    <t>B3</t>
  </si>
  <si>
    <t>A4</t>
  </si>
  <si>
    <t>B4</t>
  </si>
  <si>
    <t>A5</t>
  </si>
  <si>
    <t>B5</t>
  </si>
  <si>
    <t>A6</t>
  </si>
  <si>
    <t>B6</t>
  </si>
  <si>
    <t>Wedge A (CC)</t>
  </si>
  <si>
    <t>Wedge B (MC)</t>
  </si>
  <si>
    <t>St count after set</t>
  </si>
  <si>
    <t>Short rows</t>
  </si>
  <si>
    <t>Ratio</t>
  </si>
  <si>
    <t>Total A used</t>
  </si>
  <si>
    <t>Total B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</si>
</sst>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'yarn proportions'!$D$1</c:f>
              <c:strCache>
                <c:ptCount val="1"/>
                <c:pt idx="0">
                  <c:v>Short 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'yarn proportions'!$D$2:$D$7</c:f>
              <c:numCache>
                <c:formatCode>General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25</c:v>
                </c:pt>
                <c:pt idx="4">
                  <c:v>34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C-4E2C-93A0-B86A604827F6}"/>
            </c:ext>
          </c:extLst>
        </c:ser>
        <c:ser>
          <c:idx val="1"/>
          <c:order val="1"/>
          <c:tx>
            <c:strRef>
              <c:f>'yarn proportions'!$E$1</c:f>
              <c:strCache>
                <c:ptCount val="1"/>
                <c:pt idx="0">
                  <c:v>St count after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'yarn proportions'!$E$2:$E$7</c:f>
              <c:numCache>
                <c:formatCode>General</c:formatCode>
                <c:ptCount val="6"/>
                <c:pt idx="0">
                  <c:v>47</c:v>
                </c:pt>
                <c:pt idx="1">
                  <c:v>62</c:v>
                </c:pt>
                <c:pt idx="2">
                  <c:v>82</c:v>
                </c:pt>
                <c:pt idx="3">
                  <c:v>108</c:v>
                </c:pt>
                <c:pt idx="4">
                  <c:v>143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C-4E2C-93A0-B86A6048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341616"/>
        <c:axId val="557340336"/>
      </c:lineChart>
      <c:catAx>
        <c:axId val="55734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40336"/>
        <c:crosses val="autoZero"/>
        <c:auto val="1"/>
        <c:lblAlgn val="ctr"/>
        <c:lblOffset val="100"/>
        <c:noMultiLvlLbl val="0"/>
      </c:catAx>
      <c:valAx>
        <c:axId val="5573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3</xdr:row>
      <xdr:rowOff>4762</xdr:rowOff>
    </xdr:from>
    <xdr:to>
      <xdr:col>16</xdr:col>
      <xdr:colOff>552450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4E8D0-5FC7-4757-998E-67DB98F3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BF6A-002B-496C-BEAA-0C8C73A98F2B}">
  <dimension ref="A2:G52"/>
  <sheetViews>
    <sheetView topLeftCell="A27" workbookViewId="0">
      <selection activeCell="G43" sqref="G43"/>
    </sheetView>
  </sheetViews>
  <sheetFormatPr defaultRowHeight="15" x14ac:dyDescent="0.25"/>
  <cols>
    <col min="1" max="1" width="9.140625" style="2"/>
    <col min="2" max="2" width="22.7109375" customWidth="1"/>
  </cols>
  <sheetData>
    <row r="2" spans="1:7" x14ac:dyDescent="0.25">
      <c r="A2" s="8" t="s">
        <v>2</v>
      </c>
      <c r="B2" t="s">
        <v>8</v>
      </c>
      <c r="C2">
        <v>9</v>
      </c>
      <c r="D2">
        <v>9</v>
      </c>
      <c r="E2">
        <v>9</v>
      </c>
      <c r="F2">
        <v>9</v>
      </c>
      <c r="G2">
        <v>9</v>
      </c>
    </row>
    <row r="3" spans="1:7" x14ac:dyDescent="0.25">
      <c r="A3" s="8"/>
      <c r="B3" t="s">
        <v>0</v>
      </c>
      <c r="C3">
        <v>26</v>
      </c>
      <c r="D3">
        <v>27</v>
      </c>
      <c r="E3">
        <v>28</v>
      </c>
      <c r="F3">
        <v>29</v>
      </c>
      <c r="G3">
        <v>30</v>
      </c>
    </row>
    <row r="4" spans="1:7" s="4" customFormat="1" x14ac:dyDescent="0.25">
      <c r="A4" s="8"/>
      <c r="B4" s="4" t="s">
        <v>7</v>
      </c>
      <c r="C4" s="4">
        <f>SUM(C2:C3)</f>
        <v>35</v>
      </c>
      <c r="D4" s="4">
        <f>SUM(D2:D3)</f>
        <v>36</v>
      </c>
      <c r="E4" s="4">
        <f>SUM(E2:E3)</f>
        <v>37</v>
      </c>
      <c r="F4" s="4">
        <f t="shared" ref="F4:G4" si="0">SUM(F2:F3)</f>
        <v>38</v>
      </c>
      <c r="G4" s="4">
        <f t="shared" si="0"/>
        <v>39</v>
      </c>
    </row>
    <row r="5" spans="1:7" x14ac:dyDescent="0.25">
      <c r="A5" s="9" t="s">
        <v>13</v>
      </c>
      <c r="B5" t="s">
        <v>3</v>
      </c>
      <c r="C5">
        <f>C4-5</f>
        <v>30</v>
      </c>
      <c r="D5">
        <f>D4-5</f>
        <v>31</v>
      </c>
      <c r="E5">
        <f>E4-5</f>
        <v>32</v>
      </c>
      <c r="F5">
        <f t="shared" ref="F5:G5" si="1">F4-5</f>
        <v>33</v>
      </c>
      <c r="G5">
        <f t="shared" si="1"/>
        <v>34</v>
      </c>
    </row>
    <row r="6" spans="1:7" x14ac:dyDescent="0.25">
      <c r="A6" s="9"/>
      <c r="B6" t="s">
        <v>4</v>
      </c>
      <c r="C6">
        <f>C5-1</f>
        <v>29</v>
      </c>
      <c r="D6">
        <f>D5-1</f>
        <v>30</v>
      </c>
      <c r="E6">
        <f>E5-1</f>
        <v>31</v>
      </c>
      <c r="F6">
        <f t="shared" ref="F6:G6" si="2">F5-1</f>
        <v>32</v>
      </c>
      <c r="G6">
        <f t="shared" si="2"/>
        <v>33</v>
      </c>
    </row>
    <row r="7" spans="1:7" x14ac:dyDescent="0.25">
      <c r="A7" s="9"/>
      <c r="B7" t="s">
        <v>5</v>
      </c>
      <c r="C7">
        <f>C6-2</f>
        <v>27</v>
      </c>
      <c r="D7">
        <f>D6-2</f>
        <v>28</v>
      </c>
      <c r="E7">
        <f>E6-2</f>
        <v>29</v>
      </c>
      <c r="F7">
        <f t="shared" ref="F7:G7" si="3">F6-2</f>
        <v>30</v>
      </c>
      <c r="G7">
        <f t="shared" si="3"/>
        <v>31</v>
      </c>
    </row>
    <row r="8" spans="1:7" s="6" customFormat="1" x14ac:dyDescent="0.25">
      <c r="A8" s="9"/>
      <c r="B8" s="6" t="s">
        <v>1</v>
      </c>
      <c r="C8" s="6">
        <f>_xlfn.FLOOR.MATH((C5-3)/3)+1</f>
        <v>10</v>
      </c>
      <c r="D8" s="6">
        <f t="shared" ref="D8:G8" si="4">_xlfn.FLOOR.MATH((D5-3)/3)+1</f>
        <v>10</v>
      </c>
      <c r="E8" s="6">
        <f t="shared" si="4"/>
        <v>10</v>
      </c>
      <c r="F8" s="6">
        <f t="shared" si="4"/>
        <v>11</v>
      </c>
      <c r="G8" s="6">
        <f t="shared" si="4"/>
        <v>11</v>
      </c>
    </row>
    <row r="9" spans="1:7" x14ac:dyDescent="0.25">
      <c r="A9" s="1" t="s">
        <v>17</v>
      </c>
      <c r="B9" t="s">
        <v>6</v>
      </c>
      <c r="C9">
        <f>C4-C8-1-1-1</f>
        <v>22</v>
      </c>
      <c r="D9">
        <f t="shared" ref="D9:G9" si="5">D4-D8-1-1-1</f>
        <v>23</v>
      </c>
      <c r="E9">
        <f t="shared" si="5"/>
        <v>24</v>
      </c>
      <c r="F9">
        <f t="shared" si="5"/>
        <v>24</v>
      </c>
      <c r="G9">
        <f t="shared" si="5"/>
        <v>25</v>
      </c>
    </row>
    <row r="10" spans="1:7" x14ac:dyDescent="0.25">
      <c r="A10" s="10" t="s">
        <v>18</v>
      </c>
      <c r="B10" t="s">
        <v>9</v>
      </c>
      <c r="C10">
        <v>7</v>
      </c>
      <c r="D10">
        <v>7</v>
      </c>
      <c r="E10">
        <v>7</v>
      </c>
      <c r="F10">
        <v>7</v>
      </c>
      <c r="G10">
        <v>7</v>
      </c>
    </row>
    <row r="11" spans="1:7" x14ac:dyDescent="0.25">
      <c r="A11" s="10"/>
      <c r="B11" t="s">
        <v>12</v>
      </c>
      <c r="C11">
        <f>C9+2-C10</f>
        <v>17</v>
      </c>
      <c r="D11">
        <f>D9+2-D10</f>
        <v>18</v>
      </c>
      <c r="E11">
        <f>E9+2-E10</f>
        <v>19</v>
      </c>
      <c r="F11">
        <f>F9+2-F10</f>
        <v>19</v>
      </c>
      <c r="G11">
        <f>G9+2-G10</f>
        <v>20</v>
      </c>
    </row>
    <row r="12" spans="1:7" x14ac:dyDescent="0.25">
      <c r="A12" s="10"/>
      <c r="B12" t="s">
        <v>10</v>
      </c>
      <c r="C12">
        <f>C10+1+2</f>
        <v>10</v>
      </c>
      <c r="D12">
        <f>D10+1+2</f>
        <v>10</v>
      </c>
      <c r="E12">
        <f>E10+1+2</f>
        <v>10</v>
      </c>
      <c r="F12">
        <f>F10+1+2</f>
        <v>10</v>
      </c>
      <c r="G12">
        <f>G10+1+2</f>
        <v>10</v>
      </c>
    </row>
    <row r="13" spans="1:7" x14ac:dyDescent="0.25">
      <c r="A13" s="10"/>
      <c r="B13" t="s">
        <v>11</v>
      </c>
      <c r="C13">
        <f>C12+1</f>
        <v>11</v>
      </c>
      <c r="D13">
        <f t="shared" ref="D13:G13" si="6">D12+1</f>
        <v>11</v>
      </c>
      <c r="E13">
        <f t="shared" si="6"/>
        <v>11</v>
      </c>
      <c r="F13">
        <f t="shared" si="6"/>
        <v>11</v>
      </c>
      <c r="G13">
        <f t="shared" si="6"/>
        <v>11</v>
      </c>
    </row>
    <row r="14" spans="1:7" x14ac:dyDescent="0.25">
      <c r="A14" s="10"/>
      <c r="B14" t="s">
        <v>14</v>
      </c>
      <c r="C14">
        <f>C11-2</f>
        <v>15</v>
      </c>
      <c r="D14">
        <f t="shared" ref="D14:G14" si="7">D11-2</f>
        <v>16</v>
      </c>
      <c r="E14">
        <f t="shared" si="7"/>
        <v>17</v>
      </c>
      <c r="F14">
        <f t="shared" si="7"/>
        <v>17</v>
      </c>
      <c r="G14">
        <f t="shared" si="7"/>
        <v>18</v>
      </c>
    </row>
    <row r="15" spans="1:7" s="5" customFormat="1" x14ac:dyDescent="0.25">
      <c r="A15" s="10"/>
      <c r="B15" s="5" t="s">
        <v>15</v>
      </c>
      <c r="C15" s="5">
        <f>C8</f>
        <v>10</v>
      </c>
      <c r="D15" s="5">
        <f t="shared" ref="D15:G15" si="8">D8</f>
        <v>10</v>
      </c>
      <c r="E15" s="5">
        <f t="shared" si="8"/>
        <v>10</v>
      </c>
      <c r="F15" s="5">
        <f t="shared" si="8"/>
        <v>11</v>
      </c>
      <c r="G15" s="5">
        <f t="shared" si="8"/>
        <v>11</v>
      </c>
    </row>
    <row r="16" spans="1:7" s="3" customFormat="1" x14ac:dyDescent="0.25">
      <c r="A16" s="10"/>
      <c r="B16" s="3" t="s">
        <v>16</v>
      </c>
      <c r="C16" s="3">
        <f>C9+(C15+1)*2+1</f>
        <v>45</v>
      </c>
      <c r="D16" s="3">
        <f t="shared" ref="D16:G16" si="9">D9+(D15+1)*2+1</f>
        <v>46</v>
      </c>
      <c r="E16" s="3">
        <f t="shared" si="9"/>
        <v>47</v>
      </c>
      <c r="F16" s="3">
        <f t="shared" si="9"/>
        <v>49</v>
      </c>
      <c r="G16" s="3">
        <f t="shared" si="9"/>
        <v>50</v>
      </c>
    </row>
    <row r="17" spans="1:7" x14ac:dyDescent="0.25">
      <c r="B17" t="s">
        <v>19</v>
      </c>
      <c r="C17">
        <f>C16-C4</f>
        <v>10</v>
      </c>
      <c r="D17">
        <f>D16-D4</f>
        <v>10</v>
      </c>
      <c r="E17">
        <f>E16-E4</f>
        <v>10</v>
      </c>
      <c r="F17">
        <f>F16-F4</f>
        <v>11</v>
      </c>
      <c r="G17">
        <f>G16-G4</f>
        <v>11</v>
      </c>
    </row>
    <row r="18" spans="1:7" x14ac:dyDescent="0.25">
      <c r="A18" s="7" t="s">
        <v>20</v>
      </c>
      <c r="B18" t="s">
        <v>3</v>
      </c>
      <c r="C18">
        <f>C16-5</f>
        <v>40</v>
      </c>
      <c r="D18">
        <f t="shared" ref="D18:G18" si="10">D16-5</f>
        <v>41</v>
      </c>
      <c r="E18">
        <f t="shared" si="10"/>
        <v>42</v>
      </c>
      <c r="F18">
        <f t="shared" si="10"/>
        <v>44</v>
      </c>
      <c r="G18">
        <f t="shared" si="10"/>
        <v>45</v>
      </c>
    </row>
    <row r="19" spans="1:7" s="6" customFormat="1" x14ac:dyDescent="0.25">
      <c r="A19" s="7"/>
      <c r="B19" s="6" t="s">
        <v>1</v>
      </c>
      <c r="C19" s="6">
        <f>_xlfn.FLOOR.MATH((C18-3)/3)+1</f>
        <v>13</v>
      </c>
      <c r="D19" s="6">
        <f t="shared" ref="D19:G19" si="11">_xlfn.FLOOR.MATH((D18-3)/3)+1</f>
        <v>13</v>
      </c>
      <c r="E19" s="6">
        <f t="shared" si="11"/>
        <v>14</v>
      </c>
      <c r="F19" s="6">
        <f t="shared" si="11"/>
        <v>14</v>
      </c>
      <c r="G19" s="6">
        <f t="shared" si="11"/>
        <v>15</v>
      </c>
    </row>
    <row r="20" spans="1:7" x14ac:dyDescent="0.25">
      <c r="B20" t="s">
        <v>6</v>
      </c>
      <c r="C20">
        <f>C16-2-C19</f>
        <v>30</v>
      </c>
      <c r="D20">
        <f t="shared" ref="D20:G20" si="12">D16-2-D19</f>
        <v>31</v>
      </c>
      <c r="E20">
        <f t="shared" si="12"/>
        <v>31</v>
      </c>
      <c r="F20">
        <f t="shared" si="12"/>
        <v>33</v>
      </c>
      <c r="G20">
        <f t="shared" si="12"/>
        <v>33</v>
      </c>
    </row>
    <row r="21" spans="1:7" x14ac:dyDescent="0.25">
      <c r="A21" s="11" t="s">
        <v>21</v>
      </c>
      <c r="B21" t="s">
        <v>12</v>
      </c>
      <c r="C21">
        <f>C20-5</f>
        <v>25</v>
      </c>
      <c r="D21">
        <f t="shared" ref="D21:G21" si="13">D20-5</f>
        <v>26</v>
      </c>
      <c r="E21">
        <f t="shared" si="13"/>
        <v>26</v>
      </c>
      <c r="F21">
        <f t="shared" si="13"/>
        <v>28</v>
      </c>
      <c r="G21">
        <f t="shared" si="13"/>
        <v>28</v>
      </c>
    </row>
    <row r="22" spans="1:7" s="5" customFormat="1" x14ac:dyDescent="0.25">
      <c r="A22" s="11"/>
      <c r="B22" s="5" t="s">
        <v>15</v>
      </c>
      <c r="C22" s="5">
        <f>C19</f>
        <v>13</v>
      </c>
      <c r="D22" s="5">
        <f t="shared" ref="D22:G22" si="14">D19</f>
        <v>13</v>
      </c>
      <c r="E22" s="5">
        <f t="shared" si="14"/>
        <v>14</v>
      </c>
      <c r="F22" s="5">
        <f t="shared" si="14"/>
        <v>14</v>
      </c>
      <c r="G22" s="5">
        <f t="shared" si="14"/>
        <v>15</v>
      </c>
    </row>
    <row r="23" spans="1:7" s="3" customFormat="1" x14ac:dyDescent="0.25">
      <c r="A23" s="11"/>
      <c r="B23" s="3" t="s">
        <v>16</v>
      </c>
      <c r="C23" s="3">
        <f>C20+(C22+1)*2+1</f>
        <v>59</v>
      </c>
      <c r="D23" s="3">
        <f t="shared" ref="D23:G23" si="15">D20+(D22+1)*2+1</f>
        <v>60</v>
      </c>
      <c r="E23" s="3">
        <f t="shared" si="15"/>
        <v>62</v>
      </c>
      <c r="F23" s="3">
        <f t="shared" si="15"/>
        <v>64</v>
      </c>
      <c r="G23" s="3">
        <f t="shared" si="15"/>
        <v>66</v>
      </c>
    </row>
    <row r="24" spans="1:7" x14ac:dyDescent="0.25">
      <c r="B24" t="s">
        <v>22</v>
      </c>
      <c r="C24">
        <f>C23-C16</f>
        <v>14</v>
      </c>
      <c r="D24">
        <f t="shared" ref="D24:G24" si="16">D23-D16</f>
        <v>14</v>
      </c>
      <c r="E24">
        <f t="shared" si="16"/>
        <v>15</v>
      </c>
      <c r="F24">
        <f t="shared" si="16"/>
        <v>15</v>
      </c>
      <c r="G24">
        <f t="shared" si="16"/>
        <v>16</v>
      </c>
    </row>
    <row r="25" spans="1:7" x14ac:dyDescent="0.25">
      <c r="A25" s="7" t="s">
        <v>23</v>
      </c>
      <c r="B25" t="s">
        <v>3</v>
      </c>
      <c r="C25">
        <f>C23-5</f>
        <v>54</v>
      </c>
      <c r="D25">
        <f t="shared" ref="D25:G25" si="17">D23-5</f>
        <v>55</v>
      </c>
      <c r="E25">
        <f t="shared" si="17"/>
        <v>57</v>
      </c>
      <c r="F25">
        <f t="shared" si="17"/>
        <v>59</v>
      </c>
      <c r="G25">
        <f t="shared" si="17"/>
        <v>61</v>
      </c>
    </row>
    <row r="26" spans="1:7" s="6" customFormat="1" x14ac:dyDescent="0.25">
      <c r="A26" s="7"/>
      <c r="B26" s="6" t="s">
        <v>1</v>
      </c>
      <c r="C26" s="6">
        <f>_xlfn.FLOOR.MATH((C25-3)/3)+1</f>
        <v>18</v>
      </c>
      <c r="D26" s="6">
        <f t="shared" ref="D26" si="18">_xlfn.FLOOR.MATH((D25-3)/3)+1</f>
        <v>18</v>
      </c>
      <c r="E26" s="6">
        <f t="shared" ref="E26" si="19">_xlfn.FLOOR.MATH((E25-3)/3)+1</f>
        <v>19</v>
      </c>
      <c r="F26" s="6">
        <f t="shared" ref="F26" si="20">_xlfn.FLOOR.MATH((F25-3)/3)+1</f>
        <v>19</v>
      </c>
      <c r="G26" s="6">
        <f t="shared" ref="G26" si="21">_xlfn.FLOOR.MATH((G25-3)/3)+1</f>
        <v>20</v>
      </c>
    </row>
    <row r="27" spans="1:7" x14ac:dyDescent="0.25">
      <c r="B27" t="s">
        <v>6</v>
      </c>
      <c r="C27">
        <f>C23-2-C26</f>
        <v>39</v>
      </c>
      <c r="D27">
        <f t="shared" ref="D27" si="22">D23-2-D26</f>
        <v>40</v>
      </c>
      <c r="E27">
        <f t="shared" ref="E27" si="23">E23-2-E26</f>
        <v>41</v>
      </c>
      <c r="F27">
        <f t="shared" ref="F27" si="24">F23-2-F26</f>
        <v>43</v>
      </c>
      <c r="G27">
        <f t="shared" ref="G27" si="25">G23-2-G26</f>
        <v>44</v>
      </c>
    </row>
    <row r="28" spans="1:7" x14ac:dyDescent="0.25">
      <c r="A28" s="11" t="s">
        <v>24</v>
      </c>
      <c r="B28" t="s">
        <v>12</v>
      </c>
      <c r="C28">
        <f>C27-5</f>
        <v>34</v>
      </c>
      <c r="D28">
        <f t="shared" ref="D28" si="26">D27-5</f>
        <v>35</v>
      </c>
      <c r="E28">
        <f t="shared" ref="E28" si="27">E27-5</f>
        <v>36</v>
      </c>
      <c r="F28">
        <f t="shared" ref="F28" si="28">F27-5</f>
        <v>38</v>
      </c>
      <c r="G28">
        <f t="shared" ref="G28" si="29">G27-5</f>
        <v>39</v>
      </c>
    </row>
    <row r="29" spans="1:7" s="5" customFormat="1" x14ac:dyDescent="0.25">
      <c r="A29" s="11"/>
      <c r="B29" s="5" t="s">
        <v>15</v>
      </c>
      <c r="C29" s="5">
        <f>C26</f>
        <v>18</v>
      </c>
      <c r="D29" s="5">
        <f t="shared" ref="D29:G29" si="30">D26</f>
        <v>18</v>
      </c>
      <c r="E29" s="5">
        <f t="shared" si="30"/>
        <v>19</v>
      </c>
      <c r="F29" s="5">
        <f t="shared" si="30"/>
        <v>19</v>
      </c>
      <c r="G29" s="5">
        <f t="shared" si="30"/>
        <v>20</v>
      </c>
    </row>
    <row r="30" spans="1:7" s="3" customFormat="1" x14ac:dyDescent="0.25">
      <c r="A30" s="11"/>
      <c r="B30" s="3" t="s">
        <v>16</v>
      </c>
      <c r="C30" s="3">
        <f>C27+(C29+1)*2+1</f>
        <v>78</v>
      </c>
      <c r="D30" s="3">
        <f t="shared" ref="D30" si="31">D27+(D29+1)*2+1</f>
        <v>79</v>
      </c>
      <c r="E30" s="3">
        <f t="shared" ref="E30" si="32">E27+(E29+1)*2+1</f>
        <v>82</v>
      </c>
      <c r="F30" s="3">
        <f t="shared" ref="F30" si="33">F27+(F29+1)*2+1</f>
        <v>84</v>
      </c>
      <c r="G30" s="3">
        <f t="shared" ref="G30" si="34">G27+(G29+1)*2+1</f>
        <v>87</v>
      </c>
    </row>
    <row r="31" spans="1:7" x14ac:dyDescent="0.25">
      <c r="B31" t="s">
        <v>22</v>
      </c>
      <c r="C31">
        <f>C30-C23</f>
        <v>19</v>
      </c>
      <c r="D31">
        <f t="shared" ref="D31" si="35">D30-D23</f>
        <v>19</v>
      </c>
      <c r="E31">
        <f t="shared" ref="E31" si="36">E30-E23</f>
        <v>20</v>
      </c>
      <c r="F31">
        <f t="shared" ref="F31" si="37">F30-F23</f>
        <v>20</v>
      </c>
      <c r="G31">
        <f t="shared" ref="G31" si="38">G30-G23</f>
        <v>21</v>
      </c>
    </row>
    <row r="32" spans="1:7" x14ac:dyDescent="0.25">
      <c r="A32" s="7" t="s">
        <v>25</v>
      </c>
      <c r="B32" t="s">
        <v>3</v>
      </c>
      <c r="C32">
        <f>C30-5</f>
        <v>73</v>
      </c>
      <c r="D32">
        <f t="shared" ref="D32:G32" si="39">D30-5</f>
        <v>74</v>
      </c>
      <c r="E32">
        <f t="shared" si="39"/>
        <v>77</v>
      </c>
      <c r="F32">
        <f t="shared" si="39"/>
        <v>79</v>
      </c>
      <c r="G32">
        <f t="shared" si="39"/>
        <v>82</v>
      </c>
    </row>
    <row r="33" spans="1:7" s="6" customFormat="1" x14ac:dyDescent="0.25">
      <c r="A33" s="7"/>
      <c r="B33" s="6" t="s">
        <v>1</v>
      </c>
      <c r="C33" s="6">
        <f>_xlfn.FLOOR.MATH((C32-3)/3)+1</f>
        <v>24</v>
      </c>
      <c r="D33" s="6">
        <f t="shared" ref="D33" si="40">_xlfn.FLOOR.MATH((D32-3)/3)+1</f>
        <v>24</v>
      </c>
      <c r="E33" s="6">
        <f t="shared" ref="E33" si="41">_xlfn.FLOOR.MATH((E32-3)/3)+1</f>
        <v>25</v>
      </c>
      <c r="F33" s="6">
        <f t="shared" ref="F33" si="42">_xlfn.FLOOR.MATH((F32-3)/3)+1</f>
        <v>26</v>
      </c>
      <c r="G33" s="6">
        <f t="shared" ref="G33" si="43">_xlfn.FLOOR.MATH((G32-3)/3)+1</f>
        <v>27</v>
      </c>
    </row>
    <row r="34" spans="1:7" x14ac:dyDescent="0.25">
      <c r="B34" t="s">
        <v>6</v>
      </c>
      <c r="C34">
        <f>C30-2-C33</f>
        <v>52</v>
      </c>
      <c r="D34">
        <f t="shared" ref="D34" si="44">D30-2-D33</f>
        <v>53</v>
      </c>
      <c r="E34">
        <f t="shared" ref="E34" si="45">E30-2-E33</f>
        <v>55</v>
      </c>
      <c r="F34">
        <f t="shared" ref="F34" si="46">F30-2-F33</f>
        <v>56</v>
      </c>
      <c r="G34">
        <f t="shared" ref="G34" si="47">G30-2-G33</f>
        <v>58</v>
      </c>
    </row>
    <row r="35" spans="1:7" x14ac:dyDescent="0.25">
      <c r="A35" s="11" t="s">
        <v>26</v>
      </c>
      <c r="B35" t="s">
        <v>12</v>
      </c>
      <c r="C35">
        <f>C34-5</f>
        <v>47</v>
      </c>
      <c r="D35">
        <f t="shared" ref="D35" si="48">D34-5</f>
        <v>48</v>
      </c>
      <c r="E35">
        <f t="shared" ref="E35" si="49">E34-5</f>
        <v>50</v>
      </c>
      <c r="F35">
        <f t="shared" ref="F35" si="50">F34-5</f>
        <v>51</v>
      </c>
      <c r="G35">
        <f t="shared" ref="G35" si="51">G34-5</f>
        <v>53</v>
      </c>
    </row>
    <row r="36" spans="1:7" s="5" customFormat="1" x14ac:dyDescent="0.25">
      <c r="A36" s="11"/>
      <c r="B36" s="5" t="s">
        <v>15</v>
      </c>
      <c r="C36" s="5">
        <f>C33</f>
        <v>24</v>
      </c>
      <c r="D36" s="5">
        <f t="shared" ref="D36:G36" si="52">D33</f>
        <v>24</v>
      </c>
      <c r="E36" s="5">
        <f t="shared" si="52"/>
        <v>25</v>
      </c>
      <c r="F36" s="5">
        <f t="shared" si="52"/>
        <v>26</v>
      </c>
      <c r="G36" s="5">
        <f t="shared" si="52"/>
        <v>27</v>
      </c>
    </row>
    <row r="37" spans="1:7" s="3" customFormat="1" x14ac:dyDescent="0.25">
      <c r="A37" s="11"/>
      <c r="B37" s="3" t="s">
        <v>16</v>
      </c>
      <c r="C37" s="3">
        <f>C34+(C36+1)*2+1</f>
        <v>103</v>
      </c>
      <c r="D37" s="3">
        <f t="shared" ref="D37" si="53">D34+(D36+1)*2+1</f>
        <v>104</v>
      </c>
      <c r="E37" s="3">
        <f t="shared" ref="E37" si="54">E34+(E36+1)*2+1</f>
        <v>108</v>
      </c>
      <c r="F37" s="3">
        <f t="shared" ref="F37" si="55">F34+(F36+1)*2+1</f>
        <v>111</v>
      </c>
      <c r="G37" s="3">
        <f t="shared" ref="G37" si="56">G34+(G36+1)*2+1</f>
        <v>115</v>
      </c>
    </row>
    <row r="38" spans="1:7" x14ac:dyDescent="0.25">
      <c r="B38" t="s">
        <v>22</v>
      </c>
      <c r="C38">
        <f>C37-C30</f>
        <v>25</v>
      </c>
      <c r="D38">
        <f t="shared" ref="D38" si="57">D37-D30</f>
        <v>25</v>
      </c>
      <c r="E38">
        <f t="shared" ref="E38" si="58">E37-E30</f>
        <v>26</v>
      </c>
      <c r="F38">
        <f t="shared" ref="F38" si="59">F37-F30</f>
        <v>27</v>
      </c>
      <c r="G38">
        <f t="shared" ref="G38" si="60">G37-G30</f>
        <v>28</v>
      </c>
    </row>
    <row r="39" spans="1:7" x14ac:dyDescent="0.25">
      <c r="A39" s="7" t="s">
        <v>27</v>
      </c>
      <c r="B39" t="s">
        <v>3</v>
      </c>
      <c r="C39">
        <f>C37-5</f>
        <v>98</v>
      </c>
      <c r="D39">
        <f t="shared" ref="D39:G39" si="61">D37-5</f>
        <v>99</v>
      </c>
      <c r="E39">
        <f t="shared" si="61"/>
        <v>103</v>
      </c>
      <c r="F39">
        <f t="shared" si="61"/>
        <v>106</v>
      </c>
      <c r="G39">
        <f t="shared" si="61"/>
        <v>110</v>
      </c>
    </row>
    <row r="40" spans="1:7" s="6" customFormat="1" x14ac:dyDescent="0.25">
      <c r="A40" s="7"/>
      <c r="B40" s="6" t="s">
        <v>1</v>
      </c>
      <c r="C40" s="6">
        <f>_xlfn.FLOOR.MATH((C39-3)/3)+1</f>
        <v>32</v>
      </c>
      <c r="D40" s="6">
        <f t="shared" ref="D40" si="62">_xlfn.FLOOR.MATH((D39-3)/3)+1</f>
        <v>33</v>
      </c>
      <c r="E40" s="6">
        <f t="shared" ref="E40" si="63">_xlfn.FLOOR.MATH((E39-3)/3)+1</f>
        <v>34</v>
      </c>
      <c r="F40" s="6">
        <f t="shared" ref="F40" si="64">_xlfn.FLOOR.MATH((F39-3)/3)+1</f>
        <v>35</v>
      </c>
      <c r="G40" s="6">
        <f t="shared" ref="G40" si="65">_xlfn.FLOOR.MATH((G39-3)/3)+1</f>
        <v>36</v>
      </c>
    </row>
    <row r="41" spans="1:7" x14ac:dyDescent="0.25">
      <c r="B41" t="s">
        <v>6</v>
      </c>
      <c r="C41">
        <f>C37-2-C40</f>
        <v>69</v>
      </c>
      <c r="D41">
        <f t="shared" ref="D41" si="66">D37-2-D40</f>
        <v>69</v>
      </c>
      <c r="E41">
        <f t="shared" ref="E41" si="67">E37-2-E40</f>
        <v>72</v>
      </c>
      <c r="F41">
        <f t="shared" ref="F41" si="68">F37-2-F40</f>
        <v>74</v>
      </c>
      <c r="G41">
        <f t="shared" ref="G41" si="69">G37-2-G40</f>
        <v>77</v>
      </c>
    </row>
    <row r="42" spans="1:7" x14ac:dyDescent="0.25">
      <c r="A42" s="11" t="s">
        <v>28</v>
      </c>
      <c r="B42" t="s">
        <v>12</v>
      </c>
      <c r="C42">
        <f>C41-5</f>
        <v>64</v>
      </c>
      <c r="D42">
        <f t="shared" ref="D42" si="70">D41-5</f>
        <v>64</v>
      </c>
      <c r="E42">
        <f t="shared" ref="E42" si="71">E41-5</f>
        <v>67</v>
      </c>
      <c r="F42">
        <f t="shared" ref="F42" si="72">F41-5</f>
        <v>69</v>
      </c>
      <c r="G42">
        <f t="shared" ref="G42" si="73">G41-5</f>
        <v>72</v>
      </c>
    </row>
    <row r="43" spans="1:7" s="5" customFormat="1" x14ac:dyDescent="0.25">
      <c r="A43" s="11"/>
      <c r="B43" s="5" t="s">
        <v>15</v>
      </c>
      <c r="C43" s="5">
        <f>C40</f>
        <v>32</v>
      </c>
      <c r="D43" s="5">
        <f t="shared" ref="D43:G43" si="74">D40</f>
        <v>33</v>
      </c>
      <c r="E43" s="5">
        <f t="shared" si="74"/>
        <v>34</v>
      </c>
      <c r="F43" s="5">
        <f t="shared" si="74"/>
        <v>35</v>
      </c>
      <c r="G43" s="5">
        <f t="shared" si="74"/>
        <v>36</v>
      </c>
    </row>
    <row r="44" spans="1:7" s="3" customFormat="1" x14ac:dyDescent="0.25">
      <c r="A44" s="11"/>
      <c r="B44" s="3" t="s">
        <v>16</v>
      </c>
      <c r="C44" s="3">
        <f>C41+(C43+1)*2+1</f>
        <v>136</v>
      </c>
      <c r="D44" s="3">
        <f t="shared" ref="D44" si="75">D41+(D43+1)*2+1</f>
        <v>138</v>
      </c>
      <c r="E44" s="3">
        <f t="shared" ref="E44" si="76">E41+(E43+1)*2+1</f>
        <v>143</v>
      </c>
      <c r="F44" s="3">
        <f t="shared" ref="F44" si="77">F41+(F43+1)*2+1</f>
        <v>147</v>
      </c>
      <c r="G44" s="3">
        <f t="shared" ref="G44" si="78">G41+(G43+1)*2+1</f>
        <v>152</v>
      </c>
    </row>
    <row r="45" spans="1:7" x14ac:dyDescent="0.25">
      <c r="B45" t="s">
        <v>22</v>
      </c>
      <c r="C45">
        <f>C44-C37</f>
        <v>33</v>
      </c>
      <c r="D45">
        <f t="shared" ref="D45" si="79">D44-D37</f>
        <v>34</v>
      </c>
      <c r="E45">
        <f t="shared" ref="E45" si="80">E44-E37</f>
        <v>35</v>
      </c>
      <c r="F45">
        <f t="shared" ref="F45" si="81">F44-F37</f>
        <v>36</v>
      </c>
      <c r="G45">
        <f t="shared" ref="G45" si="82">G44-G37</f>
        <v>37</v>
      </c>
    </row>
    <row r="46" spans="1:7" x14ac:dyDescent="0.25">
      <c r="A46" s="7" t="s">
        <v>29</v>
      </c>
      <c r="B46" t="s">
        <v>3</v>
      </c>
      <c r="C46">
        <f>C44-5</f>
        <v>131</v>
      </c>
      <c r="D46">
        <f t="shared" ref="D46:G46" si="83">D44-5</f>
        <v>133</v>
      </c>
      <c r="E46">
        <f t="shared" si="83"/>
        <v>138</v>
      </c>
      <c r="F46">
        <f t="shared" si="83"/>
        <v>142</v>
      </c>
      <c r="G46">
        <f t="shared" si="83"/>
        <v>147</v>
      </c>
    </row>
    <row r="47" spans="1:7" s="6" customFormat="1" x14ac:dyDescent="0.25">
      <c r="A47" s="7"/>
      <c r="B47" s="6" t="s">
        <v>1</v>
      </c>
      <c r="C47" s="6">
        <f>_xlfn.FLOOR.MATH((C46-3)/3)+1</f>
        <v>43</v>
      </c>
      <c r="D47" s="6">
        <f t="shared" ref="D47" si="84">_xlfn.FLOOR.MATH((D46-3)/3)+1</f>
        <v>44</v>
      </c>
      <c r="E47" s="6">
        <f t="shared" ref="E47" si="85">_xlfn.FLOOR.MATH((E46-3)/3)+1</f>
        <v>46</v>
      </c>
      <c r="F47" s="6">
        <f t="shared" ref="F47" si="86">_xlfn.FLOOR.MATH((F46-3)/3)+1</f>
        <v>47</v>
      </c>
      <c r="G47" s="6">
        <f t="shared" ref="G47" si="87">_xlfn.FLOOR.MATH((G46-3)/3)+1</f>
        <v>49</v>
      </c>
    </row>
    <row r="48" spans="1:7" x14ac:dyDescent="0.25">
      <c r="B48" t="s">
        <v>6</v>
      </c>
      <c r="C48">
        <f>C44-2-C47</f>
        <v>91</v>
      </c>
      <c r="D48">
        <f t="shared" ref="D48" si="88">D44-2-D47</f>
        <v>92</v>
      </c>
      <c r="E48">
        <f t="shared" ref="E48" si="89">E44-2-E47</f>
        <v>95</v>
      </c>
      <c r="F48">
        <f t="shared" ref="F48" si="90">F44-2-F47</f>
        <v>98</v>
      </c>
      <c r="G48">
        <f t="shared" ref="G48" si="91">G44-2-G47</f>
        <v>101</v>
      </c>
    </row>
    <row r="49" spans="1:7" x14ac:dyDescent="0.25">
      <c r="A49" s="11" t="s">
        <v>30</v>
      </c>
      <c r="B49" t="s">
        <v>12</v>
      </c>
      <c r="C49">
        <f>C48-5</f>
        <v>86</v>
      </c>
      <c r="D49">
        <f t="shared" ref="D49" si="92">D48-5</f>
        <v>87</v>
      </c>
      <c r="E49">
        <f t="shared" ref="E49" si="93">E48-5</f>
        <v>90</v>
      </c>
      <c r="F49">
        <f t="shared" ref="F49" si="94">F48-5</f>
        <v>93</v>
      </c>
      <c r="G49">
        <f t="shared" ref="G49" si="95">G48-5</f>
        <v>96</v>
      </c>
    </row>
    <row r="50" spans="1:7" s="5" customFormat="1" x14ac:dyDescent="0.25">
      <c r="A50" s="11"/>
      <c r="B50" s="5" t="s">
        <v>15</v>
      </c>
      <c r="C50" s="5">
        <f>C47</f>
        <v>43</v>
      </c>
      <c r="D50" s="5">
        <f t="shared" ref="D50:G50" si="96">D47</f>
        <v>44</v>
      </c>
      <c r="E50" s="5">
        <f t="shared" si="96"/>
        <v>46</v>
      </c>
      <c r="F50" s="5">
        <f t="shared" si="96"/>
        <v>47</v>
      </c>
      <c r="G50" s="5">
        <f t="shared" si="96"/>
        <v>49</v>
      </c>
    </row>
    <row r="51" spans="1:7" s="3" customFormat="1" x14ac:dyDescent="0.25">
      <c r="A51" s="11"/>
      <c r="B51" s="3" t="s">
        <v>16</v>
      </c>
      <c r="C51" s="3">
        <f>C48+(C50+1)*2+1</f>
        <v>180</v>
      </c>
      <c r="D51" s="3">
        <f t="shared" ref="D51" si="97">D48+(D50+1)*2+1</f>
        <v>183</v>
      </c>
      <c r="E51" s="3">
        <f t="shared" ref="E51" si="98">E48+(E50+1)*2+1</f>
        <v>190</v>
      </c>
      <c r="F51" s="3">
        <f t="shared" ref="F51" si="99">F48+(F50+1)*2+1</f>
        <v>195</v>
      </c>
      <c r="G51" s="3">
        <f t="shared" ref="G51" si="100">G48+(G50+1)*2+1</f>
        <v>202</v>
      </c>
    </row>
    <row r="52" spans="1:7" x14ac:dyDescent="0.25">
      <c r="B52" t="s">
        <v>22</v>
      </c>
      <c r="C52">
        <f>C51-C44</f>
        <v>44</v>
      </c>
      <c r="D52">
        <f t="shared" ref="D52" si="101">D51-D44</f>
        <v>45</v>
      </c>
      <c r="E52">
        <f t="shared" ref="E52" si="102">E51-E44</f>
        <v>47</v>
      </c>
      <c r="F52">
        <f t="shared" ref="F52" si="103">F51-F44</f>
        <v>48</v>
      </c>
      <c r="G52">
        <f t="shared" ref="G52" si="104">G51-G44</f>
        <v>50</v>
      </c>
    </row>
  </sheetData>
  <mergeCells count="13">
    <mergeCell ref="A49:A51"/>
    <mergeCell ref="A28:A30"/>
    <mergeCell ref="A32:A33"/>
    <mergeCell ref="A35:A37"/>
    <mergeCell ref="A39:A40"/>
    <mergeCell ref="A42:A44"/>
    <mergeCell ref="A46:A47"/>
    <mergeCell ref="A25:A26"/>
    <mergeCell ref="A2:A4"/>
    <mergeCell ref="A5:A8"/>
    <mergeCell ref="A10:A16"/>
    <mergeCell ref="A18:A19"/>
    <mergeCell ref="A21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F9F5-02B6-43E9-8A51-D5732D4C42E0}">
  <dimension ref="A1:H15"/>
  <sheetViews>
    <sheetView tabSelected="1" workbookViewId="0">
      <selection activeCell="E14" sqref="E14"/>
    </sheetView>
  </sheetViews>
  <sheetFormatPr defaultRowHeight="15" x14ac:dyDescent="0.25"/>
  <cols>
    <col min="2" max="2" width="14.140625" customWidth="1"/>
    <col min="3" max="4" width="14.7109375" customWidth="1"/>
    <col min="5" max="5" width="18.28515625" customWidth="1"/>
    <col min="7" max="7" width="13.140625" customWidth="1"/>
    <col min="8" max="8" width="12.42578125" customWidth="1"/>
  </cols>
  <sheetData>
    <row r="1" spans="1:8" x14ac:dyDescent="0.25">
      <c r="B1" t="s">
        <v>31</v>
      </c>
      <c r="C1" t="s">
        <v>32</v>
      </c>
      <c r="D1" t="s">
        <v>34</v>
      </c>
      <c r="E1" t="s">
        <v>33</v>
      </c>
      <c r="F1" t="s">
        <v>35</v>
      </c>
    </row>
    <row r="2" spans="1:8" x14ac:dyDescent="0.25">
      <c r="A2">
        <v>1</v>
      </c>
      <c r="B2">
        <v>1</v>
      </c>
      <c r="C2">
        <v>1</v>
      </c>
      <c r="D2">
        <f>'st counts &amp; ridges'!E8</f>
        <v>10</v>
      </c>
      <c r="E2">
        <f>'st counts &amp; ridges'!E16</f>
        <v>47</v>
      </c>
      <c r="F2">
        <f>E2/D2</f>
        <v>4.7</v>
      </c>
    </row>
    <row r="3" spans="1:8" x14ac:dyDescent="0.25">
      <c r="A3">
        <v>2</v>
      </c>
      <c r="B3">
        <f>B2*(D3*E3)/(D2*E2)</f>
        <v>1.8468085106382979</v>
      </c>
      <c r="C3">
        <f>C2*(D3*E3)/(D2*E2)</f>
        <v>1.8468085106382979</v>
      </c>
      <c r="D3">
        <f>'st counts &amp; ridges'!E19</f>
        <v>14</v>
      </c>
      <c r="E3">
        <f>'st counts &amp; ridges'!E23</f>
        <v>62</v>
      </c>
      <c r="F3">
        <f t="shared" ref="F3:F7" si="0">E3/D3</f>
        <v>4.4285714285714288</v>
      </c>
    </row>
    <row r="4" spans="1:8" x14ac:dyDescent="0.25">
      <c r="A4">
        <v>3</v>
      </c>
      <c r="B4">
        <f>B3*(D4*E4)/(D3*E3)</f>
        <v>3.3148936170212768</v>
      </c>
      <c r="C4">
        <f t="shared" ref="C4:C7" si="1">C3*(D4*E4)/(D3*E3)</f>
        <v>3.3148936170212768</v>
      </c>
      <c r="D4">
        <f>'st counts &amp; ridges'!E26</f>
        <v>19</v>
      </c>
      <c r="E4">
        <f>'st counts &amp; ridges'!E30</f>
        <v>82</v>
      </c>
      <c r="F4">
        <f t="shared" si="0"/>
        <v>4.3157894736842106</v>
      </c>
    </row>
    <row r="5" spans="1:8" x14ac:dyDescent="0.25">
      <c r="A5">
        <v>4</v>
      </c>
      <c r="B5">
        <f>B4*(D5*E5)/(D4*E4)</f>
        <v>5.7446808510638299</v>
      </c>
      <c r="C5">
        <f t="shared" si="1"/>
        <v>5.7446808510638299</v>
      </c>
      <c r="D5">
        <f>'st counts &amp; ridges'!E33</f>
        <v>25</v>
      </c>
      <c r="E5">
        <f>'st counts &amp; ridges'!E37</f>
        <v>108</v>
      </c>
      <c r="F5">
        <f>E5/D5</f>
        <v>4.32</v>
      </c>
    </row>
    <row r="6" spans="1:8" x14ac:dyDescent="0.25">
      <c r="A6">
        <v>5</v>
      </c>
      <c r="B6">
        <f>B5*(D6*E6)/(D5*E5)</f>
        <v>10.34468085106383</v>
      </c>
      <c r="C6">
        <f t="shared" si="1"/>
        <v>10.34468085106383</v>
      </c>
      <c r="D6">
        <f>'st counts &amp; ridges'!E40</f>
        <v>34</v>
      </c>
      <c r="E6">
        <f>'st counts &amp; ridges'!E44</f>
        <v>143</v>
      </c>
      <c r="F6">
        <f t="shared" si="0"/>
        <v>4.2058823529411766</v>
      </c>
    </row>
    <row r="7" spans="1:8" x14ac:dyDescent="0.25">
      <c r="A7">
        <v>6</v>
      </c>
      <c r="B7">
        <f>B6*(D7*E7)/(D6*E6)</f>
        <v>18.595744680851062</v>
      </c>
      <c r="C7">
        <f t="shared" si="1"/>
        <v>18.595744680851062</v>
      </c>
      <c r="D7">
        <f>'st counts &amp; ridges'!E47</f>
        <v>46</v>
      </c>
      <c r="E7">
        <f>'st counts &amp; ridges'!E51</f>
        <v>190</v>
      </c>
      <c r="F7">
        <f t="shared" si="0"/>
        <v>4.1304347826086953</v>
      </c>
    </row>
    <row r="8" spans="1:8" x14ac:dyDescent="0.25">
      <c r="G8" t="s">
        <v>36</v>
      </c>
      <c r="H8" t="s">
        <v>37</v>
      </c>
    </row>
    <row r="9" spans="1:8" x14ac:dyDescent="0.25">
      <c r="G9">
        <f>SUM(B2:B10)</f>
        <v>40.846808510638297</v>
      </c>
      <c r="H9">
        <f>SUM(C2:C10)</f>
        <v>40.846808510638297</v>
      </c>
    </row>
    <row r="12" spans="1:8" x14ac:dyDescent="0.25">
      <c r="D12">
        <f>B3/B2</f>
        <v>1.8468085106382979</v>
      </c>
    </row>
    <row r="13" spans="1:8" x14ac:dyDescent="0.25">
      <c r="D13">
        <f>B4/B3</f>
        <v>1.7949308755760369</v>
      </c>
    </row>
    <row r="14" spans="1:8" x14ac:dyDescent="0.25">
      <c r="D14">
        <f>B5/B4</f>
        <v>1.7329910141206675</v>
      </c>
    </row>
    <row r="15" spans="1:8" x14ac:dyDescent="0.25">
      <c r="D15">
        <f>B6/B5</f>
        <v>1.8007407407407408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 counts &amp; ridges</vt:lpstr>
      <vt:lpstr>yarn 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 Wu</dc:creator>
  <cp:lastModifiedBy>Shanel Wu</cp:lastModifiedBy>
  <dcterms:created xsi:type="dcterms:W3CDTF">2019-03-25T05:38:00Z</dcterms:created>
  <dcterms:modified xsi:type="dcterms:W3CDTF">2019-05-19T05:35:30Z</dcterms:modified>
</cp:coreProperties>
</file>