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6f0309af084bc85/My Books/AI dengan DL/bahan di buku/hitungan/"/>
    </mc:Choice>
  </mc:AlternateContent>
  <xr:revisionPtr revIDLastSave="5" documentId="8_{C44EF52C-76D5-4CFE-9429-7837EBBF9F96}" xr6:coauthVersionLast="47" xr6:coauthVersionMax="47" xr10:uidLastSave="{FA1301F7-8775-441D-8309-8A25F356635F}"/>
  <bookViews>
    <workbookView xWindow="-120" yWindow="-120" windowWidth="29040" windowHeight="15720" xr2:uid="{B47BBEBC-A5BD-432A-B6A3-6CFCA778B9A8}"/>
  </bookViews>
  <sheets>
    <sheet name="batchnorm Final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3" l="1"/>
  <c r="L2" i="3"/>
  <c r="L5" i="3"/>
  <c r="L4" i="3"/>
  <c r="E3" i="3" l="1"/>
  <c r="E27" i="3" s="1"/>
  <c r="F27" i="3" s="1"/>
  <c r="G27" i="3" s="1"/>
  <c r="C3" i="3"/>
  <c r="D27" i="3" s="1"/>
  <c r="C2" i="3"/>
  <c r="D26" i="3" s="1"/>
  <c r="C5" i="3"/>
  <c r="D29" i="3" s="1"/>
  <c r="C4" i="3"/>
  <c r="D28" i="3" s="1"/>
  <c r="E2" i="3"/>
  <c r="E26" i="3" s="1"/>
  <c r="E5" i="3"/>
  <c r="E29" i="3" s="1"/>
  <c r="E4" i="3"/>
  <c r="E28" i="3" s="1"/>
  <c r="F28" i="3" s="1"/>
  <c r="G28" i="3" s="1"/>
  <c r="F29" i="3"/>
  <c r="G29" i="3" s="1"/>
  <c r="D25" i="3"/>
  <c r="E25" i="3" l="1"/>
  <c r="E22" i="3"/>
  <c r="F26" i="3"/>
  <c r="F25" i="3"/>
  <c r="G25" i="3" s="1"/>
  <c r="E20" i="3"/>
  <c r="E24" i="3"/>
  <c r="E19" i="3"/>
  <c r="E23" i="3"/>
  <c r="D20" i="3"/>
  <c r="D24" i="3"/>
  <c r="D18" i="3"/>
  <c r="D22" i="3"/>
  <c r="F22" i="3" s="1"/>
  <c r="D19" i="3"/>
  <c r="D23" i="3"/>
  <c r="D21" i="3"/>
  <c r="E14" i="3"/>
  <c r="E18" i="3"/>
  <c r="E21" i="3"/>
  <c r="E16" i="3"/>
  <c r="E17" i="3"/>
  <c r="D17" i="3"/>
  <c r="D15" i="3"/>
  <c r="D16" i="3"/>
  <c r="E15" i="3"/>
  <c r="D14" i="3"/>
  <c r="F19" i="3" l="1"/>
  <c r="G19" i="3" s="1"/>
  <c r="F24" i="3"/>
  <c r="G24" i="3" s="1"/>
  <c r="F20" i="3"/>
  <c r="G20" i="3" s="1"/>
  <c r="F17" i="3"/>
  <c r="G17" i="3" s="1"/>
  <c r="F23" i="3"/>
  <c r="G23" i="3" s="1"/>
  <c r="F18" i="3"/>
  <c r="G18" i="3" s="1"/>
  <c r="G22" i="3"/>
  <c r="F14" i="3"/>
  <c r="G14" i="3" s="1"/>
  <c r="F21" i="3"/>
  <c r="G21" i="3" s="1"/>
  <c r="F16" i="3"/>
  <c r="G16" i="3" s="1"/>
  <c r="G26" i="3"/>
  <c r="F15" i="3"/>
  <c r="G15" i="3" s="1"/>
  <c r="L26" i="3" l="1"/>
  <c r="M26" i="3"/>
  <c r="C44" i="3"/>
  <c r="C43" i="3"/>
  <c r="C39" i="3"/>
  <c r="C40" i="3"/>
  <c r="C41" i="3"/>
  <c r="C42" i="3"/>
  <c r="C38" i="3"/>
  <c r="C37" i="3"/>
  <c r="H29" i="3" l="1"/>
  <c r="I29" i="3" s="1"/>
  <c r="H28" i="3"/>
  <c r="I28" i="3" s="1"/>
  <c r="H27" i="3"/>
  <c r="I27" i="3" s="1"/>
  <c r="H26" i="3"/>
  <c r="I26" i="3" s="1"/>
  <c r="H20" i="3"/>
  <c r="I20" i="3" s="1"/>
  <c r="H14" i="3"/>
  <c r="I14" i="3" s="1"/>
  <c r="H21" i="3"/>
  <c r="I21" i="3" s="1"/>
  <c r="H25" i="3"/>
  <c r="I25" i="3" s="1"/>
  <c r="H24" i="3"/>
  <c r="I24" i="3" s="1"/>
  <c r="H23" i="3"/>
  <c r="I23" i="3" s="1"/>
  <c r="H22" i="3"/>
  <c r="I22" i="3" s="1"/>
  <c r="H15" i="3"/>
  <c r="I15" i="3" s="1"/>
  <c r="H18" i="3"/>
  <c r="I18" i="3" s="1"/>
  <c r="H19" i="3"/>
  <c r="I19" i="3" s="1"/>
  <c r="H16" i="3"/>
  <c r="I16" i="3" s="1"/>
  <c r="H17" i="3"/>
  <c r="I17" i="3" s="1"/>
  <c r="K18" i="3" l="1"/>
  <c r="J18" i="3"/>
  <c r="J14" i="3"/>
  <c r="K14" i="3"/>
  <c r="K26" i="3"/>
  <c r="J26" i="3"/>
  <c r="K22" i="3"/>
  <c r="J22" i="3"/>
</calcChain>
</file>

<file path=xl/sharedStrings.xml><?xml version="1.0" encoding="utf-8"?>
<sst xmlns="http://schemas.openxmlformats.org/spreadsheetml/2006/main" count="40" uniqueCount="33">
  <si>
    <t>mean</t>
  </si>
  <si>
    <t>stdev</t>
  </si>
  <si>
    <t>Var Input Tinggi</t>
  </si>
  <si>
    <t>Var Input Gaji</t>
  </si>
  <si>
    <t>z input Gaji</t>
  </si>
  <si>
    <t>z input Tinggi</t>
  </si>
  <si>
    <t>mean Tinggi</t>
  </si>
  <si>
    <t>stdev Tinggi</t>
  </si>
  <si>
    <t>stdev Gaji</t>
  </si>
  <si>
    <t>mean Gaji</t>
  </si>
  <si>
    <t>Bias</t>
  </si>
  <si>
    <t>Z</t>
  </si>
  <si>
    <t>INPUT</t>
  </si>
  <si>
    <t>GAMMA</t>
  </si>
  <si>
    <t>BETA</t>
  </si>
  <si>
    <t>g</t>
  </si>
  <si>
    <r>
      <rPr>
        <i/>
        <sz val="11"/>
        <color theme="1"/>
        <rFont val="Calibri"/>
        <family val="2"/>
        <scheme val="minor"/>
      </rPr>
      <t>g</t>
    </r>
    <r>
      <rPr>
        <sz val="11"/>
        <color theme="1"/>
        <rFont val="Calibri"/>
        <family val="2"/>
        <scheme val="minor"/>
      </rPr>
      <t>'</t>
    </r>
  </si>
  <si>
    <t>z1 tinggi</t>
  </si>
  <si>
    <t>z2 gaji</t>
  </si>
  <si>
    <t>w1 tinggi</t>
  </si>
  <si>
    <t>w2 gaji</t>
  </si>
  <si>
    <t>a Sigmoid</t>
  </si>
  <si>
    <t>Act example 1</t>
  </si>
  <si>
    <t>Act example 2</t>
  </si>
  <si>
    <t>Act example 3</t>
  </si>
  <si>
    <t>Act example 4</t>
  </si>
  <si>
    <t>Mean after</t>
  </si>
  <si>
    <t>stdev after</t>
  </si>
  <si>
    <t>Node a1</t>
  </si>
  <si>
    <t>Node a2</t>
  </si>
  <si>
    <t>Node a3</t>
  </si>
  <si>
    <t>Node a4</t>
  </si>
  <si>
    <t>Mean before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</si>
</sst>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ITC Berkeley Oldstyle Std"/>
      <family val="1"/>
    </font>
    <font>
      <i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1">
    <xf numFmtId="0" fontId="0" fillId="0" borderId="0" xfId="0"/>
    <xf numFmtId="2" fontId="0" fillId="0" borderId="0" xfId="0" applyNumberFormat="1" applyAlignment="1">
      <alignment horizontal="right" indent="1"/>
    </xf>
    <xf numFmtId="164" fontId="0" fillId="0" borderId="0" xfId="0" applyNumberFormat="1" applyAlignment="1">
      <alignment horizontal="right" indent="1"/>
    </xf>
    <xf numFmtId="164" fontId="0" fillId="0" borderId="0" xfId="0" applyNumberFormat="1"/>
    <xf numFmtId="2" fontId="0" fillId="0" borderId="0" xfId="0" applyNumberFormat="1"/>
    <xf numFmtId="2" fontId="0" fillId="0" borderId="1" xfId="0" applyNumberFormat="1" applyBorder="1" applyAlignment="1">
      <alignment horizontal="right" indent="1"/>
    </xf>
    <xf numFmtId="0" fontId="2" fillId="0" borderId="1" xfId="0" applyFont="1" applyBorder="1" applyAlignment="1">
      <alignment horizontal="right" vertical="center" wrapText="1"/>
    </xf>
    <xf numFmtId="2" fontId="2" fillId="0" borderId="2" xfId="0" applyNumberFormat="1" applyFont="1" applyBorder="1" applyAlignment="1">
      <alignment horizontal="right" vertical="center" wrapText="1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2" fillId="0" borderId="7" xfId="0" applyNumberFormat="1" applyFont="1" applyBorder="1" applyAlignment="1">
      <alignment horizontal="right" vertical="center" wrapText="1"/>
    </xf>
    <xf numFmtId="0" fontId="2" fillId="0" borderId="8" xfId="0" applyFont="1" applyBorder="1" applyAlignment="1">
      <alignment horizontal="right" vertical="center" wrapText="1"/>
    </xf>
    <xf numFmtId="0" fontId="0" fillId="2" borderId="0" xfId="0" applyFill="1"/>
    <xf numFmtId="2" fontId="1" fillId="2" borderId="0" xfId="0" applyNumberFormat="1" applyFont="1" applyFill="1"/>
    <xf numFmtId="0" fontId="1" fillId="2" borderId="0" xfId="0" applyFont="1" applyFill="1"/>
    <xf numFmtId="0" fontId="0" fillId="0" borderId="10" xfId="0" applyBorder="1"/>
    <xf numFmtId="2" fontId="0" fillId="0" borderId="11" xfId="0" applyNumberFormat="1" applyBorder="1"/>
    <xf numFmtId="0" fontId="0" fillId="0" borderId="12" xfId="0" applyBorder="1"/>
    <xf numFmtId="2" fontId="0" fillId="0" borderId="13" xfId="0" applyNumberFormat="1" applyBorder="1"/>
    <xf numFmtId="0" fontId="0" fillId="0" borderId="14" xfId="0" applyBorder="1"/>
    <xf numFmtId="2" fontId="0" fillId="0" borderId="15" xfId="0" applyNumberFormat="1" applyBorder="1"/>
    <xf numFmtId="0" fontId="0" fillId="0" borderId="9" xfId="0" applyBorder="1"/>
    <xf numFmtId="0" fontId="0" fillId="0" borderId="10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1" xfId="0" applyBorder="1" applyAlignment="1">
      <alignment horizontal="center"/>
    </xf>
    <xf numFmtId="0" fontId="2" fillId="0" borderId="17" xfId="0" applyFont="1" applyBorder="1" applyAlignment="1">
      <alignment horizontal="right" vertical="center" wrapText="1"/>
    </xf>
    <xf numFmtId="0" fontId="2" fillId="0" borderId="18" xfId="0" applyFont="1" applyBorder="1" applyAlignment="1">
      <alignment horizontal="right" vertical="center" wrapText="1"/>
    </xf>
    <xf numFmtId="0" fontId="2" fillId="0" borderId="19" xfId="0" applyFont="1" applyBorder="1" applyAlignment="1">
      <alignment horizontal="right" vertical="center" wrapText="1"/>
    </xf>
    <xf numFmtId="0" fontId="3" fillId="0" borderId="16" xfId="0" applyFont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3" borderId="15" xfId="0" applyFill="1" applyBorder="1"/>
    <xf numFmtId="164" fontId="0" fillId="0" borderId="1" xfId="0" applyNumberFormat="1" applyBorder="1" applyAlignment="1">
      <alignment horizontal="right" indent="1"/>
    </xf>
    <xf numFmtId="0" fontId="1" fillId="4" borderId="10" xfId="0" applyFont="1" applyFill="1" applyBorder="1" applyAlignment="1">
      <alignment horizontal="center"/>
    </xf>
    <xf numFmtId="0" fontId="1" fillId="4" borderId="11" xfId="0" applyFont="1" applyFill="1" applyBorder="1" applyAlignment="1">
      <alignment horizontal="center"/>
    </xf>
    <xf numFmtId="0" fontId="0" fillId="5" borderId="15" xfId="0" applyFill="1" applyBorder="1"/>
    <xf numFmtId="0" fontId="2" fillId="4" borderId="0" xfId="0" applyFont="1" applyFill="1" applyAlignment="1">
      <alignment horizontal="right" vertical="center" wrapText="1"/>
    </xf>
    <xf numFmtId="0" fontId="0" fillId="4" borderId="0" xfId="0" applyFill="1"/>
    <xf numFmtId="0" fontId="0" fillId="7" borderId="15" xfId="0" applyFill="1" applyBorder="1"/>
    <xf numFmtId="0" fontId="0" fillId="0" borderId="22" xfId="0" applyBorder="1" applyAlignment="1">
      <alignment horizontal="center"/>
    </xf>
    <xf numFmtId="0" fontId="1" fillId="3" borderId="0" xfId="0" applyFont="1" applyFill="1"/>
    <xf numFmtId="0" fontId="0" fillId="3" borderId="10" xfId="0" applyFill="1" applyBorder="1"/>
    <xf numFmtId="0" fontId="0" fillId="3" borderId="11" xfId="0" applyFill="1" applyBorder="1"/>
    <xf numFmtId="0" fontId="0" fillId="3" borderId="14" xfId="0" applyFill="1" applyBorder="1"/>
    <xf numFmtId="0" fontId="1" fillId="5" borderId="0" xfId="0" applyFont="1" applyFill="1"/>
    <xf numFmtId="0" fontId="0" fillId="5" borderId="10" xfId="0" applyFill="1" applyBorder="1"/>
    <xf numFmtId="0" fontId="0" fillId="5" borderId="11" xfId="0" applyFill="1" applyBorder="1"/>
    <xf numFmtId="0" fontId="0" fillId="5" borderId="14" xfId="0" applyFill="1" applyBorder="1"/>
    <xf numFmtId="0" fontId="1" fillId="6" borderId="0" xfId="0" applyFont="1" applyFill="1"/>
    <xf numFmtId="0" fontId="0" fillId="6" borderId="10" xfId="0" applyFill="1" applyBorder="1"/>
    <xf numFmtId="0" fontId="0" fillId="6" borderId="11" xfId="0" applyFill="1" applyBorder="1"/>
    <xf numFmtId="0" fontId="0" fillId="6" borderId="14" xfId="0" applyFill="1" applyBorder="1"/>
    <xf numFmtId="0" fontId="0" fillId="6" borderId="15" xfId="0" applyFill="1" applyBorder="1"/>
    <xf numFmtId="0" fontId="1" fillId="7" borderId="0" xfId="0" applyFont="1" applyFill="1"/>
    <xf numFmtId="0" fontId="0" fillId="7" borderId="10" xfId="0" applyFill="1" applyBorder="1"/>
    <xf numFmtId="0" fontId="0" fillId="7" borderId="11" xfId="0" applyFill="1" applyBorder="1"/>
    <xf numFmtId="0" fontId="0" fillId="7" borderId="14" xfId="0" applyFill="1" applyBorder="1"/>
    <xf numFmtId="2" fontId="0" fillId="3" borderId="2" xfId="0" applyNumberFormat="1" applyFill="1" applyBorder="1"/>
    <xf numFmtId="2" fontId="0" fillId="3" borderId="1" xfId="0" applyNumberFormat="1" applyFill="1" applyBorder="1"/>
    <xf numFmtId="2" fontId="0" fillId="3" borderId="3" xfId="0" applyNumberFormat="1" applyFill="1" applyBorder="1"/>
    <xf numFmtId="2" fontId="0" fillId="5" borderId="2" xfId="0" applyNumberFormat="1" applyFill="1" applyBorder="1"/>
    <xf numFmtId="2" fontId="0" fillId="5" borderId="1" xfId="0" applyNumberFormat="1" applyFill="1" applyBorder="1"/>
    <xf numFmtId="2" fontId="0" fillId="5" borderId="3" xfId="0" applyNumberFormat="1" applyFill="1" applyBorder="1"/>
    <xf numFmtId="2" fontId="0" fillId="6" borderId="2" xfId="0" applyNumberFormat="1" applyFill="1" applyBorder="1"/>
    <xf numFmtId="2" fontId="0" fillId="6" borderId="1" xfId="0" applyNumberFormat="1" applyFill="1" applyBorder="1"/>
    <xf numFmtId="2" fontId="0" fillId="6" borderId="3" xfId="0" applyNumberFormat="1" applyFill="1" applyBorder="1"/>
    <xf numFmtId="2" fontId="0" fillId="7" borderId="2" xfId="0" applyNumberFormat="1" applyFill="1" applyBorder="1"/>
    <xf numFmtId="2" fontId="0" fillId="7" borderId="1" xfId="0" applyNumberFormat="1" applyFill="1" applyBorder="1"/>
    <xf numFmtId="2" fontId="0" fillId="7" borderId="3" xfId="0" applyNumberFormat="1" applyFill="1" applyBorder="1"/>
    <xf numFmtId="2" fontId="2" fillId="3" borderId="2" xfId="0" applyNumberFormat="1" applyFont="1" applyFill="1" applyBorder="1" applyAlignment="1">
      <alignment horizontal="right" vertical="center" wrapText="1"/>
    </xf>
    <xf numFmtId="2" fontId="0" fillId="3" borderId="13" xfId="0" applyNumberFormat="1" applyFill="1" applyBorder="1"/>
    <xf numFmtId="2" fontId="2" fillId="5" borderId="2" xfId="0" applyNumberFormat="1" applyFont="1" applyFill="1" applyBorder="1" applyAlignment="1">
      <alignment horizontal="right" vertical="center" wrapText="1"/>
    </xf>
    <xf numFmtId="2" fontId="0" fillId="5" borderId="13" xfId="0" applyNumberFormat="1" applyFill="1" applyBorder="1"/>
    <xf numFmtId="2" fontId="2" fillId="6" borderId="2" xfId="0" applyNumberFormat="1" applyFont="1" applyFill="1" applyBorder="1" applyAlignment="1">
      <alignment horizontal="right" vertical="center" wrapText="1"/>
    </xf>
    <xf numFmtId="2" fontId="0" fillId="6" borderId="13" xfId="0" applyNumberFormat="1" applyFill="1" applyBorder="1"/>
    <xf numFmtId="2" fontId="2" fillId="7" borderId="2" xfId="0" applyNumberFormat="1" applyFont="1" applyFill="1" applyBorder="1" applyAlignment="1">
      <alignment horizontal="right" vertical="center" wrapText="1"/>
    </xf>
    <xf numFmtId="2" fontId="0" fillId="7" borderId="13" xfId="0" applyNumberFormat="1" applyFill="1" applyBorder="1"/>
    <xf numFmtId="2" fontId="2" fillId="7" borderId="21" xfId="0" applyNumberFormat="1" applyFont="1" applyFill="1" applyBorder="1" applyAlignment="1">
      <alignment horizontal="right" vertical="center" wrapText="1"/>
    </xf>
    <xf numFmtId="2" fontId="0" fillId="7" borderId="15" xfId="0" applyNumberFormat="1" applyFill="1" applyBorder="1"/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1" fontId="0" fillId="0" borderId="12" xfId="0" applyNumberFormat="1" applyBorder="1" applyAlignment="1">
      <alignment horizontal="center" vertical="center"/>
    </xf>
    <xf numFmtId="1" fontId="0" fillId="0" borderId="14" xfId="0" applyNumberFormat="1" applyBorder="1" applyAlignment="1">
      <alignment horizontal="center" vertical="center"/>
    </xf>
    <xf numFmtId="2" fontId="0" fillId="0" borderId="13" xfId="0" applyNumberFormat="1" applyBorder="1" applyAlignment="1">
      <alignment horizontal="center" vertical="center"/>
    </xf>
    <xf numFmtId="2" fontId="0" fillId="0" borderId="15" xfId="0" applyNumberFormat="1" applyBorder="1" applyAlignment="1">
      <alignment horizontal="center" vertical="center"/>
    </xf>
    <xf numFmtId="0" fontId="0" fillId="3" borderId="17" xfId="0" applyFill="1" applyBorder="1" applyAlignment="1">
      <alignment horizontal="center" vertical="center" wrapText="1"/>
    </xf>
    <xf numFmtId="0" fontId="0" fillId="3" borderId="18" xfId="0" applyFill="1" applyBorder="1" applyAlignment="1">
      <alignment horizontal="center" vertical="center" wrapText="1"/>
    </xf>
    <xf numFmtId="0" fontId="0" fillId="5" borderId="18" xfId="0" applyFill="1" applyBorder="1" applyAlignment="1">
      <alignment horizontal="center" vertical="center"/>
    </xf>
    <xf numFmtId="0" fontId="0" fillId="6" borderId="18" xfId="0" applyFill="1" applyBorder="1" applyAlignment="1">
      <alignment horizontal="center" vertical="center"/>
    </xf>
    <xf numFmtId="0" fontId="0" fillId="7" borderId="18" xfId="0" applyFill="1" applyBorder="1" applyAlignment="1">
      <alignment horizontal="center" vertical="center"/>
    </xf>
    <xf numFmtId="0" fontId="0" fillId="7" borderId="19" xfId="0" applyFill="1" applyBorder="1" applyAlignment="1">
      <alignment horizontal="center" vertical="center"/>
    </xf>
  </cellXfs>
  <cellStyles count="1">
    <cellStyle name="Normal" xfId="0" builtinId="0"/>
  </cellStyles>
  <dxfs count="7">
    <dxf>
      <numFmt numFmtId="164" formatCode="0.0"/>
      <alignment horizontal="right" vertical="bottom" textRotation="0" wrapText="0" indent="1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ITC Berkeley Oldstyle Std"/>
        <family val="1"/>
        <scheme val="none"/>
      </font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"/>
      <alignment horizontal="right" vertical="bottom" textRotation="0" wrapText="0" indent="1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ITC Berkeley Oldstyle Std"/>
        <family val="1"/>
        <scheme val="none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4396F19-C87B-4C95-8758-256EF76136E6}" name="Table13" displayName="Table13" ref="B1:E5" totalsRowShown="0" headerRowBorderDxfId="6" tableBorderDxfId="5" totalsRowBorderDxfId="4">
  <autoFilter ref="B1:E5" xr:uid="{56B8EBE9-61C2-4D02-AA31-62CFD01A1B7E}"/>
  <tableColumns count="4">
    <tableColumn id="1" xr3:uid="{9DEFD981-839B-49D2-BDC5-18E093A40FAB}" name="Var Input Tinggi" dataDxfId="3"/>
    <tableColumn id="2" xr3:uid="{05556FE0-723D-43FA-B759-A3E5C0FA3A4D}" name="z input Tinggi" dataDxfId="2">
      <calculatedColumnFormula>(B2-$L$2)/$L$3</calculatedColumnFormula>
    </tableColumn>
    <tableColumn id="3" xr3:uid="{FBB01B04-9F7A-49F3-A8E3-91B36BFDD074}" name="Var Input Gaji" dataDxfId="1"/>
    <tableColumn id="4" xr3:uid="{E84E33F4-7DF6-431A-8591-168E63548926}" name="z input Gaji" dataDxfId="0">
      <calculatedColumnFormula>(D2-$L$4)/$L$5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43181-B736-4774-8057-5FEB2D4C421C}">
  <dimension ref="A1:M44"/>
  <sheetViews>
    <sheetView tabSelected="1" topLeftCell="A9" zoomScaleNormal="100" workbookViewId="0">
      <selection activeCell="K36" sqref="K36"/>
    </sheetView>
  </sheetViews>
  <sheetFormatPr defaultRowHeight="15" x14ac:dyDescent="0.25"/>
  <cols>
    <col min="1" max="1" width="14" customWidth="1"/>
    <col min="2" max="2" width="16.28515625" customWidth="1"/>
    <col min="3" max="3" width="16.42578125" customWidth="1"/>
    <col min="4" max="9" width="18.7109375" customWidth="1"/>
    <col min="10" max="10" width="14.5703125" customWidth="1"/>
    <col min="11" max="11" width="18.42578125" customWidth="1"/>
    <col min="12" max="12" width="15.5703125" customWidth="1"/>
    <col min="13" max="13" width="15.140625" customWidth="1"/>
    <col min="15" max="15" width="21.140625" customWidth="1"/>
    <col min="16" max="16" width="19.7109375" customWidth="1"/>
  </cols>
  <sheetData>
    <row r="1" spans="1:12" ht="15.75" thickBot="1" x14ac:dyDescent="0.3">
      <c r="B1" s="8" t="s">
        <v>2</v>
      </c>
      <c r="C1" s="9" t="s">
        <v>5</v>
      </c>
      <c r="D1" s="9" t="s">
        <v>3</v>
      </c>
      <c r="E1" s="10" t="s">
        <v>4</v>
      </c>
    </row>
    <row r="2" spans="1:12" ht="15.75" x14ac:dyDescent="0.25">
      <c r="B2" s="7">
        <v>1.75</v>
      </c>
      <c r="C2" s="5">
        <f>(B2-$L$2)/$L$3</f>
        <v>-1.6059101370939304</v>
      </c>
      <c r="D2" s="6">
        <v>2320044</v>
      </c>
      <c r="E2" s="32">
        <f t="shared" ref="E2:E5" si="0">(D2-$L$4)/$L$5</f>
        <v>-0.92836728973677873</v>
      </c>
      <c r="F2" s="2"/>
      <c r="G2" s="2"/>
      <c r="H2" s="2"/>
      <c r="I2" s="2"/>
      <c r="J2" s="14" t="s">
        <v>12</v>
      </c>
      <c r="K2" s="16" t="s">
        <v>6</v>
      </c>
      <c r="L2" s="17">
        <f>AVERAGE(B2:B5)</f>
        <v>1.8025</v>
      </c>
    </row>
    <row r="3" spans="1:12" ht="15.75" x14ac:dyDescent="0.25">
      <c r="B3" s="7">
        <v>1.8</v>
      </c>
      <c r="C3" s="32">
        <f t="shared" ref="C3:C5" si="1">(B3-$L$2)/$L$3</f>
        <v>-7.6471911290185546E-2</v>
      </c>
      <c r="D3" s="6">
        <v>79568</v>
      </c>
      <c r="E3" s="32">
        <f t="shared" si="0"/>
        <v>-1.0690072068884571</v>
      </c>
      <c r="F3" s="2"/>
      <c r="G3" s="2"/>
      <c r="H3" s="2"/>
      <c r="I3" s="2"/>
      <c r="J3" s="4"/>
      <c r="K3" s="18" t="s">
        <v>7</v>
      </c>
      <c r="L3" s="19">
        <f>_xlfn.STDEV.P(B2:B5)</f>
        <v>3.2691742076555085E-2</v>
      </c>
    </row>
    <row r="4" spans="1:12" ht="15.75" x14ac:dyDescent="0.25">
      <c r="B4" s="7">
        <v>1.83</v>
      </c>
      <c r="C4" s="32">
        <f t="shared" si="1"/>
        <v>0.84119102419206138</v>
      </c>
      <c r="D4" s="6">
        <v>32742000</v>
      </c>
      <c r="E4" s="32">
        <f t="shared" si="0"/>
        <v>0.98129002033126334</v>
      </c>
      <c r="F4" s="2"/>
      <c r="G4" s="2"/>
      <c r="H4" s="2"/>
      <c r="I4" s="2"/>
      <c r="J4" s="4"/>
      <c r="K4" s="18" t="s">
        <v>9</v>
      </c>
      <c r="L4" s="19">
        <f>AVERAGE(D2:D5)</f>
        <v>17109477</v>
      </c>
    </row>
    <row r="5" spans="1:12" ht="16.5" thickBot="1" x14ac:dyDescent="0.3">
      <c r="B5" s="11">
        <v>1.83</v>
      </c>
      <c r="C5" s="32">
        <f t="shared" si="1"/>
        <v>0.84119102419206138</v>
      </c>
      <c r="D5" s="12">
        <v>33296296</v>
      </c>
      <c r="E5" s="32">
        <f t="shared" si="0"/>
        <v>1.0160844762939725</v>
      </c>
      <c r="F5" s="2"/>
      <c r="G5" s="2"/>
      <c r="H5" s="2"/>
      <c r="I5" s="2"/>
      <c r="K5" s="20" t="s">
        <v>8</v>
      </c>
      <c r="L5" s="21">
        <f>_xlfn.STDEV.P(D2:D5)</f>
        <v>15930583.900896885</v>
      </c>
    </row>
    <row r="6" spans="1:12" ht="15.75" thickBot="1" x14ac:dyDescent="0.3">
      <c r="C6" s="1"/>
      <c r="D6" s="1"/>
      <c r="E6" s="1"/>
      <c r="F6" s="1"/>
      <c r="G6" s="1"/>
      <c r="H6" s="1"/>
      <c r="I6" s="1"/>
    </row>
    <row r="7" spans="1:12" ht="15.75" thickBot="1" x14ac:dyDescent="0.3">
      <c r="C7" s="3"/>
      <c r="D7" s="1"/>
      <c r="E7" s="1"/>
      <c r="F7" s="1"/>
      <c r="G7" s="1"/>
      <c r="H7" s="1"/>
      <c r="I7" s="1"/>
      <c r="J7" s="15" t="s">
        <v>13</v>
      </c>
      <c r="K7" s="22">
        <v>1</v>
      </c>
    </row>
    <row r="8" spans="1:12" ht="15.75" thickBot="1" x14ac:dyDescent="0.3">
      <c r="C8" s="3"/>
      <c r="D8" s="1"/>
      <c r="E8" s="2"/>
      <c r="F8" s="2"/>
      <c r="G8" s="1"/>
      <c r="H8" s="2"/>
      <c r="I8" s="2"/>
      <c r="J8" s="15" t="s">
        <v>14</v>
      </c>
      <c r="K8" s="22">
        <v>0</v>
      </c>
    </row>
    <row r="9" spans="1:12" x14ac:dyDescent="0.25">
      <c r="C9" s="3"/>
      <c r="D9" s="1"/>
      <c r="E9" s="2"/>
      <c r="F9" s="2"/>
      <c r="G9" s="2"/>
      <c r="H9" s="2"/>
      <c r="I9" s="2"/>
    </row>
    <row r="10" spans="1:12" x14ac:dyDescent="0.25">
      <c r="C10" s="3"/>
      <c r="D10" s="1"/>
      <c r="E10" s="2"/>
      <c r="F10" s="2"/>
      <c r="G10" s="2"/>
      <c r="H10" s="2"/>
      <c r="I10" s="2"/>
    </row>
    <row r="11" spans="1:12" x14ac:dyDescent="0.25">
      <c r="D11" s="1"/>
      <c r="E11" s="2"/>
      <c r="F11" s="2"/>
      <c r="G11" s="2"/>
      <c r="H11" s="2"/>
      <c r="I11" s="2"/>
    </row>
    <row r="12" spans="1:12" ht="15.75" thickBot="1" x14ac:dyDescent="0.3"/>
    <row r="13" spans="1:12" ht="15.75" thickBot="1" x14ac:dyDescent="0.3">
      <c r="B13" s="33" t="s">
        <v>19</v>
      </c>
      <c r="C13" s="34" t="s">
        <v>20</v>
      </c>
      <c r="D13" s="30" t="s">
        <v>17</v>
      </c>
      <c r="E13" s="24" t="s">
        <v>18</v>
      </c>
      <c r="F13" s="24" t="s">
        <v>11</v>
      </c>
      <c r="G13" s="29" t="s">
        <v>21</v>
      </c>
      <c r="H13" s="29" t="s">
        <v>15</v>
      </c>
      <c r="I13" s="39" t="s">
        <v>16</v>
      </c>
      <c r="J13" s="23" t="s">
        <v>26</v>
      </c>
      <c r="K13" s="25" t="s">
        <v>27</v>
      </c>
    </row>
    <row r="14" spans="1:12" ht="15.75" x14ac:dyDescent="0.25">
      <c r="A14" s="85" t="s">
        <v>28</v>
      </c>
      <c r="B14" s="69">
        <v>0.5</v>
      </c>
      <c r="C14" s="70">
        <v>0.7</v>
      </c>
      <c r="D14" s="57">
        <f>B14*C2</f>
        <v>-0.80295506854696519</v>
      </c>
      <c r="E14" s="58">
        <f>E2*C14</f>
        <v>-0.64985710281574505</v>
      </c>
      <c r="F14" s="58">
        <f>D14+E14+$B32</f>
        <v>-1.4528121713627102</v>
      </c>
      <c r="G14" s="58">
        <f t="shared" ref="G14:G29" si="2">1/(1+EXP(-F14))</f>
        <v>0.1895691473662052</v>
      </c>
      <c r="H14" s="58">
        <f>(G14-$C$37)/$C$38</f>
        <v>-1.227013690102672</v>
      </c>
      <c r="I14" s="59">
        <f t="shared" ref="I14:I29" si="3">$K$7*H14+$K$8</f>
        <v>-1.227013690102672</v>
      </c>
      <c r="J14" s="81">
        <f>AVERAGE(I14:I17)</f>
        <v>0</v>
      </c>
      <c r="K14" s="79">
        <f>_xlfn.STDEV.P(I14:I17)</f>
        <v>1.0000000000000004</v>
      </c>
    </row>
    <row r="15" spans="1:12" ht="15.75" x14ac:dyDescent="0.25">
      <c r="A15" s="86"/>
      <c r="B15" s="69">
        <v>0.5</v>
      </c>
      <c r="C15" s="70">
        <v>0.7</v>
      </c>
      <c r="D15" s="57">
        <f>B15*C3</f>
        <v>-3.8235955645092773E-2</v>
      </c>
      <c r="E15" s="58">
        <f>E3*C15</f>
        <v>-0.74830504482191995</v>
      </c>
      <c r="F15" s="58">
        <f>D15+E15+$B32</f>
        <v>-0.7865410004670127</v>
      </c>
      <c r="G15" s="58">
        <f t="shared" si="2"/>
        <v>0.31291186581121622</v>
      </c>
      <c r="H15" s="58">
        <f>(G15-$C$37)/$C$38</f>
        <v>-0.74350757238262732</v>
      </c>
      <c r="I15" s="59">
        <f t="shared" si="3"/>
        <v>-0.74350757238262732</v>
      </c>
      <c r="J15" s="81"/>
      <c r="K15" s="79"/>
    </row>
    <row r="16" spans="1:12" ht="15.75" x14ac:dyDescent="0.25">
      <c r="A16" s="86"/>
      <c r="B16" s="69">
        <v>0.5</v>
      </c>
      <c r="C16" s="70">
        <v>0.7</v>
      </c>
      <c r="D16" s="57">
        <f>B16*C4</f>
        <v>0.42059551209603069</v>
      </c>
      <c r="E16" s="58">
        <f>E4*C16</f>
        <v>0.68690301423188427</v>
      </c>
      <c r="F16" s="58">
        <f>D16+E16+$B32</f>
        <v>1.1074985263279149</v>
      </c>
      <c r="G16" s="58">
        <f t="shared" si="2"/>
        <v>0.7516624653559193</v>
      </c>
      <c r="H16" s="58">
        <f>(G16-$C$37)/$C$38</f>
        <v>0.97640424493132061</v>
      </c>
      <c r="I16" s="59">
        <f t="shared" si="3"/>
        <v>0.97640424493132061</v>
      </c>
      <c r="J16" s="81"/>
      <c r="K16" s="79"/>
    </row>
    <row r="17" spans="1:13" ht="15.75" x14ac:dyDescent="0.25">
      <c r="A17" s="86"/>
      <c r="B17" s="69">
        <v>0.5</v>
      </c>
      <c r="C17" s="70">
        <v>0.7</v>
      </c>
      <c r="D17" s="57">
        <f>B17*C5</f>
        <v>0.42059551209603069</v>
      </c>
      <c r="E17" s="58">
        <f>E5*C17</f>
        <v>0.71125913340578073</v>
      </c>
      <c r="F17" s="58">
        <f>D17+E17+$B32</f>
        <v>1.1318546455018115</v>
      </c>
      <c r="G17" s="58">
        <f t="shared" si="2"/>
        <v>0.75618100492844642</v>
      </c>
      <c r="H17" s="58">
        <f>(G17-$C$37)/$C$38</f>
        <v>0.99411701755397841</v>
      </c>
      <c r="I17" s="59">
        <f t="shared" si="3"/>
        <v>0.99411701755397841</v>
      </c>
      <c r="J17" s="81"/>
      <c r="K17" s="79"/>
    </row>
    <row r="18" spans="1:13" ht="15.75" x14ac:dyDescent="0.25">
      <c r="A18" s="87" t="s">
        <v>29</v>
      </c>
      <c r="B18" s="71">
        <v>-0.3</v>
      </c>
      <c r="C18" s="72">
        <v>0.6</v>
      </c>
      <c r="D18" s="60">
        <f>B18*C2</f>
        <v>0.48177304112817909</v>
      </c>
      <c r="E18" s="61">
        <f>E2*C18</f>
        <v>-0.55702037384206726</v>
      </c>
      <c r="F18" s="61">
        <f>D18+E18+$B$33</f>
        <v>-7.5247332713888171E-2</v>
      </c>
      <c r="G18" s="61">
        <f t="shared" si="2"/>
        <v>0.48119703810097364</v>
      </c>
      <c r="H18" s="61">
        <f>(G18-$C$39)/$C$40</f>
        <v>-0.20184995423645127</v>
      </c>
      <c r="I18" s="62">
        <f t="shared" si="3"/>
        <v>-0.20184995423645127</v>
      </c>
      <c r="J18" s="81">
        <f t="shared" ref="J18" si="4">AVERAGE(I18:I21)</f>
        <v>-3.0531133177191805E-16</v>
      </c>
      <c r="K18" s="79">
        <f t="shared" ref="K18" si="5">_xlfn.STDEV.P(I18:I21)</f>
        <v>1.0000000000000009</v>
      </c>
    </row>
    <row r="19" spans="1:13" ht="15.75" x14ac:dyDescent="0.25">
      <c r="A19" s="87"/>
      <c r="B19" s="71">
        <v>-0.3</v>
      </c>
      <c r="C19" s="72">
        <v>0.6</v>
      </c>
      <c r="D19" s="60">
        <f t="shared" ref="D19:D21" si="6">B19*C3</f>
        <v>2.2941573387055662E-2</v>
      </c>
      <c r="E19" s="61">
        <f t="shared" ref="E19:E21" si="7">E3*C19</f>
        <v>-0.64140432413307424</v>
      </c>
      <c r="F19" s="61">
        <f>D19+E19+$B$33</f>
        <v>-0.61846275074601853</v>
      </c>
      <c r="G19" s="61">
        <f t="shared" si="2"/>
        <v>0.35013115545489965</v>
      </c>
      <c r="H19" s="61">
        <f t="shared" ref="H19:H21" si="8">(G19-$C$39)/$C$40</f>
        <v>-1.5543022248921876</v>
      </c>
      <c r="I19" s="62">
        <f t="shared" si="3"/>
        <v>-1.5543022248921876</v>
      </c>
      <c r="J19" s="81"/>
      <c r="K19" s="79"/>
    </row>
    <row r="20" spans="1:13" ht="15.75" x14ac:dyDescent="0.25">
      <c r="A20" s="87"/>
      <c r="B20" s="71">
        <v>-0.3</v>
      </c>
      <c r="C20" s="72">
        <v>0.6</v>
      </c>
      <c r="D20" s="60">
        <f t="shared" si="6"/>
        <v>-0.2523573072576184</v>
      </c>
      <c r="E20" s="61">
        <f t="shared" si="7"/>
        <v>0.58877401219875802</v>
      </c>
      <c r="F20" s="61">
        <f>D20+E20+$B$33</f>
        <v>0.33641670494113962</v>
      </c>
      <c r="G20" s="61">
        <f t="shared" si="2"/>
        <v>0.58331983598752479</v>
      </c>
      <c r="H20" s="61">
        <f t="shared" si="8"/>
        <v>0.8519422844374942</v>
      </c>
      <c r="I20" s="62">
        <f t="shared" si="3"/>
        <v>0.8519422844374942</v>
      </c>
      <c r="J20" s="81"/>
      <c r="K20" s="79"/>
    </row>
    <row r="21" spans="1:13" ht="15.75" x14ac:dyDescent="0.25">
      <c r="A21" s="87"/>
      <c r="B21" s="71">
        <v>-0.3</v>
      </c>
      <c r="C21" s="72">
        <v>0.6</v>
      </c>
      <c r="D21" s="60">
        <f t="shared" si="6"/>
        <v>-0.2523573072576184</v>
      </c>
      <c r="E21" s="61">
        <f t="shared" si="7"/>
        <v>0.60965068577638348</v>
      </c>
      <c r="F21" s="61">
        <f>D21+E21+$B$33</f>
        <v>0.35729337851876508</v>
      </c>
      <c r="G21" s="61">
        <f t="shared" si="2"/>
        <v>0.58838507978231991</v>
      </c>
      <c r="H21" s="61">
        <f t="shared" si="8"/>
        <v>0.90420989469114355</v>
      </c>
      <c r="I21" s="62">
        <f t="shared" si="3"/>
        <v>0.90420989469114355</v>
      </c>
      <c r="J21" s="81"/>
      <c r="K21" s="79"/>
    </row>
    <row r="22" spans="1:13" ht="15.75" x14ac:dyDescent="0.25">
      <c r="A22" s="88" t="s">
        <v>30</v>
      </c>
      <c r="B22" s="73">
        <v>1.2</v>
      </c>
      <c r="C22" s="74">
        <v>-1.5</v>
      </c>
      <c r="D22" s="63">
        <f>B22*C2</f>
        <v>-1.9270921645127164</v>
      </c>
      <c r="E22" s="64">
        <f>E2*C22</f>
        <v>1.3925509346051681</v>
      </c>
      <c r="F22" s="64">
        <f>D22+E22+$B$34</f>
        <v>-0.53454122990754827</v>
      </c>
      <c r="G22" s="64">
        <f t="shared" si="2"/>
        <v>0.36945834251178972</v>
      </c>
      <c r="H22" s="64">
        <f>(G22-$C$41)/$C$42</f>
        <v>-0.61453630983764584</v>
      </c>
      <c r="I22" s="65">
        <f t="shared" si="3"/>
        <v>-0.61453630983764584</v>
      </c>
      <c r="J22" s="81">
        <f t="shared" ref="J22" si="9">AVERAGE(I22:I25)</f>
        <v>-2.7755575615628914E-16</v>
      </c>
      <c r="K22" s="79">
        <f t="shared" ref="K22" si="10">_xlfn.STDEV.P(I22:I25)</f>
        <v>1.0000000000000009</v>
      </c>
    </row>
    <row r="23" spans="1:13" ht="15.75" x14ac:dyDescent="0.25">
      <c r="A23" s="88"/>
      <c r="B23" s="73">
        <v>1.2</v>
      </c>
      <c r="C23" s="74">
        <v>-1.5</v>
      </c>
      <c r="D23" s="63">
        <f t="shared" ref="D23:D25" si="11">B23*C3</f>
        <v>-9.1766293548222647E-2</v>
      </c>
      <c r="E23" s="64">
        <f t="shared" ref="E23:E25" si="12">E3*C23</f>
        <v>1.6035108103326856</v>
      </c>
      <c r="F23" s="64">
        <f>D23+E23+$B$34</f>
        <v>1.511744516784463</v>
      </c>
      <c r="G23" s="64">
        <f t="shared" si="2"/>
        <v>0.81931960025233608</v>
      </c>
      <c r="H23" s="64">
        <f t="shared" ref="H23:H25" si="13">(G23-$C$41)/$C$42</f>
        <v>1.7311490284680651</v>
      </c>
      <c r="I23" s="65">
        <f t="shared" si="3"/>
        <v>1.7311490284680651</v>
      </c>
      <c r="J23" s="81"/>
      <c r="K23" s="79"/>
    </row>
    <row r="24" spans="1:13" ht="15.75" x14ac:dyDescent="0.25">
      <c r="A24" s="88"/>
      <c r="B24" s="73">
        <v>1.2</v>
      </c>
      <c r="C24" s="74">
        <v>-1.5</v>
      </c>
      <c r="D24" s="63">
        <f t="shared" si="11"/>
        <v>1.0094292290304736</v>
      </c>
      <c r="E24" s="64">
        <f t="shared" si="12"/>
        <v>-1.471935030496895</v>
      </c>
      <c r="F24" s="64">
        <f>D24+E24+$B$34</f>
        <v>-0.4625058014664214</v>
      </c>
      <c r="G24" s="64">
        <f t="shared" si="2"/>
        <v>0.38639154670654458</v>
      </c>
      <c r="H24" s="64">
        <f t="shared" si="13"/>
        <v>-0.52624249007270529</v>
      </c>
      <c r="I24" s="65">
        <f t="shared" si="3"/>
        <v>-0.52624249007270529</v>
      </c>
      <c r="J24" s="81"/>
      <c r="K24" s="79"/>
    </row>
    <row r="25" spans="1:13" ht="15.75" x14ac:dyDescent="0.25">
      <c r="A25" s="88"/>
      <c r="B25" s="73">
        <v>1.2</v>
      </c>
      <c r="C25" s="74">
        <v>-1.5</v>
      </c>
      <c r="D25" s="63">
        <f t="shared" si="11"/>
        <v>1.0094292290304736</v>
      </c>
      <c r="E25" s="64">
        <f t="shared" si="12"/>
        <v>-1.5241267144409587</v>
      </c>
      <c r="F25" s="64">
        <f>D25+E25+$B$34</f>
        <v>-0.5146974854104851</v>
      </c>
      <c r="G25" s="64">
        <f t="shared" si="2"/>
        <v>0.37409297254580032</v>
      </c>
      <c r="H25" s="64">
        <f t="shared" si="13"/>
        <v>-0.59037022855771493</v>
      </c>
      <c r="I25" s="65">
        <f t="shared" si="3"/>
        <v>-0.59037022855771493</v>
      </c>
      <c r="J25" s="81"/>
      <c r="K25" s="79"/>
      <c r="L25" t="s">
        <v>32</v>
      </c>
      <c r="M25" t="s">
        <v>26</v>
      </c>
    </row>
    <row r="26" spans="1:13" ht="15.75" x14ac:dyDescent="0.25">
      <c r="A26" s="89" t="s">
        <v>31</v>
      </c>
      <c r="B26" s="75">
        <v>2.1</v>
      </c>
      <c r="C26" s="76">
        <v>1.5</v>
      </c>
      <c r="D26" s="66">
        <f>B26*C2</f>
        <v>-3.3724112878972541</v>
      </c>
      <c r="E26" s="67">
        <f>E2*C26</f>
        <v>-1.3925509346051681</v>
      </c>
      <c r="F26" s="67">
        <f>D26+E26+$B$35</f>
        <v>-4.7649622225024224</v>
      </c>
      <c r="G26" s="67">
        <f t="shared" si="2"/>
        <v>8.451179046238589E-3</v>
      </c>
      <c r="H26" s="67">
        <f>(G26-$C$43)/$C$44</f>
        <v>-1.1486599745021413</v>
      </c>
      <c r="I26" s="68">
        <f t="shared" si="3"/>
        <v>-1.1486599745021413</v>
      </c>
      <c r="J26" s="81">
        <f t="shared" ref="J26" si="14">AVERAGE(I26:I29)</f>
        <v>0</v>
      </c>
      <c r="K26" s="79">
        <f t="shared" ref="K26" si="15">_xlfn.STDEV.P(I26:I29)</f>
        <v>0.99999999999999978</v>
      </c>
      <c r="L26" s="81">
        <f>AVERAGE(G26:G29)</f>
        <v>0.52027244478110968</v>
      </c>
      <c r="M26" s="83">
        <f>_xlfn.STDEV.P(G26:G29)</f>
        <v>0.44558117902271954</v>
      </c>
    </row>
    <row r="27" spans="1:13" ht="15.75" x14ac:dyDescent="0.25">
      <c r="A27" s="89"/>
      <c r="B27" s="75">
        <v>2.1</v>
      </c>
      <c r="C27" s="76">
        <v>1.5</v>
      </c>
      <c r="D27" s="66">
        <f t="shared" ref="D27:D29" si="16">B27*C3</f>
        <v>-0.16059101370938966</v>
      </c>
      <c r="E27" s="67">
        <f t="shared" ref="E27:E29" si="17">E3*C27</f>
        <v>-1.6035108103326856</v>
      </c>
      <c r="F27" s="67">
        <f t="shared" ref="F27:F29" si="18">D27+E27+$B$35</f>
        <v>-1.7641018240420752</v>
      </c>
      <c r="G27" s="67">
        <f t="shared" si="2"/>
        <v>0.14627735924309468</v>
      </c>
      <c r="H27" s="67">
        <f t="shared" ref="H27:H29" si="19">(G27-$C$43)/$C$44</f>
        <v>-0.83934219654045461</v>
      </c>
      <c r="I27" s="68">
        <f t="shared" si="3"/>
        <v>-0.83934219654045461</v>
      </c>
      <c r="J27" s="81"/>
      <c r="K27" s="79"/>
      <c r="L27" s="81"/>
      <c r="M27" s="83"/>
    </row>
    <row r="28" spans="1:13" ht="15.75" x14ac:dyDescent="0.25">
      <c r="A28" s="89"/>
      <c r="B28" s="75">
        <v>2.1</v>
      </c>
      <c r="C28" s="76">
        <v>1.5</v>
      </c>
      <c r="D28" s="66">
        <f t="shared" si="16"/>
        <v>1.766501150803329</v>
      </c>
      <c r="E28" s="67">
        <f t="shared" si="17"/>
        <v>1.471935030496895</v>
      </c>
      <c r="F28" s="67">
        <f t="shared" si="18"/>
        <v>3.2384361813002238</v>
      </c>
      <c r="G28" s="67">
        <f t="shared" si="2"/>
        <v>0.96225535265366113</v>
      </c>
      <c r="H28" s="67">
        <f t="shared" si="19"/>
        <v>0.99192454412446218</v>
      </c>
      <c r="I28" s="68">
        <f t="shared" si="3"/>
        <v>0.99192454412446218</v>
      </c>
      <c r="J28" s="81"/>
      <c r="K28" s="79"/>
      <c r="L28" s="81"/>
      <c r="M28" s="83"/>
    </row>
    <row r="29" spans="1:13" ht="16.5" thickBot="1" x14ac:dyDescent="0.3">
      <c r="A29" s="90"/>
      <c r="B29" s="77">
        <v>2.1</v>
      </c>
      <c r="C29" s="78">
        <v>1.5</v>
      </c>
      <c r="D29" s="66">
        <f t="shared" si="16"/>
        <v>1.766501150803329</v>
      </c>
      <c r="E29" s="67">
        <f t="shared" si="17"/>
        <v>1.5241267144409587</v>
      </c>
      <c r="F29" s="67">
        <f t="shared" si="18"/>
        <v>3.2906278652442875</v>
      </c>
      <c r="G29" s="67">
        <f t="shared" si="2"/>
        <v>0.96410588818144449</v>
      </c>
      <c r="H29" s="67">
        <f t="shared" si="19"/>
        <v>0.99607762691813428</v>
      </c>
      <c r="I29" s="68">
        <f t="shared" si="3"/>
        <v>0.99607762691813428</v>
      </c>
      <c r="J29" s="82"/>
      <c r="K29" s="80"/>
      <c r="L29" s="82"/>
      <c r="M29" s="84"/>
    </row>
    <row r="30" spans="1:13" ht="15.75" x14ac:dyDescent="0.25">
      <c r="B30" s="36"/>
      <c r="C30" s="37"/>
    </row>
    <row r="31" spans="1:13" ht="15.75" thickBot="1" x14ac:dyDescent="0.3"/>
    <row r="32" spans="1:13" ht="15.75" x14ac:dyDescent="0.25">
      <c r="A32" s="13" t="s">
        <v>10</v>
      </c>
      <c r="B32" s="26">
        <v>0</v>
      </c>
    </row>
    <row r="33" spans="1:3" ht="15.75" x14ac:dyDescent="0.25">
      <c r="B33" s="27">
        <v>0</v>
      </c>
    </row>
    <row r="34" spans="1:3" ht="15.75" x14ac:dyDescent="0.25">
      <c r="B34" s="27">
        <v>0</v>
      </c>
    </row>
    <row r="35" spans="1:3" ht="16.5" thickBot="1" x14ac:dyDescent="0.3">
      <c r="B35" s="28">
        <v>0</v>
      </c>
    </row>
    <row r="36" spans="1:3" ht="15.75" thickBot="1" x14ac:dyDescent="0.3"/>
    <row r="37" spans="1:3" x14ac:dyDescent="0.25">
      <c r="A37" s="40" t="s">
        <v>22</v>
      </c>
      <c r="B37" s="41" t="s">
        <v>0</v>
      </c>
      <c r="C37" s="42">
        <f>AVERAGE(G14:G17)</f>
        <v>0.50258112086544682</v>
      </c>
    </row>
    <row r="38" spans="1:3" ht="15.75" thickBot="1" x14ac:dyDescent="0.3">
      <c r="B38" s="43" t="s">
        <v>1</v>
      </c>
      <c r="C38" s="31">
        <f>_xlfn.STDEV.P(G14:G17)</f>
        <v>0.25510063663026439</v>
      </c>
    </row>
    <row r="39" spans="1:3" x14ac:dyDescent="0.25">
      <c r="A39" s="44" t="s">
        <v>23</v>
      </c>
      <c r="B39" s="45" t="s">
        <v>0</v>
      </c>
      <c r="C39" s="46">
        <f>AVERAGE(G18:G21)</f>
        <v>0.50075827733142952</v>
      </c>
    </row>
    <row r="40" spans="1:3" ht="15.75" thickBot="1" x14ac:dyDescent="0.3">
      <c r="B40" s="47" t="s">
        <v>1</v>
      </c>
      <c r="C40" s="35">
        <f>_xlfn.STDEV.P(G18:G21)</f>
        <v>9.6909802652426852E-2</v>
      </c>
    </row>
    <row r="41" spans="1:3" x14ac:dyDescent="0.25">
      <c r="A41" s="48" t="s">
        <v>24</v>
      </c>
      <c r="B41" s="49" t="s">
        <v>0</v>
      </c>
      <c r="C41" s="50">
        <f>AVERAGE(G22:G25)</f>
        <v>0.48731561550411773</v>
      </c>
    </row>
    <row r="42" spans="1:3" ht="15.75" thickBot="1" x14ac:dyDescent="0.3">
      <c r="B42" s="51" t="s">
        <v>1</v>
      </c>
      <c r="C42" s="52">
        <f>_xlfn.STDEV.P(G22:G25)</f>
        <v>0.19178244003753772</v>
      </c>
    </row>
    <row r="43" spans="1:3" x14ac:dyDescent="0.25">
      <c r="A43" s="53" t="s">
        <v>25</v>
      </c>
      <c r="B43" s="54" t="s">
        <v>0</v>
      </c>
      <c r="C43" s="55">
        <f>AVERAGE(G26:G29)</f>
        <v>0.52027244478110968</v>
      </c>
    </row>
    <row r="44" spans="1:3" ht="15.75" thickBot="1" x14ac:dyDescent="0.3">
      <c r="B44" s="56" t="s">
        <v>1</v>
      </c>
      <c r="C44" s="38">
        <f>_xlfn.STDEV.P(G26:G29)</f>
        <v>0.44558117902271954</v>
      </c>
    </row>
  </sheetData>
  <mergeCells count="14">
    <mergeCell ref="K22:K25"/>
    <mergeCell ref="K26:K29"/>
    <mergeCell ref="L26:L29"/>
    <mergeCell ref="M26:M29"/>
    <mergeCell ref="A14:A17"/>
    <mergeCell ref="A18:A21"/>
    <mergeCell ref="A22:A25"/>
    <mergeCell ref="A26:A29"/>
    <mergeCell ref="J14:J17"/>
    <mergeCell ref="K14:K17"/>
    <mergeCell ref="J18:J21"/>
    <mergeCell ref="J22:J25"/>
    <mergeCell ref="J26:J29"/>
    <mergeCell ref="K18:K21"/>
  </mergeCells>
  <pageMargins left="0.7" right="0.7" top="0.75" bottom="0.75" header="0.3" footer="0.3"/>
  <pageSetup paperSize="9" orientation="portrait" horizontalDpi="360" verticalDpi="360" r:id="rId1"/>
  <ignoredErrors>
    <ignoredError sqref="C39" formula="1"/>
  </ignoredError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batchnorm 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INTEL NUC</dc:creator>
  <cp:lastModifiedBy>Said Mirza</cp:lastModifiedBy>
  <dcterms:created xsi:type="dcterms:W3CDTF">2021-10-20T10:29:45Z</dcterms:created>
  <dcterms:modified xsi:type="dcterms:W3CDTF">2023-09-14T16:26:23Z</dcterms:modified>
</cp:coreProperties>
</file>