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ison\share\groups\ProteoformSuite\Quantification\"/>
    </mc:Choice>
  </mc:AlternateContent>
  <bookViews>
    <workbookView xWindow="0" yWindow="0" windowWidth="28800" windowHeight="12375" activeTab="4"/>
  </bookViews>
  <sheets>
    <sheet name="all_biorepintensities" sheetId="11" r:id="rId1"/>
    <sheet name="balanced permutations" sheetId="12" r:id="rId2"/>
    <sheet name="Sheet1" sheetId="2" r:id="rId3"/>
    <sheet name="Sheet5" sheetId="6" r:id="rId4"/>
    <sheet name="Sheet9" sheetId="10" r:id="rId5"/>
  </sheets>
  <calcPr calcId="171027"/>
</workbook>
</file>

<file path=xl/calcChain.xml><?xml version="1.0" encoding="utf-8"?>
<calcChain xmlns="http://schemas.openxmlformats.org/spreadsheetml/2006/main">
  <c r="S3" i="11" l="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2" i="11"/>
  <c r="Q2" i="11"/>
  <c r="U14" i="11"/>
  <c r="H3" i="11" l="1"/>
  <c r="I3" i="11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50" i="11"/>
  <c r="I50" i="11"/>
  <c r="H51" i="11"/>
  <c r="I51" i="11"/>
  <c r="H52" i="11"/>
  <c r="I52" i="11"/>
  <c r="H53" i="11"/>
  <c r="I53" i="11"/>
  <c r="H54" i="11"/>
  <c r="I54" i="11"/>
  <c r="H55" i="11"/>
  <c r="I55" i="11"/>
  <c r="H56" i="11"/>
  <c r="I56" i="11"/>
  <c r="H57" i="11"/>
  <c r="I57" i="11"/>
  <c r="H58" i="11"/>
  <c r="I58" i="11"/>
  <c r="H59" i="11"/>
  <c r="I59" i="11"/>
  <c r="H60" i="11"/>
  <c r="I60" i="11"/>
  <c r="H61" i="11"/>
  <c r="I61" i="11"/>
  <c r="H62" i="11"/>
  <c r="I62" i="11"/>
  <c r="H63" i="11"/>
  <c r="I63" i="11"/>
  <c r="H64" i="11"/>
  <c r="I64" i="11"/>
  <c r="H65" i="11"/>
  <c r="I65" i="11"/>
  <c r="H66" i="11"/>
  <c r="I66" i="11"/>
  <c r="H67" i="11"/>
  <c r="I67" i="11"/>
  <c r="H68" i="11"/>
  <c r="I68" i="11"/>
  <c r="H69" i="11"/>
  <c r="I69" i="11"/>
  <c r="H70" i="11"/>
  <c r="I70" i="11"/>
  <c r="H71" i="11"/>
  <c r="I71" i="11"/>
  <c r="H72" i="11"/>
  <c r="I72" i="11"/>
  <c r="H73" i="11"/>
  <c r="I73" i="11"/>
  <c r="H74" i="11"/>
  <c r="I74" i="11"/>
  <c r="H75" i="11"/>
  <c r="I75" i="11"/>
  <c r="H76" i="11"/>
  <c r="I76" i="11"/>
  <c r="H77" i="11"/>
  <c r="I77" i="11"/>
  <c r="H78" i="11"/>
  <c r="I78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H98" i="11"/>
  <c r="I98" i="11"/>
  <c r="H99" i="11"/>
  <c r="I99" i="11"/>
  <c r="H100" i="11"/>
  <c r="I100" i="11"/>
  <c r="H101" i="11"/>
  <c r="I101" i="11"/>
  <c r="H423" i="2"/>
  <c r="I2" i="11"/>
  <c r="H2" i="11"/>
  <c r="J14" i="11" l="1"/>
  <c r="K14" i="11" s="1"/>
  <c r="L14" i="11" s="1"/>
  <c r="J6" i="11"/>
  <c r="K6" i="11" s="1"/>
  <c r="L6" i="11" s="1"/>
  <c r="J85" i="11"/>
  <c r="J53" i="11"/>
  <c r="J45" i="11"/>
  <c r="J41" i="11"/>
  <c r="J37" i="11"/>
  <c r="J5" i="11"/>
  <c r="K5" i="11" s="1"/>
  <c r="L5" i="11" s="1"/>
  <c r="J78" i="11"/>
  <c r="J3" i="11"/>
  <c r="K3" i="11" s="1"/>
  <c r="L3" i="11" s="1"/>
  <c r="J24" i="11"/>
  <c r="K24" i="11" s="1"/>
  <c r="L24" i="11" s="1"/>
  <c r="J87" i="11"/>
  <c r="K87" i="11" s="1"/>
  <c r="L87" i="11" s="1"/>
  <c r="J67" i="11"/>
  <c r="K67" i="11" s="1"/>
  <c r="L67" i="11" s="1"/>
  <c r="J63" i="11"/>
  <c r="K63" i="11" s="1"/>
  <c r="L63" i="11" s="1"/>
  <c r="J21" i="11"/>
  <c r="K21" i="11" s="1"/>
  <c r="L21" i="11" s="1"/>
  <c r="J2" i="11"/>
  <c r="K2" i="11" s="1"/>
  <c r="L2" i="11" s="1"/>
  <c r="J98" i="11"/>
  <c r="K98" i="11" s="1"/>
  <c r="L98" i="11" s="1"/>
  <c r="J86" i="11"/>
  <c r="K86" i="11" s="1"/>
  <c r="L86" i="11" s="1"/>
  <c r="J34" i="11"/>
  <c r="K34" i="11" s="1"/>
  <c r="L34" i="11" s="1"/>
  <c r="J22" i="11"/>
  <c r="K22" i="11" s="1"/>
  <c r="L22" i="11" s="1"/>
  <c r="J40" i="11"/>
  <c r="K40" i="11" s="1"/>
  <c r="L40" i="11" s="1"/>
  <c r="J89" i="11"/>
  <c r="K89" i="11" s="1"/>
  <c r="L89" i="11" s="1"/>
  <c r="J43" i="11"/>
  <c r="K43" i="11" s="1"/>
  <c r="L43" i="11" s="1"/>
  <c r="J23" i="11"/>
  <c r="K23" i="11" s="1"/>
  <c r="L23" i="11" s="1"/>
  <c r="J54" i="11"/>
  <c r="K54" i="11" s="1"/>
  <c r="L54" i="11" s="1"/>
  <c r="J69" i="11"/>
  <c r="K69" i="11" s="1"/>
  <c r="L69" i="11" s="1"/>
  <c r="K53" i="11"/>
  <c r="L53" i="11" s="1"/>
  <c r="J64" i="11"/>
  <c r="J56" i="11"/>
  <c r="J51" i="11"/>
  <c r="K51" i="11" s="1"/>
  <c r="L51" i="11" s="1"/>
  <c r="J13" i="11"/>
  <c r="K13" i="11" s="1"/>
  <c r="L13" i="11" s="1"/>
  <c r="J94" i="11"/>
  <c r="K94" i="11" s="1"/>
  <c r="L94" i="11" s="1"/>
  <c r="J83" i="11"/>
  <c r="K83" i="11" s="1"/>
  <c r="L83" i="11" s="1"/>
  <c r="J101" i="11"/>
  <c r="K101" i="11" s="1"/>
  <c r="L101" i="11" s="1"/>
  <c r="J97" i="11"/>
  <c r="K97" i="11" s="1"/>
  <c r="L97" i="11" s="1"/>
  <c r="K78" i="11"/>
  <c r="L78" i="11" s="1"/>
  <c r="J29" i="11"/>
  <c r="K29" i="11" s="1"/>
  <c r="L29" i="11" s="1"/>
  <c r="J62" i="11"/>
  <c r="K62" i="11" s="1"/>
  <c r="L62" i="11" s="1"/>
  <c r="J95" i="11"/>
  <c r="K95" i="11" s="1"/>
  <c r="L95" i="11" s="1"/>
  <c r="J38" i="11"/>
  <c r="K38" i="11" s="1"/>
  <c r="L38" i="11" s="1"/>
  <c r="J30" i="11"/>
  <c r="K30" i="11" s="1"/>
  <c r="L30" i="11" s="1"/>
  <c r="J19" i="11"/>
  <c r="J15" i="11"/>
  <c r="K15" i="11" s="1"/>
  <c r="L15" i="11" s="1"/>
  <c r="J77" i="11"/>
  <c r="K77" i="11" s="1"/>
  <c r="L77" i="11" s="1"/>
  <c r="J73" i="11"/>
  <c r="K73" i="11" s="1"/>
  <c r="L73" i="11" s="1"/>
  <c r="J55" i="11"/>
  <c r="K55" i="11" s="1"/>
  <c r="L55" i="11" s="1"/>
  <c r="J93" i="11"/>
  <c r="K93" i="11" s="1"/>
  <c r="L93" i="11" s="1"/>
  <c r="J66" i="11"/>
  <c r="K66" i="11" s="1"/>
  <c r="L66" i="11" s="1"/>
  <c r="J46" i="11"/>
  <c r="K46" i="11" s="1"/>
  <c r="L46" i="11" s="1"/>
  <c r="K19" i="11"/>
  <c r="L19" i="11" s="1"/>
  <c r="J9" i="11"/>
  <c r="K9" i="11" s="1"/>
  <c r="L9" i="11" s="1"/>
  <c r="K85" i="11"/>
  <c r="L85" i="11" s="1"/>
  <c r="J75" i="11"/>
  <c r="K75" i="11" s="1"/>
  <c r="L75" i="11" s="1"/>
  <c r="J68" i="11"/>
  <c r="K68" i="11" s="1"/>
  <c r="L68" i="11" s="1"/>
  <c r="K37" i="11"/>
  <c r="L37" i="11" s="1"/>
  <c r="J72" i="11"/>
  <c r="K72" i="11" s="1"/>
  <c r="L72" i="11" s="1"/>
  <c r="J35" i="11"/>
  <c r="K35" i="11" s="1"/>
  <c r="L35" i="11" s="1"/>
  <c r="J91" i="11"/>
  <c r="K91" i="11" s="1"/>
  <c r="L91" i="11" s="1"/>
  <c r="J71" i="11"/>
  <c r="K71" i="11" s="1"/>
  <c r="L71" i="11" s="1"/>
  <c r="J61" i="11"/>
  <c r="K61" i="11"/>
  <c r="L61" i="11" s="1"/>
  <c r="J57" i="11"/>
  <c r="K57" i="11" s="1"/>
  <c r="L57" i="11" s="1"/>
  <c r="J27" i="11"/>
  <c r="K27" i="11" s="1"/>
  <c r="L27" i="11" s="1"/>
  <c r="J99" i="11"/>
  <c r="K99" i="11" s="1"/>
  <c r="L99" i="11" s="1"/>
  <c r="J32" i="11"/>
  <c r="K32" i="11" s="1"/>
  <c r="L32" i="11" s="1"/>
  <c r="J47" i="11"/>
  <c r="K47" i="11" s="1"/>
  <c r="L47" i="11" s="1"/>
  <c r="K41" i="11"/>
  <c r="L41" i="11" s="1"/>
  <c r="J39" i="11"/>
  <c r="K39" i="11" s="1"/>
  <c r="L39" i="11" s="1"/>
  <c r="J31" i="11"/>
  <c r="K31" i="11" s="1"/>
  <c r="L31" i="11" s="1"/>
  <c r="J25" i="11"/>
  <c r="K25" i="11" s="1"/>
  <c r="L25" i="11" s="1"/>
  <c r="J17" i="11"/>
  <c r="J11" i="11"/>
  <c r="K11" i="11" s="1"/>
  <c r="L11" i="11" s="1"/>
  <c r="J8" i="11"/>
  <c r="K8" i="11" s="1"/>
  <c r="L8" i="11" s="1"/>
  <c r="J88" i="11"/>
  <c r="K88" i="11" s="1"/>
  <c r="L88" i="11" s="1"/>
  <c r="J79" i="11"/>
  <c r="K79" i="11" s="1"/>
  <c r="L79" i="11" s="1"/>
  <c r="J59" i="11"/>
  <c r="K59" i="11" s="1"/>
  <c r="L59" i="11" s="1"/>
  <c r="J7" i="11"/>
  <c r="K7" i="11" s="1"/>
  <c r="L7" i="11" s="1"/>
  <c r="J74" i="11"/>
  <c r="K74" i="11" s="1"/>
  <c r="L74" i="11" s="1"/>
  <c r="J36" i="11"/>
  <c r="K36" i="11" s="1"/>
  <c r="L36" i="11" s="1"/>
  <c r="J42" i="11"/>
  <c r="K42" i="11" s="1"/>
  <c r="L42" i="11" s="1"/>
  <c r="J100" i="11"/>
  <c r="K100" i="11" s="1"/>
  <c r="L100" i="11" s="1"/>
  <c r="J4" i="11"/>
  <c r="K4" i="11" s="1"/>
  <c r="L4" i="11" s="1"/>
  <c r="J70" i="11"/>
  <c r="K70" i="11" s="1"/>
  <c r="L70" i="11" s="1"/>
  <c r="J96" i="11"/>
  <c r="K96" i="11" s="1"/>
  <c r="L96" i="11" s="1"/>
  <c r="K45" i="11"/>
  <c r="L45" i="11" s="1"/>
  <c r="J50" i="11"/>
  <c r="K50" i="11" s="1"/>
  <c r="L50" i="11" s="1"/>
  <c r="J18" i="11"/>
  <c r="K18" i="11" s="1"/>
  <c r="L18" i="11" s="1"/>
  <c r="J82" i="11"/>
  <c r="K82" i="11" s="1"/>
  <c r="L82" i="11" s="1"/>
  <c r="J10" i="11"/>
  <c r="K10" i="11" s="1"/>
  <c r="L10" i="11" s="1"/>
  <c r="J81" i="11"/>
  <c r="K81" i="11" s="1"/>
  <c r="L81" i="11" s="1"/>
  <c r="K64" i="11"/>
  <c r="L64" i="11" s="1"/>
  <c r="J49" i="11"/>
  <c r="K49" i="11" s="1"/>
  <c r="L49" i="11" s="1"/>
  <c r="K17" i="11"/>
  <c r="L17" i="11" s="1"/>
  <c r="J84" i="11"/>
  <c r="K84" i="11" s="1"/>
  <c r="L84" i="11" s="1"/>
  <c r="J80" i="11"/>
  <c r="K80" i="11" s="1"/>
  <c r="L80" i="11" s="1"/>
  <c r="J52" i="11"/>
  <c r="K52" i="11" s="1"/>
  <c r="L52" i="11" s="1"/>
  <c r="J48" i="11"/>
  <c r="K48" i="11" s="1"/>
  <c r="L48" i="11" s="1"/>
  <c r="J20" i="11"/>
  <c r="K20" i="11" s="1"/>
  <c r="L20" i="11" s="1"/>
  <c r="J16" i="11"/>
  <c r="K16" i="11" s="1"/>
  <c r="L16" i="11" s="1"/>
  <c r="J90" i="11"/>
  <c r="K90" i="11" s="1"/>
  <c r="L90" i="11" s="1"/>
  <c r="J65" i="11"/>
  <c r="K65" i="11" s="1"/>
  <c r="L65" i="11" s="1"/>
  <c r="J58" i="11"/>
  <c r="K58" i="11" s="1"/>
  <c r="L58" i="11" s="1"/>
  <c r="J33" i="11"/>
  <c r="K33" i="11" s="1"/>
  <c r="L33" i="11" s="1"/>
  <c r="J26" i="11"/>
  <c r="K26" i="11" s="1"/>
  <c r="L26" i="11" s="1"/>
  <c r="J92" i="11"/>
  <c r="K92" i="11" s="1"/>
  <c r="L92" i="11" s="1"/>
  <c r="J76" i="11"/>
  <c r="K76" i="11" s="1"/>
  <c r="L76" i="11" s="1"/>
  <c r="J60" i="11"/>
  <c r="K60" i="11" s="1"/>
  <c r="L60" i="11" s="1"/>
  <c r="J44" i="11"/>
  <c r="K44" i="11" s="1"/>
  <c r="L44" i="11" s="1"/>
  <c r="J28" i="11"/>
  <c r="K28" i="11" s="1"/>
  <c r="L28" i="11" s="1"/>
  <c r="J12" i="11"/>
  <c r="K12" i="11" s="1"/>
  <c r="L12" i="11" s="1"/>
  <c r="K56" i="11"/>
  <c r="L56" i="11" s="1"/>
  <c r="M12" i="11" l="1"/>
  <c r="M26" i="11"/>
  <c r="M80" i="11"/>
  <c r="M60" i="11"/>
  <c r="M65" i="11"/>
  <c r="M42" i="11"/>
  <c r="M90" i="11"/>
  <c r="M20" i="11"/>
  <c r="M84" i="11"/>
  <c r="M49" i="11"/>
  <c r="M96" i="11"/>
  <c r="M44" i="11"/>
  <c r="M48" i="11"/>
  <c r="M10" i="11"/>
  <c r="M70" i="11"/>
  <c r="M28" i="11"/>
  <c r="M58" i="11"/>
  <c r="M74" i="11"/>
  <c r="M52" i="11"/>
  <c r="M18" i="11"/>
  <c r="M46" i="11"/>
  <c r="M30" i="11"/>
  <c r="M94" i="11"/>
  <c r="M3" i="11"/>
  <c r="M62" i="11"/>
  <c r="M99" i="11"/>
  <c r="M39" i="11"/>
  <c r="M7" i="11"/>
  <c r="M35" i="11"/>
  <c r="M67" i="11"/>
  <c r="M4" i="11"/>
  <c r="M73" i="11"/>
  <c r="M78" i="11"/>
  <c r="M53" i="11"/>
  <c r="M87" i="11"/>
  <c r="M89" i="11"/>
  <c r="M59" i="11"/>
  <c r="M63" i="11"/>
  <c r="M86" i="11"/>
  <c r="M11" i="11"/>
  <c r="M75" i="11"/>
  <c r="M54" i="11"/>
  <c r="M83" i="11"/>
  <c r="M37" i="11"/>
  <c r="M47" i="11"/>
  <c r="M51" i="11"/>
  <c r="M69" i="11"/>
  <c r="M98" i="11"/>
  <c r="M43" i="11"/>
  <c r="M27" i="11"/>
  <c r="M31" i="11"/>
  <c r="M34" i="11"/>
  <c r="M85" i="11"/>
  <c r="M15" i="11"/>
  <c r="M21" i="11"/>
  <c r="M57" i="11"/>
  <c r="M23" i="11"/>
  <c r="M91" i="11"/>
  <c r="M5" i="11"/>
  <c r="M101" i="11"/>
  <c r="M79" i="11"/>
  <c r="M71" i="11"/>
  <c r="M95" i="11"/>
  <c r="M29" i="11"/>
  <c r="M93" i="11"/>
  <c r="M22" i="11"/>
  <c r="M61" i="11"/>
  <c r="M19" i="11"/>
  <c r="M14" i="11"/>
  <c r="M9" i="11"/>
  <c r="M55" i="11"/>
  <c r="M66" i="11"/>
  <c r="M41" i="11"/>
  <c r="M6" i="11"/>
  <c r="M13" i="11"/>
  <c r="M64" i="11"/>
  <c r="M25" i="11"/>
  <c r="M72" i="11"/>
  <c r="M36" i="11"/>
  <c r="M100" i="11"/>
  <c r="M68" i="11"/>
  <c r="M32" i="11"/>
  <c r="M50" i="11"/>
  <c r="M88" i="11"/>
  <c r="M8" i="11"/>
  <c r="M45" i="11"/>
  <c r="M77" i="11"/>
  <c r="M76" i="11"/>
  <c r="M81" i="11"/>
  <c r="M82" i="11"/>
  <c r="M16" i="11"/>
  <c r="M24" i="11"/>
  <c r="M97" i="11"/>
  <c r="M38" i="11"/>
  <c r="M56" i="11"/>
  <c r="M33" i="11"/>
  <c r="M92" i="11"/>
  <c r="M40" i="11"/>
  <c r="M17" i="11"/>
  <c r="M2" i="11"/>
  <c r="E3" i="10"/>
  <c r="D4" i="10"/>
  <c r="E5" i="6"/>
  <c r="E6" i="10"/>
  <c r="E7" i="10"/>
  <c r="D7" i="10"/>
  <c r="D8" i="10"/>
  <c r="B9" i="2"/>
  <c r="G10" i="6"/>
  <c r="G11" i="6"/>
  <c r="D12" i="10"/>
  <c r="E14" i="10"/>
  <c r="G14" i="6"/>
  <c r="E15" i="10"/>
  <c r="B17" i="2"/>
  <c r="G18" i="6"/>
  <c r="E19" i="10"/>
  <c r="G19" i="6"/>
  <c r="D20" i="10"/>
  <c r="E21" i="6"/>
  <c r="E22" i="10"/>
  <c r="G22" i="2"/>
  <c r="E23" i="10"/>
  <c r="D23" i="10"/>
  <c r="D24" i="10"/>
  <c r="E25" i="6"/>
  <c r="G26" i="6"/>
  <c r="D28" i="10"/>
  <c r="G30" i="6"/>
  <c r="E31" i="10"/>
  <c r="I31" i="10" s="1"/>
  <c r="D31" i="10"/>
  <c r="B33" i="2"/>
  <c r="E34" i="6"/>
  <c r="G34" i="6"/>
  <c r="E35" i="10"/>
  <c r="G35" i="6"/>
  <c r="D36" i="10"/>
  <c r="E37" i="6"/>
  <c r="E38" i="10"/>
  <c r="E39" i="10"/>
  <c r="D40" i="10"/>
  <c r="B41" i="2"/>
  <c r="G42" i="6"/>
  <c r="E43" i="10"/>
  <c r="D44" i="10"/>
  <c r="E46" i="10"/>
  <c r="G46" i="6"/>
  <c r="E47" i="10"/>
  <c r="D47" i="10"/>
  <c r="D48" i="10"/>
  <c r="B49" i="2"/>
  <c r="G50" i="6"/>
  <c r="E51" i="10"/>
  <c r="D52" i="10"/>
  <c r="E53" i="6"/>
  <c r="G54" i="2"/>
  <c r="E55" i="10"/>
  <c r="D55" i="10"/>
  <c r="D56" i="10"/>
  <c r="E57" i="6"/>
  <c r="I57" i="6" s="1"/>
  <c r="E58" i="6"/>
  <c r="G58" i="6"/>
  <c r="E59" i="10"/>
  <c r="D60" i="10"/>
  <c r="E62" i="10"/>
  <c r="G62" i="6"/>
  <c r="E63" i="10"/>
  <c r="D63" i="10"/>
  <c r="D64" i="10"/>
  <c r="B65" i="2"/>
  <c r="G66" i="6"/>
  <c r="E67" i="10"/>
  <c r="D68" i="10"/>
  <c r="E69" i="6"/>
  <c r="E70" i="10"/>
  <c r="E71" i="10"/>
  <c r="I71" i="10" s="1"/>
  <c r="D71" i="10"/>
  <c r="D72" i="10"/>
  <c r="B73" i="2"/>
  <c r="E74" i="6"/>
  <c r="G74" i="6"/>
  <c r="E75" i="10"/>
  <c r="G75" i="6"/>
  <c r="D76" i="10"/>
  <c r="E78" i="10"/>
  <c r="G78" i="6"/>
  <c r="E79" i="10"/>
  <c r="D79" i="10"/>
  <c r="B81" i="2"/>
  <c r="E82" i="6"/>
  <c r="G82" i="6"/>
  <c r="E83" i="10"/>
  <c r="I83" i="10" s="1"/>
  <c r="G83" i="6"/>
  <c r="D84" i="10"/>
  <c r="E85" i="6"/>
  <c r="E86" i="10"/>
  <c r="G86" i="2"/>
  <c r="E87" i="10"/>
  <c r="D87" i="10"/>
  <c r="D88" i="10"/>
  <c r="E89" i="6"/>
  <c r="G90" i="6"/>
  <c r="E91" i="10"/>
  <c r="D92" i="10"/>
  <c r="E94" i="10"/>
  <c r="G94" i="6"/>
  <c r="E95" i="10"/>
  <c r="D95" i="10"/>
  <c r="D96" i="10"/>
  <c r="B97" i="2"/>
  <c r="G98" i="6"/>
  <c r="E99" i="10"/>
  <c r="D100" i="10"/>
  <c r="E101" i="6"/>
  <c r="C2" i="6"/>
  <c r="D11" i="10"/>
  <c r="B15" i="10"/>
  <c r="D15" i="10"/>
  <c r="E30" i="10"/>
  <c r="E34" i="10"/>
  <c r="D39" i="10"/>
  <c r="E54" i="10"/>
  <c r="H423" i="11"/>
  <c r="C3" i="10"/>
  <c r="F3" i="10"/>
  <c r="G3" i="10"/>
  <c r="E4" i="10"/>
  <c r="F4" i="10"/>
  <c r="G4" i="10"/>
  <c r="B5" i="10"/>
  <c r="C5" i="10"/>
  <c r="D5" i="10"/>
  <c r="F5" i="10"/>
  <c r="G6" i="10"/>
  <c r="F7" i="10"/>
  <c r="G7" i="10"/>
  <c r="E8" i="10"/>
  <c r="F8" i="10"/>
  <c r="G8" i="10"/>
  <c r="B9" i="10"/>
  <c r="D9" i="10"/>
  <c r="F9" i="10"/>
  <c r="G10" i="10"/>
  <c r="E11" i="10"/>
  <c r="F11" i="10"/>
  <c r="G11" i="10"/>
  <c r="E12" i="10"/>
  <c r="I12" i="10" s="1"/>
  <c r="F12" i="10"/>
  <c r="G12" i="10"/>
  <c r="B13" i="10"/>
  <c r="C13" i="10"/>
  <c r="D13" i="10"/>
  <c r="F13" i="10"/>
  <c r="G14" i="10"/>
  <c r="F15" i="10"/>
  <c r="G15" i="10"/>
  <c r="D16" i="10"/>
  <c r="E16" i="10"/>
  <c r="I16" i="10" s="1"/>
  <c r="F16" i="10"/>
  <c r="G16" i="10"/>
  <c r="B17" i="10"/>
  <c r="D17" i="10"/>
  <c r="F17" i="10"/>
  <c r="C18" i="10"/>
  <c r="G18" i="10"/>
  <c r="B19" i="10"/>
  <c r="D19" i="10"/>
  <c r="F19" i="10"/>
  <c r="G19" i="10"/>
  <c r="E20" i="10"/>
  <c r="F20" i="10"/>
  <c r="G20" i="10"/>
  <c r="B21" i="10"/>
  <c r="C21" i="10"/>
  <c r="D21" i="10"/>
  <c r="F21" i="10"/>
  <c r="G22" i="10"/>
  <c r="C23" i="10"/>
  <c r="F23" i="10"/>
  <c r="G23" i="10"/>
  <c r="E24" i="10"/>
  <c r="I24" i="10" s="1"/>
  <c r="F24" i="10"/>
  <c r="G24" i="10"/>
  <c r="B25" i="10"/>
  <c r="D25" i="10"/>
  <c r="F25" i="10"/>
  <c r="G26" i="10"/>
  <c r="E27" i="10"/>
  <c r="F27" i="10"/>
  <c r="G27" i="10"/>
  <c r="E28" i="10"/>
  <c r="F28" i="10"/>
  <c r="G28" i="10"/>
  <c r="B29" i="10"/>
  <c r="D29" i="10"/>
  <c r="F29" i="10"/>
  <c r="G30" i="10"/>
  <c r="F31" i="10"/>
  <c r="G31" i="10"/>
  <c r="D32" i="10"/>
  <c r="E32" i="10"/>
  <c r="F32" i="10"/>
  <c r="G32" i="10"/>
  <c r="B33" i="10"/>
  <c r="D33" i="10"/>
  <c r="F33" i="10"/>
  <c r="C34" i="10"/>
  <c r="G34" i="10"/>
  <c r="C35" i="10"/>
  <c r="D35" i="10"/>
  <c r="F35" i="10"/>
  <c r="G35" i="10"/>
  <c r="E36" i="10"/>
  <c r="I36" i="10" s="1"/>
  <c r="F36" i="10"/>
  <c r="G36" i="10"/>
  <c r="B37" i="10"/>
  <c r="D37" i="10"/>
  <c r="F37" i="10"/>
  <c r="G38" i="10"/>
  <c r="F39" i="10"/>
  <c r="G39" i="10"/>
  <c r="E40" i="10"/>
  <c r="I40" i="10" s="1"/>
  <c r="F40" i="10"/>
  <c r="G40" i="10"/>
  <c r="B41" i="10"/>
  <c r="D41" i="10"/>
  <c r="F41" i="10"/>
  <c r="G42" i="10"/>
  <c r="F43" i="10"/>
  <c r="G43" i="10"/>
  <c r="E44" i="10"/>
  <c r="F44" i="10"/>
  <c r="G44" i="10"/>
  <c r="B45" i="10"/>
  <c r="D45" i="10"/>
  <c r="F45" i="10"/>
  <c r="G46" i="10"/>
  <c r="F47" i="10"/>
  <c r="G47" i="10"/>
  <c r="E48" i="10"/>
  <c r="F48" i="10"/>
  <c r="G48" i="10"/>
  <c r="B49" i="10"/>
  <c r="D49" i="10"/>
  <c r="F49" i="10"/>
  <c r="G50" i="10"/>
  <c r="B51" i="10"/>
  <c r="F51" i="10"/>
  <c r="G51" i="10"/>
  <c r="E52" i="10"/>
  <c r="F52" i="10"/>
  <c r="G52" i="10"/>
  <c r="B53" i="10"/>
  <c r="D53" i="10"/>
  <c r="F53" i="10"/>
  <c r="B54" i="10"/>
  <c r="C54" i="10"/>
  <c r="G54" i="10"/>
  <c r="C55" i="10"/>
  <c r="F55" i="10"/>
  <c r="G55" i="10"/>
  <c r="E56" i="10"/>
  <c r="I56" i="10" s="1"/>
  <c r="F56" i="10"/>
  <c r="G56" i="10"/>
  <c r="B57" i="10"/>
  <c r="C57" i="10"/>
  <c r="D57" i="10"/>
  <c r="F57" i="10"/>
  <c r="G58" i="10"/>
  <c r="F59" i="10"/>
  <c r="G59" i="10"/>
  <c r="E60" i="10"/>
  <c r="F60" i="10"/>
  <c r="G60" i="10"/>
  <c r="B61" i="10"/>
  <c r="D61" i="10"/>
  <c r="F61" i="10"/>
  <c r="G62" i="10"/>
  <c r="F63" i="10"/>
  <c r="G63" i="10"/>
  <c r="E64" i="10"/>
  <c r="F64" i="10"/>
  <c r="G64" i="10"/>
  <c r="B65" i="10"/>
  <c r="D65" i="10"/>
  <c r="F65" i="10"/>
  <c r="G66" i="10"/>
  <c r="F67" i="10"/>
  <c r="G67" i="10"/>
  <c r="E68" i="10"/>
  <c r="F68" i="10"/>
  <c r="G68" i="10"/>
  <c r="B69" i="10"/>
  <c r="D69" i="10"/>
  <c r="F69" i="10"/>
  <c r="G70" i="10"/>
  <c r="F71" i="10"/>
  <c r="G71" i="10"/>
  <c r="E72" i="10"/>
  <c r="I72" i="10" s="1"/>
  <c r="F72" i="10"/>
  <c r="G72" i="10"/>
  <c r="B73" i="10"/>
  <c r="D73" i="10"/>
  <c r="F73" i="10"/>
  <c r="G74" i="10"/>
  <c r="F75" i="10"/>
  <c r="G75" i="10"/>
  <c r="E76" i="10"/>
  <c r="F76" i="10"/>
  <c r="G76" i="10"/>
  <c r="B77" i="10"/>
  <c r="D77" i="10"/>
  <c r="F77" i="10"/>
  <c r="G78" i="10"/>
  <c r="F79" i="10"/>
  <c r="G79" i="10"/>
  <c r="D80" i="10"/>
  <c r="E80" i="10"/>
  <c r="I80" i="10" s="1"/>
  <c r="F80" i="10"/>
  <c r="G80" i="10"/>
  <c r="B81" i="10"/>
  <c r="D81" i="10"/>
  <c r="F81" i="10"/>
  <c r="C82" i="10"/>
  <c r="G82" i="10"/>
  <c r="F83" i="10"/>
  <c r="G83" i="10"/>
  <c r="E84" i="10"/>
  <c r="F84" i="10"/>
  <c r="G84" i="10"/>
  <c r="B85" i="10"/>
  <c r="D85" i="10"/>
  <c r="F85" i="10"/>
  <c r="G86" i="10"/>
  <c r="C87" i="10"/>
  <c r="F87" i="10"/>
  <c r="G87" i="10"/>
  <c r="E88" i="10"/>
  <c r="F88" i="10"/>
  <c r="G88" i="10"/>
  <c r="B89" i="10"/>
  <c r="D89" i="10"/>
  <c r="F89" i="10"/>
  <c r="G90" i="10"/>
  <c r="F91" i="10"/>
  <c r="G91" i="10"/>
  <c r="E92" i="10"/>
  <c r="I92" i="10" s="1"/>
  <c r="F92" i="10"/>
  <c r="G92" i="10"/>
  <c r="B93" i="10"/>
  <c r="D93" i="10"/>
  <c r="F93" i="10"/>
  <c r="G94" i="10"/>
  <c r="B95" i="10"/>
  <c r="F95" i="10"/>
  <c r="G95" i="10"/>
  <c r="E96" i="10"/>
  <c r="I96" i="10" s="1"/>
  <c r="F96" i="10"/>
  <c r="G96" i="10"/>
  <c r="B97" i="10"/>
  <c r="C97" i="10"/>
  <c r="D97" i="10"/>
  <c r="F97" i="10"/>
  <c r="G98" i="10"/>
  <c r="F99" i="10"/>
  <c r="G99" i="10"/>
  <c r="E100" i="10"/>
  <c r="F100" i="10"/>
  <c r="G100" i="10"/>
  <c r="B101" i="10"/>
  <c r="D101" i="10"/>
  <c r="F101" i="10"/>
  <c r="D2" i="10"/>
  <c r="C2" i="10"/>
  <c r="B3" i="6"/>
  <c r="C3" i="6"/>
  <c r="D3" i="6"/>
  <c r="E3" i="6"/>
  <c r="F3" i="6"/>
  <c r="C4" i="6"/>
  <c r="D4" i="6"/>
  <c r="E4" i="6"/>
  <c r="G4" i="6"/>
  <c r="B5" i="6"/>
  <c r="C5" i="6"/>
  <c r="F5" i="6"/>
  <c r="G5" i="6"/>
  <c r="D6" i="6"/>
  <c r="E6" i="6"/>
  <c r="I6" i="6" s="1"/>
  <c r="F6" i="6"/>
  <c r="G6" i="6"/>
  <c r="B7" i="6"/>
  <c r="C7" i="6"/>
  <c r="D7" i="6"/>
  <c r="E7" i="6"/>
  <c r="F7" i="6"/>
  <c r="G7" i="6"/>
  <c r="C8" i="6"/>
  <c r="D8" i="6"/>
  <c r="E8" i="6"/>
  <c r="G8" i="6"/>
  <c r="B9" i="6"/>
  <c r="C9" i="6"/>
  <c r="F9" i="6"/>
  <c r="G9" i="6"/>
  <c r="D10" i="6"/>
  <c r="F10" i="6"/>
  <c r="B11" i="6"/>
  <c r="C11" i="6"/>
  <c r="D11" i="6"/>
  <c r="E11" i="6"/>
  <c r="F11" i="6"/>
  <c r="C12" i="6"/>
  <c r="D12" i="6"/>
  <c r="E12" i="6"/>
  <c r="I12" i="6" s="1"/>
  <c r="F12" i="6"/>
  <c r="G12" i="6"/>
  <c r="B13" i="6"/>
  <c r="C13" i="6"/>
  <c r="E13" i="6"/>
  <c r="F13" i="6"/>
  <c r="G13" i="6"/>
  <c r="D14" i="6"/>
  <c r="E14" i="6"/>
  <c r="I14" i="6" s="1"/>
  <c r="F14" i="6"/>
  <c r="B15" i="6"/>
  <c r="C15" i="6"/>
  <c r="D15" i="6"/>
  <c r="E15" i="6"/>
  <c r="I15" i="6" s="1"/>
  <c r="F15" i="6"/>
  <c r="G15" i="6"/>
  <c r="C16" i="6"/>
  <c r="D16" i="6"/>
  <c r="E16" i="6"/>
  <c r="F16" i="6"/>
  <c r="G16" i="6"/>
  <c r="B17" i="6"/>
  <c r="C17" i="6"/>
  <c r="E17" i="6"/>
  <c r="I17" i="6" s="1"/>
  <c r="F17" i="6"/>
  <c r="G17" i="6"/>
  <c r="D18" i="6"/>
  <c r="F18" i="6"/>
  <c r="B19" i="6"/>
  <c r="C19" i="6"/>
  <c r="D19" i="6"/>
  <c r="E19" i="6"/>
  <c r="I19" i="6" s="1"/>
  <c r="F19" i="6"/>
  <c r="C20" i="6"/>
  <c r="D20" i="6"/>
  <c r="E20" i="6"/>
  <c r="G20" i="6"/>
  <c r="B21" i="6"/>
  <c r="C21" i="6"/>
  <c r="F21" i="6"/>
  <c r="G21" i="6"/>
  <c r="D22" i="6"/>
  <c r="E22" i="6"/>
  <c r="F22" i="6"/>
  <c r="G22" i="6"/>
  <c r="B23" i="6"/>
  <c r="C23" i="6"/>
  <c r="D23" i="6"/>
  <c r="E23" i="6"/>
  <c r="I23" i="6" s="1"/>
  <c r="F23" i="6"/>
  <c r="G23" i="6"/>
  <c r="C24" i="6"/>
  <c r="D24" i="6"/>
  <c r="E24" i="6"/>
  <c r="G24" i="6"/>
  <c r="B25" i="6"/>
  <c r="C25" i="6"/>
  <c r="F25" i="6"/>
  <c r="G25" i="6"/>
  <c r="D26" i="6"/>
  <c r="F26" i="6"/>
  <c r="B27" i="6"/>
  <c r="C27" i="6"/>
  <c r="D27" i="6"/>
  <c r="E27" i="6"/>
  <c r="F27" i="6"/>
  <c r="C28" i="6"/>
  <c r="D28" i="6"/>
  <c r="E28" i="6"/>
  <c r="F28" i="6"/>
  <c r="G28" i="6"/>
  <c r="B29" i="6"/>
  <c r="C29" i="6"/>
  <c r="E29" i="6"/>
  <c r="F29" i="6"/>
  <c r="G29" i="6"/>
  <c r="D30" i="6"/>
  <c r="E30" i="6"/>
  <c r="I30" i="6" s="1"/>
  <c r="F30" i="6"/>
  <c r="B31" i="6"/>
  <c r="C31" i="6"/>
  <c r="D31" i="6"/>
  <c r="E31" i="6"/>
  <c r="F31" i="6"/>
  <c r="G31" i="6"/>
  <c r="C32" i="6"/>
  <c r="D32" i="6"/>
  <c r="E32" i="6"/>
  <c r="I32" i="6" s="1"/>
  <c r="F32" i="6"/>
  <c r="G32" i="6"/>
  <c r="B33" i="6"/>
  <c r="C33" i="6"/>
  <c r="E33" i="6"/>
  <c r="F33" i="6"/>
  <c r="G33" i="6"/>
  <c r="D34" i="6"/>
  <c r="F34" i="6"/>
  <c r="B35" i="6"/>
  <c r="C35" i="6"/>
  <c r="D35" i="6"/>
  <c r="E35" i="6"/>
  <c r="F35" i="6"/>
  <c r="C36" i="6"/>
  <c r="D36" i="6"/>
  <c r="E36" i="6"/>
  <c r="G36" i="6"/>
  <c r="B37" i="6"/>
  <c r="C37" i="6"/>
  <c r="F37" i="6"/>
  <c r="G37" i="6"/>
  <c r="D38" i="6"/>
  <c r="E38" i="6"/>
  <c r="I38" i="6" s="1"/>
  <c r="F38" i="6"/>
  <c r="G38" i="6"/>
  <c r="B39" i="6"/>
  <c r="C39" i="6"/>
  <c r="D39" i="6"/>
  <c r="E39" i="6"/>
  <c r="I39" i="6" s="1"/>
  <c r="F39" i="6"/>
  <c r="G39" i="6"/>
  <c r="C40" i="6"/>
  <c r="D40" i="6"/>
  <c r="E40" i="6"/>
  <c r="G40" i="6"/>
  <c r="B41" i="6"/>
  <c r="C41" i="6"/>
  <c r="F41" i="6"/>
  <c r="G41" i="6"/>
  <c r="D42" i="6"/>
  <c r="F42" i="6"/>
  <c r="B43" i="6"/>
  <c r="C43" i="6"/>
  <c r="D43" i="6"/>
  <c r="E43" i="6"/>
  <c r="F43" i="6"/>
  <c r="C44" i="6"/>
  <c r="D44" i="6"/>
  <c r="E44" i="6"/>
  <c r="F44" i="6"/>
  <c r="G44" i="6"/>
  <c r="B45" i="6"/>
  <c r="C45" i="6"/>
  <c r="E45" i="6"/>
  <c r="F45" i="6"/>
  <c r="G45" i="6"/>
  <c r="D46" i="6"/>
  <c r="E46" i="6"/>
  <c r="I46" i="6" s="1"/>
  <c r="F46" i="6"/>
  <c r="B47" i="6"/>
  <c r="C47" i="6"/>
  <c r="D47" i="6"/>
  <c r="E47" i="6"/>
  <c r="I47" i="6" s="1"/>
  <c r="F47" i="6"/>
  <c r="G47" i="6"/>
  <c r="C48" i="6"/>
  <c r="D48" i="6"/>
  <c r="E48" i="6"/>
  <c r="F48" i="6"/>
  <c r="G48" i="6"/>
  <c r="B49" i="6"/>
  <c r="C49" i="6"/>
  <c r="E49" i="6"/>
  <c r="F49" i="6"/>
  <c r="G49" i="6"/>
  <c r="D50" i="6"/>
  <c r="F50" i="6"/>
  <c r="B51" i="6"/>
  <c r="C51" i="6"/>
  <c r="D51" i="6"/>
  <c r="E51" i="6"/>
  <c r="F51" i="6"/>
  <c r="C52" i="6"/>
  <c r="D52" i="6"/>
  <c r="E52" i="6"/>
  <c r="G52" i="6"/>
  <c r="B53" i="6"/>
  <c r="C53" i="6"/>
  <c r="F53" i="6"/>
  <c r="G53" i="6"/>
  <c r="D54" i="6"/>
  <c r="E54" i="6"/>
  <c r="F54" i="6"/>
  <c r="G54" i="6"/>
  <c r="B55" i="6"/>
  <c r="C55" i="6"/>
  <c r="D55" i="6"/>
  <c r="E55" i="6"/>
  <c r="F55" i="6"/>
  <c r="G55" i="6"/>
  <c r="C56" i="6"/>
  <c r="D56" i="6"/>
  <c r="E56" i="6"/>
  <c r="G56" i="6"/>
  <c r="B57" i="6"/>
  <c r="C57" i="6"/>
  <c r="F57" i="6"/>
  <c r="G57" i="6"/>
  <c r="D58" i="6"/>
  <c r="F58" i="6"/>
  <c r="B59" i="6"/>
  <c r="C59" i="6"/>
  <c r="D59" i="6"/>
  <c r="E59" i="6"/>
  <c r="F59" i="6"/>
  <c r="C60" i="6"/>
  <c r="D60" i="6"/>
  <c r="E60" i="6"/>
  <c r="F60" i="6"/>
  <c r="G60" i="6"/>
  <c r="B61" i="6"/>
  <c r="C61" i="6"/>
  <c r="E61" i="6"/>
  <c r="F61" i="6"/>
  <c r="G61" i="6"/>
  <c r="D62" i="6"/>
  <c r="E62" i="6"/>
  <c r="I62" i="6" s="1"/>
  <c r="F62" i="6"/>
  <c r="B63" i="6"/>
  <c r="C63" i="6"/>
  <c r="D63" i="6"/>
  <c r="E63" i="6"/>
  <c r="F63" i="6"/>
  <c r="G63" i="6"/>
  <c r="C64" i="6"/>
  <c r="D64" i="6"/>
  <c r="E64" i="6"/>
  <c r="F64" i="6"/>
  <c r="G64" i="6"/>
  <c r="B65" i="6"/>
  <c r="C65" i="6"/>
  <c r="E65" i="6"/>
  <c r="F65" i="6"/>
  <c r="G65" i="6"/>
  <c r="D66" i="6"/>
  <c r="F66" i="6"/>
  <c r="B67" i="6"/>
  <c r="C67" i="6"/>
  <c r="D67" i="6"/>
  <c r="E67" i="6"/>
  <c r="F67" i="6"/>
  <c r="C68" i="6"/>
  <c r="D68" i="6"/>
  <c r="E68" i="6"/>
  <c r="G68" i="6"/>
  <c r="B69" i="6"/>
  <c r="C69" i="6"/>
  <c r="F69" i="6"/>
  <c r="G69" i="6"/>
  <c r="D70" i="6"/>
  <c r="E70" i="6"/>
  <c r="F70" i="6"/>
  <c r="G70" i="6"/>
  <c r="B71" i="6"/>
  <c r="C71" i="6"/>
  <c r="D71" i="6"/>
  <c r="E71" i="6"/>
  <c r="I71" i="6" s="1"/>
  <c r="F71" i="6"/>
  <c r="G71" i="6"/>
  <c r="C72" i="6"/>
  <c r="D72" i="6"/>
  <c r="E72" i="6"/>
  <c r="G72" i="6"/>
  <c r="B73" i="6"/>
  <c r="C73" i="6"/>
  <c r="F73" i="6"/>
  <c r="G73" i="6"/>
  <c r="D74" i="6"/>
  <c r="F74" i="6"/>
  <c r="B75" i="6"/>
  <c r="C75" i="6"/>
  <c r="D75" i="6"/>
  <c r="E75" i="6"/>
  <c r="I75" i="6" s="1"/>
  <c r="F75" i="6"/>
  <c r="C76" i="6"/>
  <c r="D76" i="6"/>
  <c r="E76" i="6"/>
  <c r="F76" i="6"/>
  <c r="G76" i="6"/>
  <c r="B77" i="6"/>
  <c r="C77" i="6"/>
  <c r="E77" i="6"/>
  <c r="I77" i="6" s="1"/>
  <c r="F77" i="6"/>
  <c r="G77" i="6"/>
  <c r="D78" i="6"/>
  <c r="E78" i="6"/>
  <c r="F78" i="6"/>
  <c r="B79" i="6"/>
  <c r="C79" i="6"/>
  <c r="D79" i="6"/>
  <c r="E79" i="6"/>
  <c r="F79" i="6"/>
  <c r="G79" i="6"/>
  <c r="C80" i="6"/>
  <c r="D80" i="6"/>
  <c r="E80" i="6"/>
  <c r="F80" i="6"/>
  <c r="G80" i="6"/>
  <c r="B81" i="6"/>
  <c r="C81" i="6"/>
  <c r="E81" i="6"/>
  <c r="F81" i="6"/>
  <c r="G81" i="6"/>
  <c r="D82" i="6"/>
  <c r="F82" i="6"/>
  <c r="B83" i="6"/>
  <c r="C83" i="6"/>
  <c r="D83" i="6"/>
  <c r="E83" i="6"/>
  <c r="F83" i="6"/>
  <c r="C84" i="6"/>
  <c r="D84" i="6"/>
  <c r="E84" i="6"/>
  <c r="G84" i="6"/>
  <c r="B85" i="6"/>
  <c r="C85" i="6"/>
  <c r="F85" i="6"/>
  <c r="G85" i="6"/>
  <c r="D86" i="6"/>
  <c r="E86" i="6"/>
  <c r="F86" i="6"/>
  <c r="G86" i="6"/>
  <c r="B87" i="6"/>
  <c r="C87" i="6"/>
  <c r="D87" i="6"/>
  <c r="E87" i="6"/>
  <c r="F87" i="6"/>
  <c r="G87" i="6"/>
  <c r="C88" i="6"/>
  <c r="D88" i="6"/>
  <c r="E88" i="6"/>
  <c r="G88" i="6"/>
  <c r="B89" i="6"/>
  <c r="C89" i="6"/>
  <c r="F89" i="6"/>
  <c r="G89" i="6"/>
  <c r="D90" i="6"/>
  <c r="F90" i="6"/>
  <c r="B91" i="6"/>
  <c r="C91" i="6"/>
  <c r="D91" i="6"/>
  <c r="E91" i="6"/>
  <c r="F91" i="6"/>
  <c r="C92" i="6"/>
  <c r="D92" i="6"/>
  <c r="E92" i="6"/>
  <c r="I92" i="6" s="1"/>
  <c r="F92" i="6"/>
  <c r="G92" i="6"/>
  <c r="B93" i="6"/>
  <c r="C93" i="6"/>
  <c r="E93" i="6"/>
  <c r="I93" i="6" s="1"/>
  <c r="F93" i="6"/>
  <c r="G93" i="6"/>
  <c r="D94" i="6"/>
  <c r="E94" i="6"/>
  <c r="F94" i="6"/>
  <c r="B95" i="6"/>
  <c r="C95" i="6"/>
  <c r="D95" i="6"/>
  <c r="E95" i="6"/>
  <c r="F95" i="6"/>
  <c r="G95" i="6"/>
  <c r="C96" i="6"/>
  <c r="D96" i="6"/>
  <c r="E96" i="6"/>
  <c r="F96" i="6"/>
  <c r="G96" i="6"/>
  <c r="B97" i="6"/>
  <c r="C97" i="6"/>
  <c r="E97" i="6"/>
  <c r="I97" i="6" s="1"/>
  <c r="F97" i="6"/>
  <c r="G97" i="6"/>
  <c r="D98" i="6"/>
  <c r="F98" i="6"/>
  <c r="B99" i="6"/>
  <c r="C99" i="6"/>
  <c r="D99" i="6"/>
  <c r="E99" i="6"/>
  <c r="F99" i="6"/>
  <c r="C100" i="6"/>
  <c r="D100" i="6"/>
  <c r="E100" i="6"/>
  <c r="G100" i="6"/>
  <c r="B101" i="6"/>
  <c r="C101" i="6"/>
  <c r="F101" i="6"/>
  <c r="G101" i="6"/>
  <c r="G2" i="6"/>
  <c r="F2" i="6"/>
  <c r="D2" i="6"/>
  <c r="B3" i="2"/>
  <c r="C3" i="2"/>
  <c r="D3" i="2"/>
  <c r="E3" i="2"/>
  <c r="F3" i="2"/>
  <c r="G3" i="2"/>
  <c r="B4" i="2"/>
  <c r="C4" i="2"/>
  <c r="D4" i="2"/>
  <c r="F4" i="2"/>
  <c r="G4" i="2"/>
  <c r="B5" i="2"/>
  <c r="C5" i="2"/>
  <c r="D5" i="2"/>
  <c r="E5" i="2"/>
  <c r="I5" i="2" s="1"/>
  <c r="F5" i="2"/>
  <c r="G5" i="2"/>
  <c r="B6" i="2"/>
  <c r="C6" i="2"/>
  <c r="D6" i="2"/>
  <c r="E6" i="2"/>
  <c r="F6" i="2"/>
  <c r="G6" i="2"/>
  <c r="B7" i="2"/>
  <c r="H7" i="2" s="1"/>
  <c r="C7" i="2"/>
  <c r="D7" i="2"/>
  <c r="E7" i="2"/>
  <c r="F7" i="2"/>
  <c r="G7" i="2"/>
  <c r="B8" i="2"/>
  <c r="C8" i="2"/>
  <c r="D8" i="2"/>
  <c r="F8" i="2"/>
  <c r="G8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I11" i="2" s="1"/>
  <c r="F11" i="2"/>
  <c r="G11" i="2"/>
  <c r="B12" i="2"/>
  <c r="C12" i="2"/>
  <c r="D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B15" i="2"/>
  <c r="C15" i="2"/>
  <c r="D15" i="2"/>
  <c r="E15" i="2"/>
  <c r="I15" i="2" s="1"/>
  <c r="F15" i="2"/>
  <c r="G15" i="2"/>
  <c r="B16" i="2"/>
  <c r="D16" i="2"/>
  <c r="F16" i="2"/>
  <c r="G16" i="2"/>
  <c r="C17" i="2"/>
  <c r="D17" i="2"/>
  <c r="E17" i="2"/>
  <c r="I17" i="2" s="1"/>
  <c r="F17" i="2"/>
  <c r="G17" i="2"/>
  <c r="B18" i="2"/>
  <c r="C18" i="2"/>
  <c r="D18" i="2"/>
  <c r="E18" i="2"/>
  <c r="I18" i="2" s="1"/>
  <c r="F18" i="2"/>
  <c r="G18" i="2"/>
  <c r="B19" i="2"/>
  <c r="C19" i="2"/>
  <c r="D19" i="2"/>
  <c r="E19" i="2"/>
  <c r="F19" i="2"/>
  <c r="G19" i="2"/>
  <c r="B20" i="2"/>
  <c r="C20" i="2"/>
  <c r="D20" i="2"/>
  <c r="F20" i="2"/>
  <c r="G20" i="2"/>
  <c r="B21" i="2"/>
  <c r="C21" i="2"/>
  <c r="D21" i="2"/>
  <c r="E21" i="2"/>
  <c r="I21" i="2" s="1"/>
  <c r="F21" i="2"/>
  <c r="G21" i="2"/>
  <c r="B22" i="2"/>
  <c r="C22" i="2"/>
  <c r="D22" i="2"/>
  <c r="E22" i="2"/>
  <c r="F22" i="2"/>
  <c r="B23" i="2"/>
  <c r="C23" i="2"/>
  <c r="D23" i="2"/>
  <c r="E23" i="2"/>
  <c r="F23" i="2"/>
  <c r="G23" i="2"/>
  <c r="B24" i="2"/>
  <c r="D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I27" i="2" s="1"/>
  <c r="F27" i="2"/>
  <c r="G27" i="2"/>
  <c r="B28" i="2"/>
  <c r="C28" i="2"/>
  <c r="D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B31" i="2"/>
  <c r="C31" i="2"/>
  <c r="D31" i="2"/>
  <c r="E31" i="2"/>
  <c r="I31" i="2" s="1"/>
  <c r="F31" i="2"/>
  <c r="G31" i="2"/>
  <c r="B32" i="2"/>
  <c r="D32" i="2"/>
  <c r="F32" i="2"/>
  <c r="G32" i="2"/>
  <c r="C33" i="2"/>
  <c r="D33" i="2"/>
  <c r="E33" i="2"/>
  <c r="I33" i="2" s="1"/>
  <c r="F33" i="2"/>
  <c r="G33" i="2"/>
  <c r="B34" i="2"/>
  <c r="C34" i="2"/>
  <c r="D34" i="2"/>
  <c r="E34" i="2"/>
  <c r="F34" i="2"/>
  <c r="G34" i="2"/>
  <c r="B35" i="2"/>
  <c r="H35" i="2" s="1"/>
  <c r="C35" i="2"/>
  <c r="D35" i="2"/>
  <c r="E35" i="2"/>
  <c r="F35" i="2"/>
  <c r="G35" i="2"/>
  <c r="B36" i="2"/>
  <c r="H36" i="2" s="1"/>
  <c r="C36" i="2"/>
  <c r="D36" i="2"/>
  <c r="F36" i="2"/>
  <c r="G36" i="2"/>
  <c r="B37" i="2"/>
  <c r="C37" i="2"/>
  <c r="D37" i="2"/>
  <c r="E37" i="2"/>
  <c r="I37" i="2" s="1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F40" i="2"/>
  <c r="G40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I43" i="2" s="1"/>
  <c r="F43" i="2"/>
  <c r="G43" i="2"/>
  <c r="B44" i="2"/>
  <c r="C44" i="2"/>
  <c r="D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B47" i="2"/>
  <c r="C47" i="2"/>
  <c r="D47" i="2"/>
  <c r="E47" i="2"/>
  <c r="I47" i="2" s="1"/>
  <c r="F47" i="2"/>
  <c r="G47" i="2"/>
  <c r="B48" i="2"/>
  <c r="D48" i="2"/>
  <c r="F48" i="2"/>
  <c r="G48" i="2"/>
  <c r="C49" i="2"/>
  <c r="D49" i="2"/>
  <c r="E49" i="2"/>
  <c r="I49" i="2" s="1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H52" i="2" s="1"/>
  <c r="C52" i="2"/>
  <c r="D52" i="2"/>
  <c r="F52" i="2"/>
  <c r="G52" i="2"/>
  <c r="B53" i="2"/>
  <c r="C53" i="2"/>
  <c r="D53" i="2"/>
  <c r="E53" i="2"/>
  <c r="I53" i="2" s="1"/>
  <c r="F53" i="2"/>
  <c r="G53" i="2"/>
  <c r="B54" i="2"/>
  <c r="C54" i="2"/>
  <c r="D54" i="2"/>
  <c r="E54" i="2"/>
  <c r="F54" i="2"/>
  <c r="B55" i="2"/>
  <c r="C55" i="2"/>
  <c r="D55" i="2"/>
  <c r="E55" i="2"/>
  <c r="I55" i="2" s="1"/>
  <c r="F55" i="2"/>
  <c r="G55" i="2"/>
  <c r="B56" i="2"/>
  <c r="D56" i="2"/>
  <c r="F56" i="2"/>
  <c r="G56" i="2"/>
  <c r="B57" i="2"/>
  <c r="C57" i="2"/>
  <c r="D57" i="2"/>
  <c r="E57" i="2"/>
  <c r="F57" i="2"/>
  <c r="G57" i="2"/>
  <c r="B58" i="2"/>
  <c r="C58" i="2"/>
  <c r="D58" i="2"/>
  <c r="E58" i="2"/>
  <c r="I58" i="2" s="1"/>
  <c r="F58" i="2"/>
  <c r="G58" i="2"/>
  <c r="B59" i="2"/>
  <c r="C59" i="2"/>
  <c r="D59" i="2"/>
  <c r="E59" i="2"/>
  <c r="I59" i="2" s="1"/>
  <c r="F59" i="2"/>
  <c r="G59" i="2"/>
  <c r="B60" i="2"/>
  <c r="C60" i="2"/>
  <c r="D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B63" i="2"/>
  <c r="C63" i="2"/>
  <c r="D63" i="2"/>
  <c r="E63" i="2"/>
  <c r="F63" i="2"/>
  <c r="G63" i="2"/>
  <c r="B64" i="2"/>
  <c r="D64" i="2"/>
  <c r="F64" i="2"/>
  <c r="G64" i="2"/>
  <c r="C65" i="2"/>
  <c r="D65" i="2"/>
  <c r="E65" i="2"/>
  <c r="I65" i="2" s="1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I71" i="2" s="1"/>
  <c r="F71" i="2"/>
  <c r="G71" i="2"/>
  <c r="B72" i="2"/>
  <c r="C72" i="2"/>
  <c r="D72" i="2"/>
  <c r="F72" i="2"/>
  <c r="G72" i="2"/>
  <c r="C73" i="2"/>
  <c r="D73" i="2"/>
  <c r="E73" i="2"/>
  <c r="F73" i="2"/>
  <c r="G73" i="2"/>
  <c r="B74" i="2"/>
  <c r="C74" i="2"/>
  <c r="D74" i="2"/>
  <c r="E74" i="2"/>
  <c r="I74" i="2" s="1"/>
  <c r="F74" i="2"/>
  <c r="G74" i="2"/>
  <c r="B75" i="2"/>
  <c r="C75" i="2"/>
  <c r="D75" i="2"/>
  <c r="E75" i="2"/>
  <c r="I75" i="2" s="1"/>
  <c r="F75" i="2"/>
  <c r="G75" i="2"/>
  <c r="B76" i="2"/>
  <c r="C76" i="2"/>
  <c r="D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B79" i="2"/>
  <c r="C79" i="2"/>
  <c r="D79" i="2"/>
  <c r="E79" i="2"/>
  <c r="F79" i="2"/>
  <c r="G79" i="2"/>
  <c r="B80" i="2"/>
  <c r="D80" i="2"/>
  <c r="F80" i="2"/>
  <c r="G80" i="2"/>
  <c r="C81" i="2"/>
  <c r="D81" i="2"/>
  <c r="E81" i="2"/>
  <c r="I81" i="2" s="1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F84" i="2"/>
  <c r="G84" i="2"/>
  <c r="B85" i="2"/>
  <c r="C85" i="2"/>
  <c r="D85" i="2"/>
  <c r="E85" i="2"/>
  <c r="F85" i="2"/>
  <c r="G85" i="2"/>
  <c r="B86" i="2"/>
  <c r="C86" i="2"/>
  <c r="D86" i="2"/>
  <c r="E86" i="2"/>
  <c r="I86" i="2" s="1"/>
  <c r="F86" i="2"/>
  <c r="B87" i="2"/>
  <c r="C87" i="2"/>
  <c r="D87" i="2"/>
  <c r="E87" i="2"/>
  <c r="I87" i="2" s="1"/>
  <c r="F87" i="2"/>
  <c r="G87" i="2"/>
  <c r="B88" i="2"/>
  <c r="D88" i="2"/>
  <c r="F88" i="2"/>
  <c r="G88" i="2"/>
  <c r="B89" i="2"/>
  <c r="H89" i="2" s="1"/>
  <c r="C89" i="2"/>
  <c r="D89" i="2"/>
  <c r="E89" i="2"/>
  <c r="F89" i="2"/>
  <c r="G89" i="2"/>
  <c r="B90" i="2"/>
  <c r="C90" i="2"/>
  <c r="D90" i="2"/>
  <c r="E90" i="2"/>
  <c r="I90" i="2" s="1"/>
  <c r="F90" i="2"/>
  <c r="G90" i="2"/>
  <c r="B91" i="2"/>
  <c r="C91" i="2"/>
  <c r="D91" i="2"/>
  <c r="E91" i="2"/>
  <c r="I91" i="2" s="1"/>
  <c r="F91" i="2"/>
  <c r="G91" i="2"/>
  <c r="B92" i="2"/>
  <c r="C92" i="2"/>
  <c r="D92" i="2"/>
  <c r="F92" i="2"/>
  <c r="G92" i="2"/>
  <c r="B93" i="2"/>
  <c r="C93" i="2"/>
  <c r="D93" i="2"/>
  <c r="E93" i="2"/>
  <c r="I93" i="2" s="1"/>
  <c r="F93" i="2"/>
  <c r="G93" i="2"/>
  <c r="B94" i="2"/>
  <c r="C94" i="2"/>
  <c r="D94" i="2"/>
  <c r="E94" i="2"/>
  <c r="F94" i="2"/>
  <c r="B95" i="2"/>
  <c r="C95" i="2"/>
  <c r="D95" i="2"/>
  <c r="E95" i="2"/>
  <c r="F95" i="2"/>
  <c r="G95" i="2"/>
  <c r="B96" i="2"/>
  <c r="D96" i="2"/>
  <c r="F96" i="2"/>
  <c r="G96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I99" i="2" s="1"/>
  <c r="F99" i="2"/>
  <c r="G99" i="2"/>
  <c r="B100" i="2"/>
  <c r="C100" i="2"/>
  <c r="D100" i="2"/>
  <c r="F100" i="2"/>
  <c r="G100" i="2"/>
  <c r="B101" i="2"/>
  <c r="C101" i="2"/>
  <c r="D101" i="2"/>
  <c r="E101" i="2"/>
  <c r="F101" i="2"/>
  <c r="G101" i="2"/>
  <c r="C2" i="2"/>
  <c r="G2" i="2"/>
  <c r="H71" i="2" l="1"/>
  <c r="J71" i="2" s="1"/>
  <c r="K71" i="2" s="1"/>
  <c r="L71" i="2" s="1"/>
  <c r="H55" i="2"/>
  <c r="J55" i="2" s="1"/>
  <c r="K55" i="2" s="1"/>
  <c r="L55" i="2" s="1"/>
  <c r="H23" i="6"/>
  <c r="J23" i="6" s="1"/>
  <c r="K23" i="6" s="1"/>
  <c r="L23" i="6" s="1"/>
  <c r="H61" i="10"/>
  <c r="H87" i="2"/>
  <c r="J87" i="2" s="1"/>
  <c r="K87" i="2" s="1"/>
  <c r="L87" i="2" s="1"/>
  <c r="H84" i="2"/>
  <c r="J84" i="2"/>
  <c r="K84" i="2" s="1"/>
  <c r="L84" i="2" s="1"/>
  <c r="H78" i="2"/>
  <c r="I69" i="2"/>
  <c r="I63" i="2"/>
  <c r="I50" i="2"/>
  <c r="H40" i="2"/>
  <c r="I34" i="2"/>
  <c r="I22" i="2"/>
  <c r="H75" i="6"/>
  <c r="J75" i="6" s="1"/>
  <c r="K75" i="6" s="1"/>
  <c r="L75" i="6" s="1"/>
  <c r="H71" i="6"/>
  <c r="J71" i="6" s="1"/>
  <c r="K71" i="6" s="1"/>
  <c r="L71" i="6" s="1"/>
  <c r="I63" i="6"/>
  <c r="I54" i="6"/>
  <c r="I48" i="6"/>
  <c r="H47" i="6"/>
  <c r="J47" i="6"/>
  <c r="K47" i="6" s="1"/>
  <c r="L47" i="6" s="1"/>
  <c r="H45" i="6"/>
  <c r="J45" i="6" s="1"/>
  <c r="K45" i="6" s="1"/>
  <c r="L45" i="6" s="1"/>
  <c r="I35" i="6"/>
  <c r="I33" i="6"/>
  <c r="I28" i="6"/>
  <c r="H19" i="6"/>
  <c r="J19" i="6" s="1"/>
  <c r="K19" i="6" s="1"/>
  <c r="L19" i="6" s="1"/>
  <c r="I13" i="6"/>
  <c r="I88" i="10"/>
  <c r="I68" i="10"/>
  <c r="I52" i="10"/>
  <c r="I20" i="10"/>
  <c r="H5" i="10"/>
  <c r="H99" i="2"/>
  <c r="H58" i="2"/>
  <c r="J58" i="2"/>
  <c r="K58" i="2" s="1"/>
  <c r="L58" i="2" s="1"/>
  <c r="H46" i="2"/>
  <c r="K18" i="2"/>
  <c r="L18" i="2" s="1"/>
  <c r="H27" i="6"/>
  <c r="J27" i="6" s="1"/>
  <c r="K27" i="6" s="1"/>
  <c r="L27" i="6" s="1"/>
  <c r="I97" i="2"/>
  <c r="J97" i="2" s="1"/>
  <c r="K97" i="2" s="1"/>
  <c r="L97" i="2" s="1"/>
  <c r="H90" i="2"/>
  <c r="J90" i="2"/>
  <c r="K90" i="2" s="1"/>
  <c r="L90" i="2" s="1"/>
  <c r="I85" i="2"/>
  <c r="I79" i="2"/>
  <c r="H68" i="2"/>
  <c r="H62" i="2"/>
  <c r="J62" i="2" s="1"/>
  <c r="K62" i="2" s="1"/>
  <c r="L62" i="2" s="1"/>
  <c r="H43" i="2"/>
  <c r="J43" i="2" s="1"/>
  <c r="K43" i="2" s="1"/>
  <c r="L43" i="2" s="1"/>
  <c r="H27" i="2"/>
  <c r="J27" i="2" s="1"/>
  <c r="I9" i="2"/>
  <c r="I6" i="2"/>
  <c r="I87" i="6"/>
  <c r="I78" i="6"/>
  <c r="H101" i="2"/>
  <c r="J101" i="2" s="1"/>
  <c r="K101" i="2" s="1"/>
  <c r="L101" i="2" s="1"/>
  <c r="H95" i="2"/>
  <c r="H92" i="2"/>
  <c r="H82" i="2"/>
  <c r="J82" i="2"/>
  <c r="K82" i="2" s="1"/>
  <c r="L82" i="2" s="1"/>
  <c r="H66" i="2"/>
  <c r="H54" i="2"/>
  <c r="J54" i="2"/>
  <c r="H38" i="2"/>
  <c r="H25" i="2"/>
  <c r="J25" i="2" s="1"/>
  <c r="K25" i="2" s="1"/>
  <c r="L25" i="2" s="1"/>
  <c r="H19" i="2"/>
  <c r="J19" i="2"/>
  <c r="K19" i="2" s="1"/>
  <c r="L19" i="2" s="1"/>
  <c r="H13" i="2"/>
  <c r="H3" i="2"/>
  <c r="J3" i="2" s="1"/>
  <c r="K3" i="2" s="1"/>
  <c r="L3" i="2" s="1"/>
  <c r="H83" i="6"/>
  <c r="H93" i="2"/>
  <c r="J93" i="2"/>
  <c r="K93" i="2" s="1"/>
  <c r="L93" i="2" s="1"/>
  <c r="H74" i="2"/>
  <c r="J74" i="2"/>
  <c r="K74" i="2" s="1"/>
  <c r="L74" i="2" s="1"/>
  <c r="K47" i="2"/>
  <c r="L47" i="2" s="1"/>
  <c r="J36" i="2"/>
  <c r="K36" i="2" s="1"/>
  <c r="L36" i="2" s="1"/>
  <c r="H30" i="2"/>
  <c r="J30" i="2" s="1"/>
  <c r="K30" i="2" s="1"/>
  <c r="L30" i="2" s="1"/>
  <c r="H99" i="6"/>
  <c r="H98" i="2"/>
  <c r="H86" i="2"/>
  <c r="J86" i="2" s="1"/>
  <c r="K86" i="2" s="1"/>
  <c r="L86" i="2" s="1"/>
  <c r="H70" i="2"/>
  <c r="H57" i="2"/>
  <c r="J57" i="2"/>
  <c r="K57" i="2" s="1"/>
  <c r="L57" i="2" s="1"/>
  <c r="H51" i="2"/>
  <c r="H45" i="2"/>
  <c r="H29" i="2"/>
  <c r="J29" i="2"/>
  <c r="K29" i="2" s="1"/>
  <c r="L29" i="2" s="1"/>
  <c r="K27" i="2"/>
  <c r="L27" i="2" s="1"/>
  <c r="H10" i="2"/>
  <c r="J7" i="2"/>
  <c r="H59" i="6"/>
  <c r="H55" i="6"/>
  <c r="H49" i="6"/>
  <c r="J49" i="6" s="1"/>
  <c r="K49" i="6" s="1"/>
  <c r="L49" i="6" s="1"/>
  <c r="H31" i="6"/>
  <c r="J31" i="6"/>
  <c r="K31" i="6" s="1"/>
  <c r="L31" i="6" s="1"/>
  <c r="H3" i="6"/>
  <c r="H69" i="10"/>
  <c r="H21" i="10"/>
  <c r="H97" i="2"/>
  <c r="H65" i="2"/>
  <c r="J65" i="2" s="1"/>
  <c r="K65" i="2" s="1"/>
  <c r="L65" i="2" s="1"/>
  <c r="I37" i="6"/>
  <c r="I15" i="10"/>
  <c r="H11" i="2"/>
  <c r="J11" i="2"/>
  <c r="K11" i="2" s="1"/>
  <c r="L11" i="2" s="1"/>
  <c r="H8" i="2"/>
  <c r="I52" i="6"/>
  <c r="H83" i="2"/>
  <c r="H77" i="2"/>
  <c r="J77" i="2"/>
  <c r="K77" i="2" s="1"/>
  <c r="L77" i="2" s="1"/>
  <c r="H67" i="2"/>
  <c r="J67" i="2"/>
  <c r="K67" i="2" s="1"/>
  <c r="L67" i="2" s="1"/>
  <c r="H61" i="2"/>
  <c r="J61" i="2" s="1"/>
  <c r="K61" i="2" s="1"/>
  <c r="L61" i="2" s="1"/>
  <c r="H42" i="2"/>
  <c r="H39" i="2"/>
  <c r="J39" i="2" s="1"/>
  <c r="K39" i="2" s="1"/>
  <c r="L39" i="2" s="1"/>
  <c r="H26" i="2"/>
  <c r="J26" i="2"/>
  <c r="K26" i="2" s="1"/>
  <c r="L26" i="2" s="1"/>
  <c r="H23" i="2"/>
  <c r="J23" i="2"/>
  <c r="H20" i="2"/>
  <c r="H14" i="2"/>
  <c r="H4" i="2"/>
  <c r="I95" i="6"/>
  <c r="J95" i="6" s="1"/>
  <c r="K95" i="6" s="1"/>
  <c r="L95" i="6" s="1"/>
  <c r="I86" i="6"/>
  <c r="I80" i="6"/>
  <c r="H79" i="6"/>
  <c r="H77" i="6"/>
  <c r="J77" i="6" s="1"/>
  <c r="K77" i="6" s="1"/>
  <c r="L77" i="6" s="1"/>
  <c r="J73" i="6"/>
  <c r="K73" i="6" s="1"/>
  <c r="L73" i="6" s="1"/>
  <c r="I65" i="6"/>
  <c r="I60" i="6"/>
  <c r="H51" i="6"/>
  <c r="I45" i="6"/>
  <c r="I76" i="10"/>
  <c r="J65" i="10"/>
  <c r="K65" i="10" s="1"/>
  <c r="L65" i="10" s="1"/>
  <c r="I27" i="10"/>
  <c r="I101" i="2"/>
  <c r="H100" i="2"/>
  <c r="J100" i="2"/>
  <c r="K100" i="2" s="1"/>
  <c r="L100" i="2" s="1"/>
  <c r="I95" i="2"/>
  <c r="H94" i="2"/>
  <c r="I82" i="2"/>
  <c r="H75" i="2"/>
  <c r="H72" i="2"/>
  <c r="I66" i="2"/>
  <c r="J66" i="2" s="1"/>
  <c r="K66" i="2" s="1"/>
  <c r="L66" i="2" s="1"/>
  <c r="H59" i="2"/>
  <c r="J59" i="2" s="1"/>
  <c r="K59" i="2" s="1"/>
  <c r="L59" i="2" s="1"/>
  <c r="J56" i="2"/>
  <c r="K56" i="2" s="1"/>
  <c r="L56" i="2" s="1"/>
  <c r="I54" i="2"/>
  <c r="I41" i="2"/>
  <c r="I38" i="2"/>
  <c r="I25" i="2"/>
  <c r="H21" i="2"/>
  <c r="J21" i="2" s="1"/>
  <c r="K21" i="2" s="1"/>
  <c r="L21" i="2" s="1"/>
  <c r="I19" i="2"/>
  <c r="H15" i="2"/>
  <c r="J15" i="2" s="1"/>
  <c r="K15" i="2" s="1"/>
  <c r="L15" i="2" s="1"/>
  <c r="I13" i="2"/>
  <c r="J13" i="2" s="1"/>
  <c r="K13" i="2" s="1"/>
  <c r="L13" i="2" s="1"/>
  <c r="H12" i="2"/>
  <c r="J12" i="2" s="1"/>
  <c r="K12" i="2" s="1"/>
  <c r="L12" i="2" s="1"/>
  <c r="H5" i="2"/>
  <c r="J5" i="2" s="1"/>
  <c r="K5" i="2" s="1"/>
  <c r="L5" i="2" s="1"/>
  <c r="I3" i="2"/>
  <c r="I96" i="6"/>
  <c r="H95" i="6"/>
  <c r="H93" i="6"/>
  <c r="J93" i="6" s="1"/>
  <c r="K93" i="6" s="1"/>
  <c r="L93" i="6" s="1"/>
  <c r="I83" i="6"/>
  <c r="J83" i="6" s="1"/>
  <c r="K83" i="6" s="1"/>
  <c r="L83" i="6" s="1"/>
  <c r="I81" i="6"/>
  <c r="I76" i="6"/>
  <c r="H67" i="6"/>
  <c r="I61" i="6"/>
  <c r="I11" i="6"/>
  <c r="I7" i="6"/>
  <c r="I64" i="10"/>
  <c r="H57" i="10"/>
  <c r="I32" i="10"/>
  <c r="I8" i="10"/>
  <c r="I101" i="6"/>
  <c r="I87" i="10"/>
  <c r="I82" i="6"/>
  <c r="I75" i="10"/>
  <c r="I69" i="6"/>
  <c r="H41" i="2"/>
  <c r="J41" i="2"/>
  <c r="K41" i="2" s="1"/>
  <c r="L41" i="2" s="1"/>
  <c r="I25" i="6"/>
  <c r="I98" i="2"/>
  <c r="J98" i="2" s="1"/>
  <c r="K98" i="2" s="1"/>
  <c r="L98" i="2" s="1"/>
  <c r="H91" i="2"/>
  <c r="J91" i="2"/>
  <c r="K91" i="2" s="1"/>
  <c r="L91" i="2" s="1"/>
  <c r="I73" i="2"/>
  <c r="J73" i="2" s="1"/>
  <c r="K73" i="2" s="1"/>
  <c r="L73" i="2" s="1"/>
  <c r="I70" i="2"/>
  <c r="J70" i="2" s="1"/>
  <c r="K70" i="2" s="1"/>
  <c r="L70" i="2" s="1"/>
  <c r="I57" i="2"/>
  <c r="H53" i="2"/>
  <c r="J53" i="2"/>
  <c r="K53" i="2" s="1"/>
  <c r="L53" i="2" s="1"/>
  <c r="I51" i="2"/>
  <c r="H47" i="2"/>
  <c r="J47" i="2"/>
  <c r="I45" i="2"/>
  <c r="H44" i="2"/>
  <c r="H37" i="2"/>
  <c r="J37" i="2" s="1"/>
  <c r="K37" i="2" s="1"/>
  <c r="L37" i="2" s="1"/>
  <c r="I35" i="2"/>
  <c r="H31" i="2"/>
  <c r="I29" i="2"/>
  <c r="H28" i="2"/>
  <c r="J28" i="2" s="1"/>
  <c r="K28" i="2" s="1"/>
  <c r="L28" i="2" s="1"/>
  <c r="H18" i="2"/>
  <c r="J18" i="2"/>
  <c r="I10" i="2"/>
  <c r="J10" i="2" s="1"/>
  <c r="K10" i="2" s="1"/>
  <c r="L10" i="2" s="1"/>
  <c r="I7" i="2"/>
  <c r="I68" i="6"/>
  <c r="I59" i="6"/>
  <c r="J59" i="6" s="1"/>
  <c r="K59" i="6" s="1"/>
  <c r="L59" i="6" s="1"/>
  <c r="I55" i="6"/>
  <c r="H43" i="6"/>
  <c r="H39" i="6"/>
  <c r="J39" i="6"/>
  <c r="K39" i="6" s="1"/>
  <c r="L39" i="6" s="1"/>
  <c r="H37" i="6"/>
  <c r="J37" i="6" s="1"/>
  <c r="I31" i="6"/>
  <c r="I22" i="6"/>
  <c r="I16" i="6"/>
  <c r="H15" i="6"/>
  <c r="J15" i="6"/>
  <c r="K15" i="6" s="1"/>
  <c r="L15" i="6" s="1"/>
  <c r="H9" i="6"/>
  <c r="H97" i="10"/>
  <c r="I84" i="10"/>
  <c r="I60" i="10"/>
  <c r="I48" i="10"/>
  <c r="H25" i="10"/>
  <c r="I11" i="10"/>
  <c r="I30" i="10"/>
  <c r="H81" i="2"/>
  <c r="J81" i="2" s="1"/>
  <c r="K81" i="2" s="1"/>
  <c r="L81" i="2" s="1"/>
  <c r="I55" i="10"/>
  <c r="I34" i="6"/>
  <c r="I19" i="10"/>
  <c r="I3" i="10"/>
  <c r="I89" i="2"/>
  <c r="J89" i="2" s="1"/>
  <c r="K89" i="2" s="1"/>
  <c r="L89" i="2" s="1"/>
  <c r="H85" i="2"/>
  <c r="J85" i="2" s="1"/>
  <c r="K85" i="2" s="1"/>
  <c r="L85" i="2" s="1"/>
  <c r="I83" i="2"/>
  <c r="H79" i="2"/>
  <c r="J79" i="2"/>
  <c r="K79" i="2" s="1"/>
  <c r="L79" i="2" s="1"/>
  <c r="I77" i="2"/>
  <c r="H76" i="2"/>
  <c r="H69" i="2"/>
  <c r="J69" i="2"/>
  <c r="K69" i="2" s="1"/>
  <c r="L69" i="2" s="1"/>
  <c r="I67" i="2"/>
  <c r="H63" i="2"/>
  <c r="J63" i="2"/>
  <c r="K63" i="2" s="1"/>
  <c r="L63" i="2" s="1"/>
  <c r="I61" i="2"/>
  <c r="H60" i="2"/>
  <c r="H50" i="2"/>
  <c r="J50" i="2"/>
  <c r="I42" i="2"/>
  <c r="J42" i="2" s="1"/>
  <c r="K42" i="2" s="1"/>
  <c r="L42" i="2" s="1"/>
  <c r="I39" i="2"/>
  <c r="H34" i="2"/>
  <c r="J34" i="2" s="1"/>
  <c r="K34" i="2" s="1"/>
  <c r="L34" i="2" s="1"/>
  <c r="I26" i="2"/>
  <c r="I23" i="2"/>
  <c r="H22" i="2"/>
  <c r="J22" i="2"/>
  <c r="K22" i="2" s="1"/>
  <c r="L22" i="2" s="1"/>
  <c r="H6" i="2"/>
  <c r="J6" i="2" s="1"/>
  <c r="K6" i="2" s="1"/>
  <c r="L6" i="2" s="1"/>
  <c r="I94" i="6"/>
  <c r="H91" i="6"/>
  <c r="J91" i="6"/>
  <c r="K91" i="6" s="1"/>
  <c r="L91" i="6" s="1"/>
  <c r="H87" i="6"/>
  <c r="J87" i="6" s="1"/>
  <c r="I79" i="6"/>
  <c r="J79" i="6" s="1"/>
  <c r="K79" i="6" s="1"/>
  <c r="L79" i="6" s="1"/>
  <c r="I70" i="6"/>
  <c r="I64" i="6"/>
  <c r="H63" i="6"/>
  <c r="J63" i="6" s="1"/>
  <c r="K63" i="6" s="1"/>
  <c r="L63" i="6" s="1"/>
  <c r="I51" i="6"/>
  <c r="J51" i="6" s="1"/>
  <c r="K51" i="6" s="1"/>
  <c r="L51" i="6" s="1"/>
  <c r="I49" i="6"/>
  <c r="I44" i="6"/>
  <c r="H35" i="6"/>
  <c r="J35" i="6" s="1"/>
  <c r="K35" i="6" s="1"/>
  <c r="L35" i="6" s="1"/>
  <c r="I29" i="6"/>
  <c r="I100" i="10"/>
  <c r="I44" i="10"/>
  <c r="I28" i="10"/>
  <c r="I4" i="10"/>
  <c r="I99" i="10"/>
  <c r="I86" i="10"/>
  <c r="I74" i="6"/>
  <c r="I67" i="10"/>
  <c r="I47" i="10"/>
  <c r="I39" i="10"/>
  <c r="H33" i="2"/>
  <c r="J33" i="2"/>
  <c r="K33" i="2" s="1"/>
  <c r="L33" i="2" s="1"/>
  <c r="H9" i="2"/>
  <c r="J9" i="2"/>
  <c r="K9" i="2" s="1"/>
  <c r="L9" i="2" s="1"/>
  <c r="I36" i="6"/>
  <c r="H11" i="6"/>
  <c r="J11" i="6" s="1"/>
  <c r="K11" i="6" s="1"/>
  <c r="L11" i="6" s="1"/>
  <c r="H7" i="6"/>
  <c r="J7" i="6"/>
  <c r="K7" i="6" s="1"/>
  <c r="L7" i="6" s="1"/>
  <c r="H13" i="10"/>
  <c r="I91" i="10"/>
  <c r="I85" i="6"/>
  <c r="I79" i="10"/>
  <c r="H73" i="2"/>
  <c r="I59" i="10"/>
  <c r="I53" i="6"/>
  <c r="I38" i="10"/>
  <c r="I23" i="10"/>
  <c r="H17" i="2"/>
  <c r="J17" i="2" s="1"/>
  <c r="K17" i="2" s="1"/>
  <c r="L17" i="2" s="1"/>
  <c r="I89" i="6"/>
  <c r="I58" i="6"/>
  <c r="I51" i="10"/>
  <c r="I22" i="10"/>
  <c r="I7" i="10"/>
  <c r="I43" i="10"/>
  <c r="I21" i="6"/>
  <c r="I95" i="10"/>
  <c r="I70" i="10"/>
  <c r="I63" i="10"/>
  <c r="H49" i="2"/>
  <c r="J49" i="2"/>
  <c r="K49" i="2" s="1"/>
  <c r="L49" i="2" s="1"/>
  <c r="I35" i="10"/>
  <c r="I5" i="6"/>
  <c r="G2" i="10"/>
  <c r="F100" i="6"/>
  <c r="I100" i="6" s="1"/>
  <c r="C96" i="2"/>
  <c r="H96" i="2" s="1"/>
  <c r="J96" i="2" s="1"/>
  <c r="K96" i="2" s="1"/>
  <c r="L96" i="2" s="1"/>
  <c r="C88" i="2"/>
  <c r="H88" i="2" s="1"/>
  <c r="J88" i="2" s="1"/>
  <c r="F84" i="6"/>
  <c r="I84" i="6" s="1"/>
  <c r="C80" i="2"/>
  <c r="H80" i="2" s="1"/>
  <c r="F72" i="6"/>
  <c r="I72" i="6" s="1"/>
  <c r="F68" i="6"/>
  <c r="C64" i="2"/>
  <c r="H64" i="2" s="1"/>
  <c r="J64" i="2" s="1"/>
  <c r="K64" i="2" s="1"/>
  <c r="L64" i="2" s="1"/>
  <c r="C56" i="2"/>
  <c r="H56" i="2" s="1"/>
  <c r="F52" i="6"/>
  <c r="C48" i="2"/>
  <c r="H48" i="2" s="1"/>
  <c r="J48" i="2" s="1"/>
  <c r="K48" i="2" s="1"/>
  <c r="L48" i="2" s="1"/>
  <c r="F40" i="6"/>
  <c r="I40" i="6" s="1"/>
  <c r="F36" i="6"/>
  <c r="C32" i="2"/>
  <c r="H32" i="2" s="1"/>
  <c r="J32" i="2" s="1"/>
  <c r="K32" i="2" s="1"/>
  <c r="L32" i="2" s="1"/>
  <c r="C24" i="2"/>
  <c r="H24" i="2" s="1"/>
  <c r="J24" i="2" s="1"/>
  <c r="K24" i="2" s="1"/>
  <c r="L24" i="2" s="1"/>
  <c r="F20" i="6"/>
  <c r="I20" i="6" s="1"/>
  <c r="C16" i="2"/>
  <c r="H16" i="2" s="1"/>
  <c r="J16" i="2" s="1"/>
  <c r="K16" i="2" s="1"/>
  <c r="L16" i="2" s="1"/>
  <c r="F8" i="6"/>
  <c r="I8" i="6" s="1"/>
  <c r="F4" i="6"/>
  <c r="I4" i="6" s="1"/>
  <c r="C101" i="10"/>
  <c r="H101" i="10" s="1"/>
  <c r="C93" i="10"/>
  <c r="H93" i="10" s="1"/>
  <c r="C89" i="10"/>
  <c r="H89" i="10" s="1"/>
  <c r="C85" i="10"/>
  <c r="H85" i="10" s="1"/>
  <c r="J85" i="10" s="1"/>
  <c r="K85" i="10" s="1"/>
  <c r="L85" i="10" s="1"/>
  <c r="C81" i="10"/>
  <c r="H81" i="10" s="1"/>
  <c r="C77" i="10"/>
  <c r="H77" i="10" s="1"/>
  <c r="J77" i="10" s="1"/>
  <c r="C73" i="10"/>
  <c r="H73" i="10" s="1"/>
  <c r="C69" i="10"/>
  <c r="C65" i="10"/>
  <c r="H65" i="10" s="1"/>
  <c r="C61" i="10"/>
  <c r="C53" i="10"/>
  <c r="H53" i="10" s="1"/>
  <c r="C49" i="10"/>
  <c r="H49" i="10" s="1"/>
  <c r="C45" i="10"/>
  <c r="H45" i="10" s="1"/>
  <c r="C41" i="10"/>
  <c r="H41" i="10" s="1"/>
  <c r="J41" i="10" s="1"/>
  <c r="K41" i="10" s="1"/>
  <c r="L41" i="10" s="1"/>
  <c r="C37" i="10"/>
  <c r="H37" i="10" s="1"/>
  <c r="C33" i="10"/>
  <c r="H33" i="10" s="1"/>
  <c r="C29" i="10"/>
  <c r="H29" i="10" s="1"/>
  <c r="C25" i="10"/>
  <c r="C17" i="10"/>
  <c r="H17" i="10" s="1"/>
  <c r="C9" i="10"/>
  <c r="H9" i="10" s="1"/>
  <c r="J9" i="10" s="1"/>
  <c r="K9" i="10" s="1"/>
  <c r="L9" i="10" s="1"/>
  <c r="C98" i="10"/>
  <c r="C94" i="10"/>
  <c r="C90" i="10"/>
  <c r="C86" i="10"/>
  <c r="C78" i="10"/>
  <c r="C74" i="10"/>
  <c r="C70" i="10"/>
  <c r="C66" i="10"/>
  <c r="C62" i="10"/>
  <c r="C58" i="10"/>
  <c r="C50" i="10"/>
  <c r="C46" i="10"/>
  <c r="C42" i="10"/>
  <c r="C38" i="10"/>
  <c r="C30" i="10"/>
  <c r="C26" i="10"/>
  <c r="C22" i="10"/>
  <c r="C14" i="10"/>
  <c r="C10" i="10"/>
  <c r="C6" i="10"/>
  <c r="G78" i="2"/>
  <c r="I78" i="2" s="1"/>
  <c r="G46" i="2"/>
  <c r="I46" i="2" s="1"/>
  <c r="G14" i="2"/>
  <c r="I14" i="2" s="1"/>
  <c r="F88" i="6"/>
  <c r="I88" i="6" s="1"/>
  <c r="E73" i="6"/>
  <c r="I73" i="6" s="1"/>
  <c r="F56" i="6"/>
  <c r="I56" i="6" s="1"/>
  <c r="E41" i="6"/>
  <c r="I41" i="6" s="1"/>
  <c r="F24" i="6"/>
  <c r="I24" i="6" s="1"/>
  <c r="E9" i="6"/>
  <c r="I9" i="6" s="1"/>
  <c r="G94" i="2"/>
  <c r="I94" i="2" s="1"/>
  <c r="G62" i="2"/>
  <c r="I62" i="2" s="1"/>
  <c r="G30" i="2"/>
  <c r="I30" i="2" s="1"/>
  <c r="E100" i="2"/>
  <c r="I100" i="2" s="1"/>
  <c r="E96" i="2"/>
  <c r="I96" i="2" s="1"/>
  <c r="E92" i="2"/>
  <c r="I92" i="2" s="1"/>
  <c r="E88" i="2"/>
  <c r="I88" i="2" s="1"/>
  <c r="E84" i="2"/>
  <c r="I84" i="2" s="1"/>
  <c r="E80" i="2"/>
  <c r="I80" i="2" s="1"/>
  <c r="E76" i="2"/>
  <c r="E72" i="2"/>
  <c r="E68" i="2"/>
  <c r="I68" i="2" s="1"/>
  <c r="E64" i="2"/>
  <c r="I64" i="2" s="1"/>
  <c r="E60" i="2"/>
  <c r="I60" i="2" s="1"/>
  <c r="E56" i="2"/>
  <c r="I56" i="2" s="1"/>
  <c r="E52" i="2"/>
  <c r="I52" i="2" s="1"/>
  <c r="E48" i="2"/>
  <c r="I48" i="2" s="1"/>
  <c r="E44" i="2"/>
  <c r="I44" i="2" s="1"/>
  <c r="E40" i="2"/>
  <c r="I40" i="2" s="1"/>
  <c r="E36" i="2"/>
  <c r="I36" i="2" s="1"/>
  <c r="E32" i="2"/>
  <c r="I32" i="2" s="1"/>
  <c r="E28" i="2"/>
  <c r="I28" i="2" s="1"/>
  <c r="E24" i="2"/>
  <c r="I24" i="2" s="1"/>
  <c r="E20" i="2"/>
  <c r="E16" i="2"/>
  <c r="I16" i="2" s="1"/>
  <c r="E12" i="2"/>
  <c r="I12" i="2" s="1"/>
  <c r="E8" i="2"/>
  <c r="I8" i="2" s="1"/>
  <c r="E4" i="2"/>
  <c r="I4" i="2" s="1"/>
  <c r="E2" i="10"/>
  <c r="E2" i="6"/>
  <c r="I2" i="6" s="1"/>
  <c r="B2" i="2"/>
  <c r="D2" i="2"/>
  <c r="D75" i="10"/>
  <c r="E58" i="10"/>
  <c r="D99" i="10"/>
  <c r="G99" i="6"/>
  <c r="I99" i="6" s="1"/>
  <c r="J99" i="6" s="1"/>
  <c r="K99" i="6" s="1"/>
  <c r="L99" i="6" s="1"/>
  <c r="E98" i="10"/>
  <c r="I98" i="10" s="1"/>
  <c r="E98" i="6"/>
  <c r="I98" i="6" s="1"/>
  <c r="D91" i="10"/>
  <c r="G91" i="6"/>
  <c r="I91" i="6" s="1"/>
  <c r="E90" i="10"/>
  <c r="E90" i="6"/>
  <c r="I90" i="6" s="1"/>
  <c r="D67" i="10"/>
  <c r="G67" i="6"/>
  <c r="I67" i="6" s="1"/>
  <c r="J67" i="6" s="1"/>
  <c r="K67" i="6" s="1"/>
  <c r="L67" i="6" s="1"/>
  <c r="E66" i="6"/>
  <c r="I66" i="6" s="1"/>
  <c r="E66" i="10"/>
  <c r="D59" i="10"/>
  <c r="G59" i="6"/>
  <c r="D51" i="10"/>
  <c r="G51" i="6"/>
  <c r="E50" i="6"/>
  <c r="I50" i="6" s="1"/>
  <c r="E50" i="10"/>
  <c r="I50" i="10" s="1"/>
  <c r="D43" i="10"/>
  <c r="G43" i="6"/>
  <c r="I43" i="6" s="1"/>
  <c r="J43" i="6" s="1"/>
  <c r="K43" i="6" s="1"/>
  <c r="L43" i="6" s="1"/>
  <c r="E42" i="6"/>
  <c r="I42" i="6" s="1"/>
  <c r="E42" i="10"/>
  <c r="D27" i="10"/>
  <c r="G27" i="6"/>
  <c r="I27" i="6" s="1"/>
  <c r="E26" i="10"/>
  <c r="E26" i="6"/>
  <c r="I26" i="6" s="1"/>
  <c r="E18" i="6"/>
  <c r="I18" i="6" s="1"/>
  <c r="E18" i="10"/>
  <c r="E10" i="6"/>
  <c r="I10" i="6" s="1"/>
  <c r="E10" i="10"/>
  <c r="D3" i="10"/>
  <c r="G3" i="6"/>
  <c r="I3" i="6" s="1"/>
  <c r="D83" i="10"/>
  <c r="E82" i="10"/>
  <c r="E74" i="10"/>
  <c r="G101" i="10"/>
  <c r="D101" i="6"/>
  <c r="H101" i="6" s="1"/>
  <c r="J101" i="6" s="1"/>
  <c r="K101" i="6" s="1"/>
  <c r="L101" i="6" s="1"/>
  <c r="B100" i="10"/>
  <c r="B100" i="6"/>
  <c r="F98" i="10"/>
  <c r="C98" i="6"/>
  <c r="G97" i="10"/>
  <c r="D97" i="6"/>
  <c r="H97" i="6" s="1"/>
  <c r="J97" i="6" s="1"/>
  <c r="K97" i="6" s="1"/>
  <c r="L97" i="6" s="1"/>
  <c r="B96" i="10"/>
  <c r="B96" i="6"/>
  <c r="C94" i="6"/>
  <c r="D93" i="6"/>
  <c r="B92" i="10"/>
  <c r="B92" i="6"/>
  <c r="F90" i="10"/>
  <c r="C90" i="6"/>
  <c r="G89" i="10"/>
  <c r="B88" i="10"/>
  <c r="F86" i="10"/>
  <c r="C86" i="6"/>
  <c r="G85" i="10"/>
  <c r="D85" i="6"/>
  <c r="H85" i="6" s="1"/>
  <c r="J85" i="6" s="1"/>
  <c r="K85" i="6" s="1"/>
  <c r="L85" i="6" s="1"/>
  <c r="B84" i="10"/>
  <c r="B84" i="6"/>
  <c r="C82" i="6"/>
  <c r="D81" i="6"/>
  <c r="H81" i="6" s="1"/>
  <c r="J81" i="6" s="1"/>
  <c r="K81" i="6" s="1"/>
  <c r="L81" i="6" s="1"/>
  <c r="B80" i="10"/>
  <c r="B80" i="6"/>
  <c r="F78" i="10"/>
  <c r="I78" i="10" s="1"/>
  <c r="C78" i="6"/>
  <c r="G77" i="10"/>
  <c r="D77" i="6"/>
  <c r="B76" i="10"/>
  <c r="B76" i="6"/>
  <c r="C74" i="6"/>
  <c r="D73" i="6"/>
  <c r="H73" i="6" s="1"/>
  <c r="B72" i="10"/>
  <c r="B72" i="6"/>
  <c r="D69" i="6"/>
  <c r="H69" i="6" s="1"/>
  <c r="J69" i="6" s="1"/>
  <c r="K69" i="6" s="1"/>
  <c r="L69" i="6" s="1"/>
  <c r="B68" i="10"/>
  <c r="B68" i="6"/>
  <c r="F66" i="10"/>
  <c r="C66" i="6"/>
  <c r="G65" i="10"/>
  <c r="B64" i="10"/>
  <c r="C62" i="6"/>
  <c r="D61" i="6"/>
  <c r="H61" i="6" s="1"/>
  <c r="J61" i="6" s="1"/>
  <c r="K61" i="6" s="1"/>
  <c r="L61" i="6" s="1"/>
  <c r="B60" i="10"/>
  <c r="B60" i="6"/>
  <c r="C58" i="6"/>
  <c r="G57" i="10"/>
  <c r="D57" i="6"/>
  <c r="H57" i="6" s="1"/>
  <c r="J57" i="6" s="1"/>
  <c r="K57" i="6" s="1"/>
  <c r="L57" i="6" s="1"/>
  <c r="B56" i="10"/>
  <c r="B56" i="6"/>
  <c r="F54" i="10"/>
  <c r="I54" i="10" s="1"/>
  <c r="C54" i="6"/>
  <c r="G53" i="10"/>
  <c r="D53" i="6"/>
  <c r="H53" i="6" s="1"/>
  <c r="J53" i="6" s="1"/>
  <c r="K53" i="6" s="1"/>
  <c r="L53" i="6" s="1"/>
  <c r="B52" i="10"/>
  <c r="B52" i="6"/>
  <c r="C50" i="6"/>
  <c r="D49" i="6"/>
  <c r="B48" i="10"/>
  <c r="B48" i="6"/>
  <c r="C46" i="6"/>
  <c r="G45" i="10"/>
  <c r="D45" i="6"/>
  <c r="B44" i="10"/>
  <c r="B44" i="6"/>
  <c r="F42" i="10"/>
  <c r="G41" i="10"/>
  <c r="D41" i="6"/>
  <c r="H41" i="6" s="1"/>
  <c r="J41" i="6" s="1"/>
  <c r="K41" i="6" s="1"/>
  <c r="L41" i="6" s="1"/>
  <c r="B40" i="10"/>
  <c r="B40" i="6"/>
  <c r="C38" i="6"/>
  <c r="D37" i="6"/>
  <c r="B36" i="10"/>
  <c r="B36" i="6"/>
  <c r="C34" i="6"/>
  <c r="G33" i="10"/>
  <c r="D33" i="6"/>
  <c r="H33" i="6" s="1"/>
  <c r="J33" i="6" s="1"/>
  <c r="K33" i="6" s="1"/>
  <c r="L33" i="6" s="1"/>
  <c r="B32" i="10"/>
  <c r="B32" i="6"/>
  <c r="F30" i="10"/>
  <c r="C30" i="6"/>
  <c r="G29" i="10"/>
  <c r="D29" i="6"/>
  <c r="H29" i="6" s="1"/>
  <c r="J29" i="6" s="1"/>
  <c r="K29" i="6" s="1"/>
  <c r="L29" i="6" s="1"/>
  <c r="B28" i="10"/>
  <c r="B28" i="6"/>
  <c r="C26" i="6"/>
  <c r="B24" i="10"/>
  <c r="F22" i="10"/>
  <c r="C22" i="6"/>
  <c r="G21" i="10"/>
  <c r="D21" i="6"/>
  <c r="H21" i="6" s="1"/>
  <c r="J21" i="6" s="1"/>
  <c r="K21" i="6" s="1"/>
  <c r="L21" i="6" s="1"/>
  <c r="B20" i="10"/>
  <c r="B20" i="6"/>
  <c r="F18" i="10"/>
  <c r="C18" i="6"/>
  <c r="D17" i="6"/>
  <c r="H17" i="6" s="1"/>
  <c r="J17" i="6" s="1"/>
  <c r="K17" i="6" s="1"/>
  <c r="L17" i="6" s="1"/>
  <c r="B16" i="10"/>
  <c r="B16" i="6"/>
  <c r="C14" i="6"/>
  <c r="D13" i="6"/>
  <c r="H13" i="6" s="1"/>
  <c r="J13" i="6" s="1"/>
  <c r="K13" i="6" s="1"/>
  <c r="L13" i="6" s="1"/>
  <c r="B12" i="10"/>
  <c r="B12" i="6"/>
  <c r="F10" i="10"/>
  <c r="C10" i="6"/>
  <c r="G9" i="10"/>
  <c r="D9" i="6"/>
  <c r="B8" i="10"/>
  <c r="B8" i="6"/>
  <c r="D5" i="6"/>
  <c r="H5" i="6" s="1"/>
  <c r="J5" i="6" s="1"/>
  <c r="K5" i="6" s="1"/>
  <c r="L5" i="6" s="1"/>
  <c r="B4" i="10"/>
  <c r="B4" i="6"/>
  <c r="D25" i="6"/>
  <c r="H25" i="6" s="1"/>
  <c r="B24" i="6"/>
  <c r="D89" i="6"/>
  <c r="H89" i="6" s="1"/>
  <c r="J89" i="6" s="1"/>
  <c r="K89" i="6" s="1"/>
  <c r="L89" i="6" s="1"/>
  <c r="B88" i="6"/>
  <c r="C6" i="6"/>
  <c r="C42" i="6"/>
  <c r="C70" i="6"/>
  <c r="D65" i="6"/>
  <c r="H65" i="6" s="1"/>
  <c r="J65" i="6" s="1"/>
  <c r="K65" i="6" s="1"/>
  <c r="L65" i="6" s="1"/>
  <c r="B64" i="6"/>
  <c r="E101" i="10"/>
  <c r="I101" i="10" s="1"/>
  <c r="C100" i="10"/>
  <c r="E97" i="10"/>
  <c r="C96" i="10"/>
  <c r="D94" i="10"/>
  <c r="C92" i="10"/>
  <c r="E89" i="10"/>
  <c r="C88" i="10"/>
  <c r="D86" i="10"/>
  <c r="E85" i="10"/>
  <c r="I85" i="10" s="1"/>
  <c r="C84" i="10"/>
  <c r="D82" i="10"/>
  <c r="E81" i="10"/>
  <c r="C80" i="10"/>
  <c r="D78" i="10"/>
  <c r="E77" i="10"/>
  <c r="I77" i="10" s="1"/>
  <c r="C76" i="10"/>
  <c r="D74" i="10"/>
  <c r="C72" i="10"/>
  <c r="D70" i="10"/>
  <c r="E69" i="10"/>
  <c r="C68" i="10"/>
  <c r="E65" i="10"/>
  <c r="I65" i="10" s="1"/>
  <c r="C64" i="10"/>
  <c r="D62" i="10"/>
  <c r="C60" i="10"/>
  <c r="E57" i="10"/>
  <c r="C56" i="10"/>
  <c r="C52" i="10"/>
  <c r="D50" i="10"/>
  <c r="C48" i="10"/>
  <c r="E45" i="10"/>
  <c r="C44" i="10"/>
  <c r="E41" i="10"/>
  <c r="I41" i="10" s="1"/>
  <c r="C40" i="10"/>
  <c r="D38" i="10"/>
  <c r="C36" i="10"/>
  <c r="E33" i="10"/>
  <c r="C32" i="10"/>
  <c r="E29" i="10"/>
  <c r="I29" i="10" s="1"/>
  <c r="C28" i="10"/>
  <c r="D26" i="10"/>
  <c r="C24" i="10"/>
  <c r="E21" i="10"/>
  <c r="I21" i="10" s="1"/>
  <c r="C20" i="10"/>
  <c r="D18" i="10"/>
  <c r="E17" i="10"/>
  <c r="I17" i="10" s="1"/>
  <c r="C16" i="10"/>
  <c r="D14" i="10"/>
  <c r="C12" i="10"/>
  <c r="D10" i="10"/>
  <c r="E9" i="10"/>
  <c r="I9" i="10" s="1"/>
  <c r="C8" i="10"/>
  <c r="D6" i="10"/>
  <c r="C4" i="10"/>
  <c r="F2" i="10"/>
  <c r="D98" i="10"/>
  <c r="E93" i="10"/>
  <c r="D90" i="10"/>
  <c r="E73" i="10"/>
  <c r="E61" i="10"/>
  <c r="D58" i="10"/>
  <c r="D54" i="10"/>
  <c r="H54" i="10" s="1"/>
  <c r="J54" i="10" s="1"/>
  <c r="E53" i="10"/>
  <c r="I53" i="10" s="1"/>
  <c r="E49" i="10"/>
  <c r="I49" i="10" s="1"/>
  <c r="D46" i="10"/>
  <c r="D42" i="10"/>
  <c r="E37" i="10"/>
  <c r="D34" i="10"/>
  <c r="D30" i="10"/>
  <c r="E25" i="10"/>
  <c r="D22" i="10"/>
  <c r="E13" i="10"/>
  <c r="I13" i="10" s="1"/>
  <c r="E5" i="10"/>
  <c r="F94" i="10"/>
  <c r="I94" i="10" s="1"/>
  <c r="G93" i="10"/>
  <c r="F82" i="10"/>
  <c r="G81" i="10"/>
  <c r="F74" i="10"/>
  <c r="G73" i="10"/>
  <c r="F70" i="10"/>
  <c r="G69" i="10"/>
  <c r="F62" i="10"/>
  <c r="I62" i="10" s="1"/>
  <c r="G61" i="10"/>
  <c r="F58" i="10"/>
  <c r="F50" i="10"/>
  <c r="G49" i="10"/>
  <c r="F46" i="10"/>
  <c r="I46" i="10" s="1"/>
  <c r="F38" i="10"/>
  <c r="G37" i="10"/>
  <c r="F34" i="10"/>
  <c r="I34" i="10" s="1"/>
  <c r="F26" i="10"/>
  <c r="G25" i="10"/>
  <c r="G17" i="10"/>
  <c r="F14" i="10"/>
  <c r="I14" i="10" s="1"/>
  <c r="G13" i="10"/>
  <c r="F6" i="10"/>
  <c r="I6" i="10" s="1"/>
  <c r="G5" i="10"/>
  <c r="D66" i="10"/>
  <c r="B98" i="10"/>
  <c r="B98" i="6"/>
  <c r="H98" i="6" s="1"/>
  <c r="B94" i="10"/>
  <c r="B94" i="6"/>
  <c r="B90" i="10"/>
  <c r="B90" i="6"/>
  <c r="B86" i="10"/>
  <c r="B86" i="6"/>
  <c r="H86" i="6" s="1"/>
  <c r="J86" i="6" s="1"/>
  <c r="B82" i="10"/>
  <c r="B82" i="6"/>
  <c r="H82" i="6" s="1"/>
  <c r="J82" i="6" s="1"/>
  <c r="B78" i="6"/>
  <c r="H78" i="6" s="1"/>
  <c r="J78" i="6" s="1"/>
  <c r="B78" i="10"/>
  <c r="B74" i="10"/>
  <c r="B74" i="6"/>
  <c r="B70" i="10"/>
  <c r="B70" i="6"/>
  <c r="B66" i="10"/>
  <c r="B66" i="6"/>
  <c r="B62" i="10"/>
  <c r="B62" i="6"/>
  <c r="B58" i="10"/>
  <c r="B58" i="6"/>
  <c r="B54" i="6"/>
  <c r="B50" i="10"/>
  <c r="B50" i="6"/>
  <c r="B46" i="10"/>
  <c r="B46" i="6"/>
  <c r="B42" i="10"/>
  <c r="B42" i="6"/>
  <c r="B38" i="10"/>
  <c r="B38" i="6"/>
  <c r="B34" i="10"/>
  <c r="B34" i="6"/>
  <c r="B30" i="10"/>
  <c r="B30" i="6"/>
  <c r="B26" i="10"/>
  <c r="B26" i="6"/>
  <c r="B22" i="10"/>
  <c r="B22" i="6"/>
  <c r="H22" i="6" s="1"/>
  <c r="J22" i="6" s="1"/>
  <c r="K22" i="6" s="1"/>
  <c r="L22" i="6" s="1"/>
  <c r="B18" i="10"/>
  <c r="B18" i="6"/>
  <c r="B14" i="10"/>
  <c r="B14" i="6"/>
  <c r="B10" i="10"/>
  <c r="B10" i="6"/>
  <c r="B6" i="10"/>
  <c r="B6" i="6"/>
  <c r="B99" i="10"/>
  <c r="B91" i="10"/>
  <c r="B87" i="10"/>
  <c r="B83" i="10"/>
  <c r="B79" i="10"/>
  <c r="B75" i="10"/>
  <c r="B71" i="10"/>
  <c r="H71" i="10" s="1"/>
  <c r="B67" i="10"/>
  <c r="B63" i="10"/>
  <c r="B59" i="10"/>
  <c r="B55" i="10"/>
  <c r="B47" i="10"/>
  <c r="B39" i="10"/>
  <c r="B31" i="10"/>
  <c r="B23" i="10"/>
  <c r="B7" i="10"/>
  <c r="B3" i="10"/>
  <c r="H3" i="10" s="1"/>
  <c r="B27" i="10"/>
  <c r="B35" i="10"/>
  <c r="B43" i="10"/>
  <c r="B11" i="10"/>
  <c r="C95" i="10"/>
  <c r="H95" i="10" s="1"/>
  <c r="J95" i="10" s="1"/>
  <c r="C91" i="10"/>
  <c r="C83" i="10"/>
  <c r="C79" i="10"/>
  <c r="C75" i="10"/>
  <c r="C71" i="10"/>
  <c r="C63" i="10"/>
  <c r="C59" i="10"/>
  <c r="C51" i="10"/>
  <c r="H51" i="10" s="1"/>
  <c r="J51" i="10" s="1"/>
  <c r="K51" i="10" s="1"/>
  <c r="L51" i="10" s="1"/>
  <c r="C47" i="10"/>
  <c r="C43" i="10"/>
  <c r="C39" i="10"/>
  <c r="C31" i="10"/>
  <c r="C27" i="10"/>
  <c r="C19" i="10"/>
  <c r="H19" i="10" s="1"/>
  <c r="C15" i="10"/>
  <c r="H15" i="10" s="1"/>
  <c r="J15" i="10" s="1"/>
  <c r="K15" i="10" s="1"/>
  <c r="L15" i="10" s="1"/>
  <c r="C11" i="10"/>
  <c r="C7" i="10"/>
  <c r="C99" i="10"/>
  <c r="C67" i="10"/>
  <c r="F2" i="2"/>
  <c r="H23" i="10" l="1"/>
  <c r="J23" i="10"/>
  <c r="K23" i="10" s="1"/>
  <c r="L23" i="10" s="1"/>
  <c r="H76" i="6"/>
  <c r="J76" i="6"/>
  <c r="K76" i="6" s="1"/>
  <c r="L76" i="6" s="1"/>
  <c r="H88" i="10"/>
  <c r="J88" i="10"/>
  <c r="K88" i="10" s="1"/>
  <c r="L88" i="10" s="1"/>
  <c r="I66" i="10"/>
  <c r="J66" i="10" s="1"/>
  <c r="K66" i="10" s="1"/>
  <c r="L66" i="10" s="1"/>
  <c r="H31" i="10"/>
  <c r="H20" i="6"/>
  <c r="J20" i="6" s="1"/>
  <c r="K20" i="6" s="1"/>
  <c r="L20" i="6" s="1"/>
  <c r="H40" i="10"/>
  <c r="J40" i="10" s="1"/>
  <c r="K40" i="10" s="1"/>
  <c r="L40" i="10" s="1"/>
  <c r="H60" i="6"/>
  <c r="J60" i="6" s="1"/>
  <c r="K60" i="6" s="1"/>
  <c r="L60" i="6" s="1"/>
  <c r="I2" i="10"/>
  <c r="I76" i="2"/>
  <c r="J76" i="2" s="1"/>
  <c r="K76" i="2" s="1"/>
  <c r="L76" i="2" s="1"/>
  <c r="H34" i="6"/>
  <c r="J34" i="6"/>
  <c r="K34" i="6" s="1"/>
  <c r="L34" i="6" s="1"/>
  <c r="H50" i="6"/>
  <c r="J50" i="6"/>
  <c r="K50" i="6" s="1"/>
  <c r="L50" i="6" s="1"/>
  <c r="H82" i="10"/>
  <c r="J82" i="10" s="1"/>
  <c r="K82" i="10" s="1"/>
  <c r="L82" i="10" s="1"/>
  <c r="H88" i="6"/>
  <c r="J88" i="6"/>
  <c r="K88" i="6" s="1"/>
  <c r="L88" i="6" s="1"/>
  <c r="H60" i="10"/>
  <c r="J60" i="10" s="1"/>
  <c r="K60" i="10" s="1"/>
  <c r="L60" i="10" s="1"/>
  <c r="J44" i="2"/>
  <c r="K44" i="2" s="1"/>
  <c r="L44" i="2" s="1"/>
  <c r="H70" i="6"/>
  <c r="J70" i="6"/>
  <c r="H24" i="6"/>
  <c r="J24" i="6" s="1"/>
  <c r="K24" i="6" s="1"/>
  <c r="L24" i="6" s="1"/>
  <c r="K83" i="2"/>
  <c r="L83" i="2" s="1"/>
  <c r="J53" i="10"/>
  <c r="K53" i="10" s="1"/>
  <c r="L53" i="10" s="1"/>
  <c r="J8" i="2"/>
  <c r="K8" i="2" s="1"/>
  <c r="L8" i="2" s="1"/>
  <c r="H43" i="10"/>
  <c r="J43" i="10"/>
  <c r="K43" i="10" s="1"/>
  <c r="L43" i="10" s="1"/>
  <c r="J71" i="10"/>
  <c r="K71" i="10"/>
  <c r="L71" i="10" s="1"/>
  <c r="H14" i="6"/>
  <c r="J14" i="6"/>
  <c r="H46" i="6"/>
  <c r="J46" i="6"/>
  <c r="H62" i="10"/>
  <c r="J62" i="10"/>
  <c r="K62" i="10" s="1"/>
  <c r="L62" i="10" s="1"/>
  <c r="H94" i="10"/>
  <c r="J94" i="10"/>
  <c r="K94" i="10" s="1"/>
  <c r="L94" i="10" s="1"/>
  <c r="H4" i="10"/>
  <c r="J4" i="10" s="1"/>
  <c r="K4" i="10" s="1"/>
  <c r="L4" i="10" s="1"/>
  <c r="H32" i="10"/>
  <c r="J32" i="10" s="1"/>
  <c r="K32" i="10" s="1"/>
  <c r="L32" i="10" s="1"/>
  <c r="H96" i="6"/>
  <c r="J96" i="6"/>
  <c r="K96" i="6" s="1"/>
  <c r="L96" i="6" s="1"/>
  <c r="I18" i="10"/>
  <c r="I72" i="2"/>
  <c r="J72" i="2" s="1"/>
  <c r="K72" i="2" s="1"/>
  <c r="L72" i="2" s="1"/>
  <c r="J95" i="2"/>
  <c r="K95" i="2" s="1"/>
  <c r="L95" i="2" s="1"/>
  <c r="H75" i="10"/>
  <c r="J75" i="10" s="1"/>
  <c r="K75" i="10" s="1"/>
  <c r="L75" i="10" s="1"/>
  <c r="H14" i="10"/>
  <c r="J14" i="10" s="1"/>
  <c r="K14" i="10" s="1"/>
  <c r="L14" i="10" s="1"/>
  <c r="H66" i="6"/>
  <c r="J66" i="6"/>
  <c r="K66" i="6" s="1"/>
  <c r="L66" i="6" s="1"/>
  <c r="J98" i="6"/>
  <c r="K98" i="6" s="1"/>
  <c r="L98" i="6" s="1"/>
  <c r="H12" i="10"/>
  <c r="J12" i="10"/>
  <c r="K12" i="10" s="1"/>
  <c r="L12" i="10" s="1"/>
  <c r="H68" i="6"/>
  <c r="J68" i="6"/>
  <c r="K68" i="6" s="1"/>
  <c r="L68" i="6" s="1"/>
  <c r="I82" i="10"/>
  <c r="H39" i="10"/>
  <c r="J39" i="10"/>
  <c r="K39" i="10" s="1"/>
  <c r="L39" i="10" s="1"/>
  <c r="H18" i="6"/>
  <c r="J18" i="6"/>
  <c r="K18" i="6" s="1"/>
  <c r="L18" i="6" s="1"/>
  <c r="H66" i="10"/>
  <c r="H98" i="10"/>
  <c r="J98" i="10"/>
  <c r="I25" i="10"/>
  <c r="J25" i="10" s="1"/>
  <c r="K25" i="10" s="1"/>
  <c r="L25" i="10" s="1"/>
  <c r="K77" i="10"/>
  <c r="L77" i="10" s="1"/>
  <c r="H64" i="6"/>
  <c r="J64" i="6"/>
  <c r="K37" i="6"/>
  <c r="L37" i="6" s="1"/>
  <c r="J55" i="6"/>
  <c r="K55" i="6" s="1"/>
  <c r="L55" i="6" s="1"/>
  <c r="H47" i="10"/>
  <c r="J47" i="10" s="1"/>
  <c r="K47" i="10" s="1"/>
  <c r="L47" i="10" s="1"/>
  <c r="H18" i="10"/>
  <c r="J18" i="10" s="1"/>
  <c r="K18" i="10" s="1"/>
  <c r="L18" i="10" s="1"/>
  <c r="I89" i="10"/>
  <c r="J89" i="10" s="1"/>
  <c r="K89" i="10" s="1"/>
  <c r="L89" i="10" s="1"/>
  <c r="H8" i="10"/>
  <c r="J8" i="10" s="1"/>
  <c r="K8" i="10" s="1"/>
  <c r="L8" i="10" s="1"/>
  <c r="H48" i="10"/>
  <c r="J48" i="10"/>
  <c r="K48" i="10" s="1"/>
  <c r="L48" i="10" s="1"/>
  <c r="I26" i="10"/>
  <c r="K70" i="6"/>
  <c r="L70" i="6" s="1"/>
  <c r="H27" i="10"/>
  <c r="J27" i="10"/>
  <c r="H30" i="6"/>
  <c r="J30" i="6"/>
  <c r="K30" i="6" s="1"/>
  <c r="L30" i="6" s="1"/>
  <c r="H12" i="6"/>
  <c r="J12" i="6" s="1"/>
  <c r="K12" i="6" s="1"/>
  <c r="L12" i="6" s="1"/>
  <c r="H40" i="6"/>
  <c r="J40" i="6" s="1"/>
  <c r="K40" i="6" s="1"/>
  <c r="L40" i="6" s="1"/>
  <c r="I58" i="10"/>
  <c r="J9" i="6"/>
  <c r="K9" i="6" s="1"/>
  <c r="L9" i="6" s="1"/>
  <c r="H30" i="10"/>
  <c r="J30" i="10"/>
  <c r="K30" i="10" s="1"/>
  <c r="L30" i="10" s="1"/>
  <c r="H46" i="10"/>
  <c r="J46" i="10" s="1"/>
  <c r="K46" i="10" s="1"/>
  <c r="L46" i="10" s="1"/>
  <c r="H28" i="6"/>
  <c r="J28" i="6"/>
  <c r="K28" i="6" s="1"/>
  <c r="L28" i="6" s="1"/>
  <c r="H76" i="10"/>
  <c r="J76" i="10"/>
  <c r="K76" i="10" s="1"/>
  <c r="L76" i="10" s="1"/>
  <c r="H96" i="10"/>
  <c r="J96" i="10"/>
  <c r="K96" i="10" s="1"/>
  <c r="L96" i="10" s="1"/>
  <c r="K98" i="10"/>
  <c r="L98" i="10" s="1"/>
  <c r="J19" i="10"/>
  <c r="K19" i="10" s="1"/>
  <c r="L19" i="10" s="1"/>
  <c r="H79" i="10"/>
  <c r="J79" i="10" s="1"/>
  <c r="K79" i="10" s="1"/>
  <c r="L79" i="10" s="1"/>
  <c r="I45" i="10"/>
  <c r="J45" i="10" s="1"/>
  <c r="K45" i="10" s="1"/>
  <c r="L45" i="10" s="1"/>
  <c r="H8" i="6"/>
  <c r="J8" i="6" s="1"/>
  <c r="K8" i="6" s="1"/>
  <c r="L8" i="6" s="1"/>
  <c r="H20" i="10"/>
  <c r="J20" i="10"/>
  <c r="K20" i="10" s="1"/>
  <c r="L20" i="10" s="1"/>
  <c r="H28" i="10"/>
  <c r="J28" i="10" s="1"/>
  <c r="K28" i="10" s="1"/>
  <c r="L28" i="10" s="1"/>
  <c r="H48" i="6"/>
  <c r="J48" i="6" s="1"/>
  <c r="K48" i="6" s="1"/>
  <c r="L48" i="6" s="1"/>
  <c r="H68" i="10"/>
  <c r="J68" i="10" s="1"/>
  <c r="H84" i="6"/>
  <c r="J84" i="6"/>
  <c r="K84" i="6" s="1"/>
  <c r="L84" i="6" s="1"/>
  <c r="J81" i="10"/>
  <c r="K81" i="10" s="1"/>
  <c r="L81" i="10" s="1"/>
  <c r="J46" i="2"/>
  <c r="K46" i="2" s="1"/>
  <c r="L46" i="2" s="1"/>
  <c r="H83" i="10"/>
  <c r="J83" i="10" s="1"/>
  <c r="K83" i="10" s="1"/>
  <c r="L83" i="10" s="1"/>
  <c r="H34" i="10"/>
  <c r="J34" i="10" s="1"/>
  <c r="K34" i="10" s="1"/>
  <c r="L34" i="10" s="1"/>
  <c r="H50" i="10"/>
  <c r="J50" i="10" s="1"/>
  <c r="K50" i="10" s="1"/>
  <c r="L50" i="10" s="1"/>
  <c r="K54" i="10"/>
  <c r="L54" i="10" s="1"/>
  <c r="H84" i="10"/>
  <c r="J84" i="10"/>
  <c r="K84" i="10" s="1"/>
  <c r="L84" i="10" s="1"/>
  <c r="I20" i="2"/>
  <c r="J20" i="2"/>
  <c r="K20" i="2" s="1"/>
  <c r="L20" i="2" s="1"/>
  <c r="J49" i="10"/>
  <c r="K49" i="10" s="1"/>
  <c r="L49" i="10" s="1"/>
  <c r="K22" i="10"/>
  <c r="L22" i="10" s="1"/>
  <c r="J13" i="10"/>
  <c r="K13" i="10" s="1"/>
  <c r="L13" i="10" s="1"/>
  <c r="J52" i="2"/>
  <c r="K52" i="2" s="1"/>
  <c r="L52" i="2" s="1"/>
  <c r="J80" i="2"/>
  <c r="K80" i="2" s="1"/>
  <c r="L80" i="2" s="1"/>
  <c r="J94" i="2"/>
  <c r="K94" i="2" s="1"/>
  <c r="L94" i="2" s="1"/>
  <c r="J78" i="2"/>
  <c r="K78" i="2" s="1"/>
  <c r="L78" i="2" s="1"/>
  <c r="H35" i="10"/>
  <c r="J35" i="10" s="1"/>
  <c r="K35" i="10" s="1"/>
  <c r="L35" i="10" s="1"/>
  <c r="H55" i="10"/>
  <c r="J55" i="10" s="1"/>
  <c r="H87" i="10"/>
  <c r="J87" i="10" s="1"/>
  <c r="K87" i="10" s="1"/>
  <c r="L87" i="10" s="1"/>
  <c r="H6" i="6"/>
  <c r="J6" i="6"/>
  <c r="K6" i="6" s="1"/>
  <c r="L6" i="6" s="1"/>
  <c r="H38" i="6"/>
  <c r="J38" i="6" s="1"/>
  <c r="K38" i="6" s="1"/>
  <c r="L38" i="6" s="1"/>
  <c r="H54" i="6"/>
  <c r="J54" i="6" s="1"/>
  <c r="K54" i="6" s="1"/>
  <c r="L54" i="6" s="1"/>
  <c r="H70" i="10"/>
  <c r="J70" i="10" s="1"/>
  <c r="K70" i="10" s="1"/>
  <c r="L70" i="10" s="1"/>
  <c r="H86" i="10"/>
  <c r="J86" i="10" s="1"/>
  <c r="K86" i="10" s="1"/>
  <c r="L86" i="10" s="1"/>
  <c r="I61" i="10"/>
  <c r="J61" i="10" s="1"/>
  <c r="I33" i="10"/>
  <c r="J25" i="6"/>
  <c r="K25" i="6" s="1"/>
  <c r="L25" i="6" s="1"/>
  <c r="H16" i="6"/>
  <c r="J16" i="6"/>
  <c r="K16" i="6" s="1"/>
  <c r="L16" i="6" s="1"/>
  <c r="H36" i="6"/>
  <c r="J36" i="6"/>
  <c r="K36" i="6" s="1"/>
  <c r="L36" i="6" s="1"/>
  <c r="H56" i="6"/>
  <c r="J56" i="6"/>
  <c r="K56" i="6" s="1"/>
  <c r="L56" i="6" s="1"/>
  <c r="H72" i="6"/>
  <c r="J72" i="6"/>
  <c r="K72" i="6" s="1"/>
  <c r="L72" i="6" s="1"/>
  <c r="H92" i="6"/>
  <c r="J92" i="6"/>
  <c r="K92" i="6" s="1"/>
  <c r="L92" i="6" s="1"/>
  <c r="I74" i="10"/>
  <c r="K88" i="2"/>
  <c r="L88" i="2" s="1"/>
  <c r="J17" i="10"/>
  <c r="K17" i="10" s="1"/>
  <c r="L17" i="10" s="1"/>
  <c r="K99" i="10"/>
  <c r="L99" i="10" s="1"/>
  <c r="K23" i="2"/>
  <c r="L23" i="2" s="1"/>
  <c r="J60" i="2"/>
  <c r="K60" i="2" s="1"/>
  <c r="L60" i="2" s="1"/>
  <c r="K51" i="2"/>
  <c r="L51" i="2" s="1"/>
  <c r="J51" i="2"/>
  <c r="J21" i="10"/>
  <c r="K21" i="10" s="1"/>
  <c r="L21" i="10" s="1"/>
  <c r="K50" i="2"/>
  <c r="L50" i="2" s="1"/>
  <c r="H59" i="10"/>
  <c r="J59" i="10"/>
  <c r="K59" i="10" s="1"/>
  <c r="L59" i="10" s="1"/>
  <c r="H91" i="10"/>
  <c r="J91" i="10"/>
  <c r="K91" i="10" s="1"/>
  <c r="L91" i="10" s="1"/>
  <c r="H6" i="10"/>
  <c r="J6" i="10"/>
  <c r="K6" i="10" s="1"/>
  <c r="L6" i="10" s="1"/>
  <c r="H22" i="10"/>
  <c r="J22" i="10" s="1"/>
  <c r="H38" i="10"/>
  <c r="J38" i="10" s="1"/>
  <c r="K38" i="10" s="1"/>
  <c r="L38" i="10" s="1"/>
  <c r="H58" i="6"/>
  <c r="J58" i="6" s="1"/>
  <c r="K58" i="6" s="1"/>
  <c r="L58" i="6" s="1"/>
  <c r="H74" i="6"/>
  <c r="J74" i="6" s="1"/>
  <c r="K74" i="6" s="1"/>
  <c r="L74" i="6" s="1"/>
  <c r="H90" i="6"/>
  <c r="J90" i="6" s="1"/>
  <c r="K90" i="6" s="1"/>
  <c r="L90" i="6" s="1"/>
  <c r="I37" i="10"/>
  <c r="J37" i="10" s="1"/>
  <c r="K37" i="10" s="1"/>
  <c r="L37" i="10" s="1"/>
  <c r="I73" i="10"/>
  <c r="J73" i="10" s="1"/>
  <c r="K73" i="10" s="1"/>
  <c r="L73" i="10" s="1"/>
  <c r="I69" i="10"/>
  <c r="I81" i="10"/>
  <c r="H16" i="10"/>
  <c r="J16" i="10"/>
  <c r="K16" i="10" s="1"/>
  <c r="L16" i="10" s="1"/>
  <c r="H36" i="10"/>
  <c r="J36" i="10"/>
  <c r="H44" i="6"/>
  <c r="J44" i="6"/>
  <c r="K44" i="6" s="1"/>
  <c r="L44" i="6" s="1"/>
  <c r="H56" i="10"/>
  <c r="J56" i="10"/>
  <c r="K56" i="10" s="1"/>
  <c r="L56" i="10" s="1"/>
  <c r="H64" i="10"/>
  <c r="J64" i="10"/>
  <c r="K64" i="10" s="1"/>
  <c r="L64" i="10" s="1"/>
  <c r="H72" i="10"/>
  <c r="J72" i="10"/>
  <c r="K72" i="10" s="1"/>
  <c r="L72" i="10" s="1"/>
  <c r="H92" i="10"/>
  <c r="J92" i="10"/>
  <c r="K92" i="10" s="1"/>
  <c r="L92" i="10" s="1"/>
  <c r="I90" i="10"/>
  <c r="H2" i="2"/>
  <c r="J31" i="2"/>
  <c r="K31" i="2"/>
  <c r="L31" i="2" s="1"/>
  <c r="K82" i="6"/>
  <c r="L82" i="6" s="1"/>
  <c r="K86" i="6"/>
  <c r="L86" i="6" s="1"/>
  <c r="J4" i="2"/>
  <c r="K4" i="2" s="1"/>
  <c r="L4" i="2" s="1"/>
  <c r="J83" i="2"/>
  <c r="J92" i="2"/>
  <c r="K92" i="2" s="1"/>
  <c r="L92" i="2" s="1"/>
  <c r="J99" i="2"/>
  <c r="K99" i="2"/>
  <c r="L99" i="2" s="1"/>
  <c r="J3" i="6"/>
  <c r="K3" i="6" s="1"/>
  <c r="L3" i="6" s="1"/>
  <c r="J3" i="10"/>
  <c r="K3" i="10" s="1"/>
  <c r="L3" i="10" s="1"/>
  <c r="H63" i="10"/>
  <c r="J63" i="10"/>
  <c r="K63" i="10" s="1"/>
  <c r="L63" i="10" s="1"/>
  <c r="H99" i="10"/>
  <c r="J99" i="10" s="1"/>
  <c r="H10" i="6"/>
  <c r="J10" i="6" s="1"/>
  <c r="K10" i="6" s="1"/>
  <c r="L10" i="6" s="1"/>
  <c r="H26" i="6"/>
  <c r="J26" i="6" s="1"/>
  <c r="K26" i="6" s="1"/>
  <c r="L26" i="6" s="1"/>
  <c r="H42" i="6"/>
  <c r="J42" i="6"/>
  <c r="K42" i="6" s="1"/>
  <c r="L42" i="6" s="1"/>
  <c r="H58" i="10"/>
  <c r="J58" i="10" s="1"/>
  <c r="K58" i="10" s="1"/>
  <c r="L58" i="10" s="1"/>
  <c r="H74" i="10"/>
  <c r="J74" i="10" s="1"/>
  <c r="K74" i="10" s="1"/>
  <c r="L74" i="10" s="1"/>
  <c r="H90" i="10"/>
  <c r="J90" i="10" s="1"/>
  <c r="K90" i="10" s="1"/>
  <c r="L90" i="10" s="1"/>
  <c r="H44" i="10"/>
  <c r="J44" i="10"/>
  <c r="K44" i="10" s="1"/>
  <c r="L44" i="10" s="1"/>
  <c r="H52" i="6"/>
  <c r="J52" i="6"/>
  <c r="K52" i="6" s="1"/>
  <c r="L52" i="6" s="1"/>
  <c r="H80" i="6"/>
  <c r="J80" i="6"/>
  <c r="K80" i="6" s="1"/>
  <c r="L80" i="6" s="1"/>
  <c r="H100" i="6"/>
  <c r="J100" i="6"/>
  <c r="K100" i="6" s="1"/>
  <c r="L100" i="6" s="1"/>
  <c r="I10" i="10"/>
  <c r="I42" i="10"/>
  <c r="J29" i="10"/>
  <c r="K29" i="10" s="1"/>
  <c r="L29" i="10" s="1"/>
  <c r="J101" i="10"/>
  <c r="K101" i="10" s="1"/>
  <c r="L101" i="10" s="1"/>
  <c r="K35" i="2"/>
  <c r="L35" i="2" s="1"/>
  <c r="J35" i="2"/>
  <c r="J38" i="2"/>
  <c r="K38" i="2" s="1"/>
  <c r="L38" i="2" s="1"/>
  <c r="H11" i="10"/>
  <c r="J11" i="10" s="1"/>
  <c r="K11" i="10" s="1"/>
  <c r="L11" i="10" s="1"/>
  <c r="H7" i="10"/>
  <c r="J7" i="10" s="1"/>
  <c r="K7" i="10" s="1"/>
  <c r="L7" i="10" s="1"/>
  <c r="H67" i="10"/>
  <c r="J67" i="10"/>
  <c r="K67" i="10" s="1"/>
  <c r="L67" i="10" s="1"/>
  <c r="H10" i="10"/>
  <c r="J10" i="10"/>
  <c r="K10" i="10" s="1"/>
  <c r="L10" i="10" s="1"/>
  <c r="H26" i="10"/>
  <c r="J26" i="10" s="1"/>
  <c r="H42" i="10"/>
  <c r="J42" i="10" s="1"/>
  <c r="H62" i="6"/>
  <c r="J62" i="6" s="1"/>
  <c r="K62" i="6" s="1"/>
  <c r="L62" i="6" s="1"/>
  <c r="H78" i="10"/>
  <c r="J78" i="10"/>
  <c r="K78" i="10" s="1"/>
  <c r="L78" i="10" s="1"/>
  <c r="H94" i="6"/>
  <c r="J94" i="6" s="1"/>
  <c r="K94" i="6" s="1"/>
  <c r="L94" i="6" s="1"/>
  <c r="I5" i="10"/>
  <c r="I93" i="10"/>
  <c r="J93" i="10" s="1"/>
  <c r="K93" i="10" s="1"/>
  <c r="L93" i="10" s="1"/>
  <c r="I57" i="10"/>
  <c r="J57" i="10"/>
  <c r="K57" i="10" s="1"/>
  <c r="L57" i="10" s="1"/>
  <c r="I97" i="10"/>
  <c r="J97" i="10" s="1"/>
  <c r="K97" i="10" s="1"/>
  <c r="L97" i="10" s="1"/>
  <c r="H4" i="6"/>
  <c r="J4" i="6" s="1"/>
  <c r="K4" i="6" s="1"/>
  <c r="L4" i="6" s="1"/>
  <c r="H24" i="10"/>
  <c r="J24" i="10" s="1"/>
  <c r="K24" i="10" s="1"/>
  <c r="L24" i="10" s="1"/>
  <c r="H32" i="6"/>
  <c r="J32" i="6"/>
  <c r="K32" i="6" s="1"/>
  <c r="L32" i="6" s="1"/>
  <c r="H52" i="10"/>
  <c r="J52" i="10" s="1"/>
  <c r="K52" i="10" s="1"/>
  <c r="L52" i="10" s="1"/>
  <c r="H80" i="10"/>
  <c r="J80" i="10" s="1"/>
  <c r="K80" i="10" s="1"/>
  <c r="L80" i="10" s="1"/>
  <c r="H100" i="10"/>
  <c r="J100" i="10" s="1"/>
  <c r="K100" i="10" s="1"/>
  <c r="L100" i="10" s="1"/>
  <c r="J33" i="10"/>
  <c r="K33" i="10" s="1"/>
  <c r="L33" i="10" s="1"/>
  <c r="K75" i="2"/>
  <c r="L75" i="2" s="1"/>
  <c r="J75" i="2"/>
  <c r="K27" i="10"/>
  <c r="L27" i="10" s="1"/>
  <c r="J14" i="2"/>
  <c r="K14" i="2" s="1"/>
  <c r="L14" i="2" s="1"/>
  <c r="J45" i="2"/>
  <c r="K45" i="2" s="1"/>
  <c r="L45" i="2" s="1"/>
  <c r="J5" i="10"/>
  <c r="K5" i="10" s="1"/>
  <c r="L5" i="10" s="1"/>
  <c r="K78" i="6"/>
  <c r="L78" i="6" s="1"/>
  <c r="J68" i="2"/>
  <c r="K68" i="2" s="1"/>
  <c r="L68" i="2" s="1"/>
  <c r="K54" i="2"/>
  <c r="L54" i="2" s="1"/>
  <c r="K87" i="6"/>
  <c r="L87" i="6" s="1"/>
  <c r="J40" i="2"/>
  <c r="K40" i="2" s="1"/>
  <c r="L40" i="2" s="1"/>
  <c r="K95" i="10"/>
  <c r="L95" i="10" s="1"/>
  <c r="K64" i="6"/>
  <c r="L64" i="6" s="1"/>
  <c r="K7" i="2"/>
  <c r="L7" i="2" s="1"/>
  <c r="B2" i="10"/>
  <c r="E2" i="2"/>
  <c r="I2" i="2" s="1"/>
  <c r="B2" i="6"/>
  <c r="K14" i="6" l="1"/>
  <c r="L14" i="6" s="1"/>
  <c r="J2" i="2"/>
  <c r="K2" i="2" s="1"/>
  <c r="J31" i="10"/>
  <c r="K31" i="10" s="1"/>
  <c r="L31" i="10" s="1"/>
  <c r="H2" i="6"/>
  <c r="J2" i="6"/>
  <c r="K2" i="6" s="1"/>
  <c r="L2" i="6" s="1"/>
  <c r="K68" i="10"/>
  <c r="L68" i="10" s="1"/>
  <c r="J69" i="10"/>
  <c r="K69" i="10" s="1"/>
  <c r="L69" i="10" s="1"/>
  <c r="M69" i="10" s="1"/>
  <c r="K55" i="10"/>
  <c r="L55" i="10" s="1"/>
  <c r="H2" i="10"/>
  <c r="J2" i="10"/>
  <c r="K2" i="10" s="1"/>
  <c r="L2" i="10" s="1"/>
  <c r="K26" i="10"/>
  <c r="L26" i="10" s="1"/>
  <c r="K42" i="10"/>
  <c r="L42" i="10" s="1"/>
  <c r="K36" i="10"/>
  <c r="L36" i="10" s="1"/>
  <c r="K61" i="10"/>
  <c r="L61" i="10" s="1"/>
  <c r="K46" i="6"/>
  <c r="L46" i="6" s="1"/>
  <c r="O2" i="11"/>
  <c r="O3" i="11"/>
  <c r="O92" i="11"/>
  <c r="O9" i="11"/>
  <c r="O58" i="11"/>
  <c r="O101" i="11"/>
  <c r="O8" i="11"/>
  <c r="O24" i="11"/>
  <c r="O99" i="11"/>
  <c r="O19" i="11"/>
  <c r="O84" i="11"/>
  <c r="O63" i="11"/>
  <c r="O15" i="11"/>
  <c r="O100" i="11"/>
  <c r="O7" i="11"/>
  <c r="O57" i="11"/>
  <c r="O46" i="11"/>
  <c r="O98" i="11"/>
  <c r="O34" i="11"/>
  <c r="O37" i="11"/>
  <c r="O93" i="11"/>
  <c r="O75" i="11"/>
  <c r="O30" i="11"/>
  <c r="O38" i="11"/>
  <c r="O81" i="11"/>
  <c r="O64" i="11"/>
  <c r="O80" i="11"/>
  <c r="O97" i="11"/>
  <c r="O68" i="11"/>
  <c r="O12" i="11"/>
  <c r="O90" i="11"/>
  <c r="O50" i="11"/>
  <c r="O4" i="11"/>
  <c r="O40" i="11"/>
  <c r="O16" i="11"/>
  <c r="O76" i="11"/>
  <c r="O47" i="11"/>
  <c r="O51" i="11"/>
  <c r="O21" i="11"/>
  <c r="O13" i="11"/>
  <c r="O39" i="11"/>
  <c r="O53" i="11"/>
  <c r="O77" i="11"/>
  <c r="O27" i="11"/>
  <c r="O88" i="11"/>
  <c r="O59" i="11"/>
  <c r="O6" i="11"/>
  <c r="O35" i="11"/>
  <c r="O28" i="11"/>
  <c r="O42" i="11"/>
  <c r="O26" i="11"/>
  <c r="O74" i="11"/>
  <c r="O78" i="11"/>
  <c r="O43" i="11"/>
  <c r="O29" i="11"/>
  <c r="O41" i="11"/>
  <c r="O56" i="11"/>
  <c r="O45" i="11"/>
  <c r="O36" i="11"/>
  <c r="O91" i="11"/>
  <c r="O14" i="11"/>
  <c r="O61" i="11"/>
  <c r="O62" i="11"/>
  <c r="O65" i="11"/>
  <c r="O52" i="11"/>
  <c r="O82" i="11"/>
  <c r="O55" i="11"/>
  <c r="O60" i="11"/>
  <c r="O22" i="11"/>
  <c r="O18" i="11"/>
  <c r="O10" i="11"/>
  <c r="O32" i="11"/>
  <c r="O23" i="11"/>
  <c r="O25" i="11"/>
  <c r="O72" i="11"/>
  <c r="O71" i="11"/>
  <c r="O67" i="11"/>
  <c r="O49" i="11"/>
  <c r="O94" i="11"/>
  <c r="O86" i="11"/>
  <c r="O85" i="11"/>
  <c r="O66" i="11"/>
  <c r="O87" i="11"/>
  <c r="O54" i="11"/>
  <c r="O11" i="11"/>
  <c r="O44" i="11"/>
  <c r="O70" i="11"/>
  <c r="O69" i="11"/>
  <c r="O33" i="11"/>
  <c r="O96" i="11"/>
  <c r="O83" i="11"/>
  <c r="O73" i="11"/>
  <c r="O48" i="11"/>
  <c r="O17" i="11"/>
  <c r="O89" i="11"/>
  <c r="O5" i="11"/>
  <c r="O79" i="11"/>
  <c r="O95" i="11"/>
  <c r="O20" i="11"/>
  <c r="O31" i="11"/>
  <c r="M38" i="6" l="1"/>
  <c r="M36" i="6"/>
  <c r="M78" i="6"/>
  <c r="M31" i="10"/>
  <c r="M75" i="10"/>
  <c r="M18" i="10"/>
  <c r="M82" i="10"/>
  <c r="M4" i="10"/>
  <c r="M83" i="10"/>
  <c r="M94" i="10"/>
  <c r="M39" i="10"/>
  <c r="M29" i="10"/>
  <c r="M32" i="10"/>
  <c r="M57" i="10"/>
  <c r="M96" i="10"/>
  <c r="M86" i="10"/>
  <c r="M60" i="10"/>
  <c r="M101" i="10"/>
  <c r="M84" i="10"/>
  <c r="M48" i="10"/>
  <c r="M12" i="10"/>
  <c r="M66" i="10"/>
  <c r="M70" i="10"/>
  <c r="M8" i="10"/>
  <c r="M25" i="10"/>
  <c r="M16" i="10"/>
  <c r="M30" i="10"/>
  <c r="M99" i="10"/>
  <c r="M89" i="10"/>
  <c r="M54" i="10"/>
  <c r="M3" i="10"/>
  <c r="M88" i="10"/>
  <c r="M81" i="10"/>
  <c r="M40" i="10"/>
  <c r="M91" i="10"/>
  <c r="M92" i="10"/>
  <c r="M7" i="10"/>
  <c r="M90" i="10"/>
  <c r="M19" i="10"/>
  <c r="M43" i="10"/>
  <c r="M34" i="6"/>
  <c r="M25" i="6"/>
  <c r="M3" i="6"/>
  <c r="M55" i="6"/>
  <c r="M96" i="6"/>
  <c r="M36" i="10"/>
  <c r="M54" i="6"/>
  <c r="L2" i="2"/>
  <c r="U15" i="11"/>
  <c r="M67" i="10"/>
  <c r="M71" i="10"/>
  <c r="M62" i="6"/>
  <c r="M58" i="6"/>
  <c r="M26" i="10"/>
  <c r="M27" i="10"/>
  <c r="M12" i="6"/>
  <c r="M56" i="10"/>
  <c r="M80" i="10"/>
  <c r="M77" i="10"/>
  <c r="M20" i="6"/>
  <c r="M62" i="10"/>
  <c r="M97" i="10"/>
  <c r="M92" i="6"/>
  <c r="M42" i="6"/>
  <c r="M50" i="6"/>
  <c r="M44" i="6"/>
  <c r="M14" i="10"/>
  <c r="M79" i="10"/>
  <c r="M78" i="10"/>
  <c r="M47" i="10"/>
  <c r="M55" i="10"/>
  <c r="M66" i="6"/>
  <c r="M6" i="6"/>
  <c r="M56" i="6"/>
  <c r="M52" i="6"/>
  <c r="M46" i="6"/>
  <c r="M74" i="6"/>
  <c r="M98" i="6"/>
  <c r="M28" i="6"/>
  <c r="M37" i="6"/>
  <c r="M88" i="6"/>
  <c r="M64" i="10"/>
  <c r="M93" i="10"/>
  <c r="M32" i="6"/>
  <c r="M72" i="10"/>
  <c r="M42" i="10"/>
  <c r="M76" i="10"/>
  <c r="M94" i="6"/>
  <c r="M17" i="10"/>
  <c r="M10" i="10"/>
  <c r="M40" i="6"/>
  <c r="M63" i="10"/>
  <c r="M30" i="6"/>
  <c r="M58" i="10"/>
  <c r="M48" i="6"/>
  <c r="M45" i="10"/>
  <c r="M11" i="10"/>
  <c r="M44" i="10"/>
  <c r="M24" i="10"/>
  <c r="M37" i="10"/>
  <c r="M86" i="6"/>
  <c r="M64" i="6"/>
  <c r="M72" i="6"/>
  <c r="M8" i="6"/>
  <c r="M10" i="6"/>
  <c r="M34" i="10"/>
  <c r="M87" i="10"/>
  <c r="M21" i="10"/>
  <c r="M49" i="10"/>
  <c r="M80" i="6"/>
  <c r="M53" i="10"/>
  <c r="M98" i="10"/>
  <c r="M22" i="10"/>
  <c r="M20" i="10"/>
  <c r="M35" i="10"/>
  <c r="M6" i="10"/>
  <c r="M4" i="6"/>
  <c r="M28" i="10"/>
  <c r="M38" i="10"/>
  <c r="M2" i="6"/>
  <c r="M67" i="6"/>
  <c r="M35" i="6"/>
  <c r="M59" i="6"/>
  <c r="M49" i="6"/>
  <c r="M97" i="6"/>
  <c r="M63" i="6"/>
  <c r="M45" i="6"/>
  <c r="M77" i="6"/>
  <c r="M53" i="6"/>
  <c r="M75" i="6"/>
  <c r="M11" i="6"/>
  <c r="M27" i="6"/>
  <c r="M17" i="6"/>
  <c r="M33" i="6"/>
  <c r="M89" i="6"/>
  <c r="M91" i="6"/>
  <c r="M19" i="6"/>
  <c r="M57" i="6"/>
  <c r="M47" i="6"/>
  <c r="M15" i="6"/>
  <c r="M85" i="6"/>
  <c r="M73" i="6"/>
  <c r="M99" i="6"/>
  <c r="M51" i="6"/>
  <c r="M65" i="6"/>
  <c r="M101" i="6"/>
  <c r="M7" i="6"/>
  <c r="M43" i="6"/>
  <c r="M71" i="6"/>
  <c r="M95" i="6"/>
  <c r="M69" i="6"/>
  <c r="M61" i="6"/>
  <c r="M41" i="6"/>
  <c r="M29" i="6"/>
  <c r="M21" i="6"/>
  <c r="M81" i="6"/>
  <c r="M5" i="6"/>
  <c r="M79" i="6"/>
  <c r="M13" i="6"/>
  <c r="M83" i="6"/>
  <c r="M31" i="6"/>
  <c r="M23" i="6"/>
  <c r="M39" i="6"/>
  <c r="M22" i="6"/>
  <c r="M93" i="6"/>
  <c r="M84" i="6"/>
  <c r="M100" i="6"/>
  <c r="M14" i="6"/>
  <c r="M60" i="6"/>
  <c r="M2" i="10"/>
  <c r="M41" i="10"/>
  <c r="M65" i="10"/>
  <c r="M15" i="10"/>
  <c r="M9" i="10"/>
  <c r="M85" i="10"/>
  <c r="M51" i="10"/>
  <c r="M13" i="10"/>
  <c r="M74" i="10"/>
  <c r="M61" i="10"/>
  <c r="M33" i="10"/>
  <c r="M5" i="10"/>
  <c r="M9" i="6"/>
  <c r="M23" i="10"/>
  <c r="M52" i="10"/>
  <c r="M59" i="10"/>
  <c r="M100" i="10"/>
  <c r="M16" i="6"/>
  <c r="M87" i="6"/>
  <c r="M24" i="6"/>
  <c r="M90" i="6"/>
  <c r="M26" i="6"/>
  <c r="M68" i="10"/>
  <c r="M68" i="6"/>
  <c r="M82" i="6"/>
  <c r="M95" i="10"/>
  <c r="M70" i="6"/>
  <c r="M18" i="6"/>
  <c r="M76" i="6"/>
  <c r="M46" i="10"/>
  <c r="M73" i="10"/>
  <c r="M50" i="10"/>
  <c r="N100" i="6" l="1"/>
  <c r="N36" i="6"/>
  <c r="N75" i="6"/>
  <c r="N11" i="6"/>
  <c r="N50" i="6"/>
  <c r="N89" i="6"/>
  <c r="N25" i="6"/>
  <c r="N56" i="6"/>
  <c r="N54" i="6"/>
  <c r="N47" i="6"/>
  <c r="N45" i="6"/>
  <c r="N62" i="6"/>
  <c r="N61" i="6"/>
  <c r="N79" i="6"/>
  <c r="N43" i="6"/>
  <c r="N18" i="6"/>
  <c r="N92" i="6"/>
  <c r="N28" i="6"/>
  <c r="N67" i="6"/>
  <c r="N3" i="6"/>
  <c r="N42" i="6"/>
  <c r="N81" i="6"/>
  <c r="N17" i="6"/>
  <c r="N48" i="6"/>
  <c r="N31" i="6"/>
  <c r="N29" i="6"/>
  <c r="N22" i="6"/>
  <c r="N14" i="6"/>
  <c r="N21" i="6"/>
  <c r="N4" i="6"/>
  <c r="N82" i="6"/>
  <c r="N24" i="6"/>
  <c r="N101" i="6"/>
  <c r="N84" i="6"/>
  <c r="N20" i="6"/>
  <c r="N59" i="6"/>
  <c r="N98" i="6"/>
  <c r="N34" i="6"/>
  <c r="N73" i="6"/>
  <c r="N9" i="6"/>
  <c r="N40" i="6"/>
  <c r="N13" i="6"/>
  <c r="N94" i="6"/>
  <c r="N6" i="6"/>
  <c r="N87" i="6"/>
  <c r="N85" i="6"/>
  <c r="N88" i="6"/>
  <c r="N46" i="6"/>
  <c r="N76" i="6"/>
  <c r="N12" i="6"/>
  <c r="N51" i="6"/>
  <c r="N90" i="6"/>
  <c r="N26" i="6"/>
  <c r="N65" i="6"/>
  <c r="N96" i="6"/>
  <c r="N32" i="6"/>
  <c r="N71" i="6"/>
  <c r="N69" i="6"/>
  <c r="N78" i="6"/>
  <c r="N68" i="6"/>
  <c r="N57" i="6"/>
  <c r="N53" i="6"/>
  <c r="N15" i="6"/>
  <c r="N83" i="6"/>
  <c r="N49" i="6"/>
  <c r="N38" i="6"/>
  <c r="N74" i="6"/>
  <c r="N63" i="6"/>
  <c r="N60" i="6"/>
  <c r="N66" i="6"/>
  <c r="N95" i="6"/>
  <c r="N5" i="6"/>
  <c r="N37" i="6"/>
  <c r="N7" i="6"/>
  <c r="N35" i="6"/>
  <c r="N41" i="6"/>
  <c r="N19" i="6"/>
  <c r="N93" i="6"/>
  <c r="N30" i="6"/>
  <c r="N70" i="6"/>
  <c r="N55" i="6"/>
  <c r="N52" i="6"/>
  <c r="N58" i="6"/>
  <c r="N16" i="6"/>
  <c r="N44" i="6"/>
  <c r="N99" i="6"/>
  <c r="N10" i="6"/>
  <c r="N27" i="6"/>
  <c r="N33" i="6"/>
  <c r="N80" i="6"/>
  <c r="N86" i="6"/>
  <c r="N72" i="6"/>
  <c r="N23" i="6"/>
  <c r="N64" i="6"/>
  <c r="N77" i="6"/>
  <c r="N8" i="6"/>
  <c r="N39" i="6"/>
  <c r="N2" i="6"/>
  <c r="N91" i="6"/>
  <c r="N97" i="6"/>
  <c r="M2" i="2"/>
  <c r="M30" i="2"/>
  <c r="M64" i="2"/>
  <c r="M85" i="2"/>
  <c r="M73" i="2"/>
  <c r="M15" i="2"/>
  <c r="M58" i="2"/>
  <c r="M98" i="2"/>
  <c r="M21" i="2"/>
  <c r="M59" i="2"/>
  <c r="M25" i="2"/>
  <c r="M9" i="2"/>
  <c r="M79" i="2"/>
  <c r="M5" i="2"/>
  <c r="M22" i="2"/>
  <c r="M56" i="2"/>
  <c r="M96" i="2"/>
  <c r="M32" i="2"/>
  <c r="M42" i="2"/>
  <c r="M70" i="2"/>
  <c r="M48" i="2"/>
  <c r="M10" i="2"/>
  <c r="M34" i="2"/>
  <c r="M69" i="2"/>
  <c r="M67" i="2"/>
  <c r="M19" i="2"/>
  <c r="M100" i="2"/>
  <c r="M66" i="2"/>
  <c r="M27" i="2"/>
  <c r="M77" i="2"/>
  <c r="M81" i="2"/>
  <c r="M93" i="2"/>
  <c r="M74" i="2"/>
  <c r="M12" i="2"/>
  <c r="M62" i="2"/>
  <c r="M36" i="2"/>
  <c r="M61" i="2"/>
  <c r="M49" i="2"/>
  <c r="M90" i="2"/>
  <c r="M17" i="2"/>
  <c r="M16" i="2"/>
  <c r="M24" i="2"/>
  <c r="M97" i="2"/>
  <c r="M26" i="2"/>
  <c r="M39" i="2"/>
  <c r="M55" i="2"/>
  <c r="M6" i="2"/>
  <c r="M84" i="2"/>
  <c r="M101" i="2"/>
  <c r="M82" i="2"/>
  <c r="M63" i="2"/>
  <c r="M37" i="2"/>
  <c r="M57" i="2"/>
  <c r="M41" i="2"/>
  <c r="M91" i="2"/>
  <c r="M71" i="2"/>
  <c r="M18" i="2"/>
  <c r="M89" i="2"/>
  <c r="M86" i="2"/>
  <c r="M87" i="2"/>
  <c r="M53" i="2"/>
  <c r="M11" i="2"/>
  <c r="M47" i="2"/>
  <c r="M13" i="2"/>
  <c r="M3" i="2"/>
  <c r="M29" i="2"/>
  <c r="M28" i="2"/>
  <c r="M43" i="2"/>
  <c r="M33" i="2"/>
  <c r="M65" i="2"/>
  <c r="M45" i="2"/>
  <c r="M88" i="2"/>
  <c r="M72" i="2"/>
  <c r="M8" i="2"/>
  <c r="M38" i="2"/>
  <c r="M95" i="2"/>
  <c r="M76" i="2"/>
  <c r="M99" i="2"/>
  <c r="M7" i="2"/>
  <c r="M31" i="2"/>
  <c r="M44" i="2"/>
  <c r="M23" i="2"/>
  <c r="M4" i="2"/>
  <c r="M68" i="2"/>
  <c r="M46" i="2"/>
  <c r="M83" i="2"/>
  <c r="M14" i="2"/>
  <c r="M92" i="2"/>
  <c r="M80" i="2"/>
  <c r="M54" i="2"/>
  <c r="M35" i="2"/>
  <c r="M40" i="2"/>
  <c r="M78" i="2"/>
  <c r="M52" i="2"/>
  <c r="M50" i="2"/>
  <c r="M94" i="2"/>
  <c r="M51" i="2"/>
  <c r="M60" i="2"/>
  <c r="M75" i="2"/>
  <c r="M20" i="2"/>
  <c r="N92" i="10"/>
  <c r="N28" i="10"/>
  <c r="N67" i="10"/>
  <c r="N3" i="10"/>
  <c r="N42" i="10"/>
  <c r="N86" i="10"/>
  <c r="N96" i="10"/>
  <c r="N6" i="10"/>
  <c r="N41" i="10"/>
  <c r="N79" i="10"/>
  <c r="N68" i="10"/>
  <c r="N4" i="10"/>
  <c r="N43" i="10"/>
  <c r="N100" i="10"/>
  <c r="N12" i="10"/>
  <c r="N91" i="10"/>
  <c r="N11" i="10"/>
  <c r="N34" i="10"/>
  <c r="N22" i="10"/>
  <c r="N85" i="10"/>
  <c r="N45" i="10"/>
  <c r="N23" i="10"/>
  <c r="N77" i="10"/>
  <c r="N69" i="10"/>
  <c r="N55" i="10"/>
  <c r="N51" i="10"/>
  <c r="N95" i="10"/>
  <c r="N84" i="10"/>
  <c r="N83" i="10"/>
  <c r="N98" i="10"/>
  <c r="N26" i="10"/>
  <c r="N8" i="10"/>
  <c r="N71" i="10"/>
  <c r="N31" i="10"/>
  <c r="N88" i="10"/>
  <c r="N39" i="10"/>
  <c r="N93" i="10"/>
  <c r="N89" i="10"/>
  <c r="N73" i="10"/>
  <c r="N16" i="10"/>
  <c r="N101" i="10"/>
  <c r="N74" i="10"/>
  <c r="N25" i="10"/>
  <c r="N9" i="10"/>
  <c r="N76" i="10"/>
  <c r="N75" i="10"/>
  <c r="N90" i="10"/>
  <c r="N18" i="10"/>
  <c r="N57" i="10"/>
  <c r="N17" i="10"/>
  <c r="N65" i="10"/>
  <c r="N53" i="10"/>
  <c r="N13" i="10"/>
  <c r="N37" i="10"/>
  <c r="N30" i="10"/>
  <c r="N29" i="10"/>
  <c r="N54" i="10"/>
  <c r="N38" i="10"/>
  <c r="N72" i="10"/>
  <c r="N60" i="10"/>
  <c r="N59" i="10"/>
  <c r="N82" i="10"/>
  <c r="N10" i="10"/>
  <c r="N97" i="10"/>
  <c r="N46" i="10"/>
  <c r="N48" i="10"/>
  <c r="N15" i="10"/>
  <c r="N52" i="10"/>
  <c r="N2" i="10"/>
  <c r="N32" i="10"/>
  <c r="N87" i="10"/>
  <c r="N99" i="10"/>
  <c r="N66" i="10"/>
  <c r="N21" i="10"/>
  <c r="N64" i="10"/>
  <c r="N40" i="10"/>
  <c r="N49" i="10"/>
  <c r="N62" i="10"/>
  <c r="N35" i="10"/>
  <c r="N58" i="10"/>
  <c r="N7" i="10"/>
  <c r="N81" i="10"/>
  <c r="N24" i="10"/>
  <c r="N14" i="10"/>
  <c r="N94" i="10"/>
  <c r="N36" i="10"/>
  <c r="N19" i="10"/>
  <c r="N56" i="10"/>
  <c r="N47" i="10"/>
  <c r="N33" i="10"/>
  <c r="N44" i="10"/>
  <c r="N27" i="10"/>
  <c r="N50" i="10"/>
  <c r="N70" i="10"/>
  <c r="N5" i="10"/>
  <c r="N20" i="10"/>
  <c r="N61" i="10"/>
  <c r="N80" i="10"/>
  <c r="N63" i="10"/>
  <c r="N78" i="10"/>
  <c r="N60" i="2" l="1"/>
  <c r="N60" i="11" s="1"/>
  <c r="N99" i="2"/>
  <c r="N99" i="11" s="1"/>
  <c r="N35" i="2"/>
  <c r="N35" i="11" s="1"/>
  <c r="N74" i="2"/>
  <c r="N74" i="11" s="1"/>
  <c r="N10" i="2"/>
  <c r="N10" i="11" s="1"/>
  <c r="N49" i="2"/>
  <c r="N49" i="11" s="1"/>
  <c r="N80" i="2"/>
  <c r="N80" i="11" s="1"/>
  <c r="N16" i="2"/>
  <c r="N16" i="11" s="1"/>
  <c r="N46" i="2"/>
  <c r="N46" i="11" s="1"/>
  <c r="N95" i="2"/>
  <c r="N95" i="11" s="1"/>
  <c r="N53" i="2"/>
  <c r="N53" i="11" s="1"/>
  <c r="N67" i="2"/>
  <c r="N67" i="11" s="1"/>
  <c r="N42" i="2"/>
  <c r="N42" i="11" s="1"/>
  <c r="N48" i="2"/>
  <c r="N48" i="11" s="1"/>
  <c r="N23" i="2"/>
  <c r="N23" i="11" s="1"/>
  <c r="N52" i="2"/>
  <c r="N52" i="11" s="1"/>
  <c r="N91" i="2"/>
  <c r="N91" i="11" s="1"/>
  <c r="N27" i="2"/>
  <c r="N27" i="11" s="1"/>
  <c r="N66" i="2"/>
  <c r="N66" i="11" s="1"/>
  <c r="N2" i="2"/>
  <c r="N2" i="11" s="1"/>
  <c r="N41" i="2"/>
  <c r="N41" i="11" s="1"/>
  <c r="N72" i="2"/>
  <c r="N72" i="11" s="1"/>
  <c r="N8" i="2"/>
  <c r="N8" i="11" s="1"/>
  <c r="N38" i="2"/>
  <c r="N38" i="11" s="1"/>
  <c r="N63" i="2"/>
  <c r="N63" i="11" s="1"/>
  <c r="N21" i="2"/>
  <c r="N21" i="11" s="1"/>
  <c r="N71" i="2"/>
  <c r="N71" i="11" s="1"/>
  <c r="N101" i="2"/>
  <c r="N101" i="11" s="1"/>
  <c r="N92" i="2"/>
  <c r="N92" i="11" s="1"/>
  <c r="N3" i="2"/>
  <c r="N3" i="11" s="1"/>
  <c r="N81" i="2"/>
  <c r="N81" i="11" s="1"/>
  <c r="N44" i="2"/>
  <c r="N44" i="11" s="1"/>
  <c r="N83" i="2"/>
  <c r="N83" i="11" s="1"/>
  <c r="N19" i="2"/>
  <c r="N19" i="11" s="1"/>
  <c r="N58" i="2"/>
  <c r="N58" i="11" s="1"/>
  <c r="N97" i="2"/>
  <c r="N97" i="11" s="1"/>
  <c r="N33" i="2"/>
  <c r="N33" i="11" s="1"/>
  <c r="N64" i="2"/>
  <c r="N64" i="11" s="1"/>
  <c r="N94" i="2"/>
  <c r="N94" i="11" s="1"/>
  <c r="N30" i="2"/>
  <c r="N30" i="11" s="1"/>
  <c r="N31" i="2"/>
  <c r="N31" i="11" s="1"/>
  <c r="N87" i="2"/>
  <c r="N87" i="11" s="1"/>
  <c r="N39" i="2"/>
  <c r="N39" i="11" s="1"/>
  <c r="N14" i="2"/>
  <c r="N14" i="11" s="1"/>
  <c r="N100" i="2"/>
  <c r="N100" i="11" s="1"/>
  <c r="N36" i="2"/>
  <c r="N36" i="11" s="1"/>
  <c r="N75" i="2"/>
  <c r="N75" i="11" s="1"/>
  <c r="N11" i="2"/>
  <c r="N11" i="11" s="1"/>
  <c r="N50" i="2"/>
  <c r="N50" i="11" s="1"/>
  <c r="N89" i="2"/>
  <c r="N89" i="11" s="1"/>
  <c r="N25" i="2"/>
  <c r="N25" i="11" s="1"/>
  <c r="N56" i="2"/>
  <c r="N56" i="11" s="1"/>
  <c r="N86" i="2"/>
  <c r="N86" i="11" s="1"/>
  <c r="N22" i="2"/>
  <c r="N22" i="11" s="1"/>
  <c r="N55" i="2"/>
  <c r="N55" i="11" s="1"/>
  <c r="N7" i="2"/>
  <c r="N7" i="11" s="1"/>
  <c r="N5" i="2"/>
  <c r="N5" i="11" s="1"/>
  <c r="N28" i="2"/>
  <c r="N28" i="11" s="1"/>
  <c r="N17" i="2"/>
  <c r="N17" i="11" s="1"/>
  <c r="N78" i="2"/>
  <c r="N78" i="11" s="1"/>
  <c r="N84" i="2"/>
  <c r="N84" i="11" s="1"/>
  <c r="N90" i="2"/>
  <c r="N90" i="11" s="1"/>
  <c r="N88" i="2"/>
  <c r="N88" i="11" s="1"/>
  <c r="N61" i="2"/>
  <c r="N61" i="11" s="1"/>
  <c r="N47" i="2"/>
  <c r="N47" i="11" s="1"/>
  <c r="N20" i="2"/>
  <c r="N20" i="11" s="1"/>
  <c r="N24" i="2"/>
  <c r="N24" i="11" s="1"/>
  <c r="N45" i="2"/>
  <c r="N45" i="11" s="1"/>
  <c r="N12" i="2"/>
  <c r="N12" i="11" s="1"/>
  <c r="N62" i="2"/>
  <c r="N62" i="11" s="1"/>
  <c r="N37" i="2"/>
  <c r="N37" i="11" s="1"/>
  <c r="N4" i="2"/>
  <c r="N4" i="11" s="1"/>
  <c r="N6" i="2"/>
  <c r="N6" i="11" s="1"/>
  <c r="N76" i="2"/>
  <c r="N76" i="11" s="1"/>
  <c r="N82" i="2"/>
  <c r="N82" i="11" s="1"/>
  <c r="N40" i="2"/>
  <c r="N40" i="11" s="1"/>
  <c r="N29" i="2"/>
  <c r="N29" i="11" s="1"/>
  <c r="N15" i="2"/>
  <c r="N15" i="11" s="1"/>
  <c r="N18" i="2"/>
  <c r="N18" i="11" s="1"/>
  <c r="N59" i="2"/>
  <c r="N59" i="11" s="1"/>
  <c r="N65" i="2"/>
  <c r="N65" i="11" s="1"/>
  <c r="N54" i="2"/>
  <c r="N54" i="11" s="1"/>
  <c r="N51" i="2"/>
  <c r="N51" i="11" s="1"/>
  <c r="N68" i="2"/>
  <c r="N68" i="11" s="1"/>
  <c r="N34" i="2"/>
  <c r="N34" i="11" s="1"/>
  <c r="N32" i="2"/>
  <c r="N32" i="11" s="1"/>
  <c r="N85" i="2"/>
  <c r="N85" i="11" s="1"/>
  <c r="N13" i="2"/>
  <c r="N13" i="11" s="1"/>
  <c r="N69" i="2"/>
  <c r="N69" i="11" s="1"/>
  <c r="N26" i="2"/>
  <c r="N26" i="11" s="1"/>
  <c r="N70" i="2"/>
  <c r="N70" i="11" s="1"/>
  <c r="N73" i="2"/>
  <c r="N73" i="11" s="1"/>
  <c r="N57" i="2"/>
  <c r="N57" i="11" s="1"/>
  <c r="N96" i="2"/>
  <c r="N96" i="11" s="1"/>
  <c r="N77" i="2"/>
  <c r="N77" i="11" s="1"/>
  <c r="N9" i="2"/>
  <c r="N9" i="11" s="1"/>
  <c r="N43" i="2"/>
  <c r="N43" i="11" s="1"/>
  <c r="N79" i="2"/>
  <c r="N79" i="11" s="1"/>
  <c r="N98" i="2"/>
  <c r="N98" i="11" s="1"/>
  <c r="N93" i="2"/>
  <c r="N93" i="11" s="1"/>
  <c r="U17" i="11"/>
  <c r="P23" i="11" l="1"/>
  <c r="R23" i="11"/>
  <c r="Q23" i="11"/>
  <c r="Q67" i="11"/>
  <c r="P67" i="11"/>
  <c r="R67" i="11"/>
  <c r="Q80" i="11"/>
  <c r="R80" i="11"/>
  <c r="P80" i="11"/>
  <c r="P98" i="11"/>
  <c r="Q98" i="11"/>
  <c r="R98" i="11"/>
  <c r="Q43" i="11"/>
  <c r="R43" i="11"/>
  <c r="P43" i="11"/>
  <c r="Q68" i="11"/>
  <c r="R68" i="11"/>
  <c r="P68" i="11"/>
  <c r="Q51" i="11"/>
  <c r="P51" i="11"/>
  <c r="R51" i="11"/>
  <c r="P59" i="11"/>
  <c r="Q59" i="11"/>
  <c r="R59" i="11"/>
  <c r="Q61" i="11"/>
  <c r="P61" i="11"/>
  <c r="R61" i="11"/>
  <c r="P22" i="11"/>
  <c r="R22" i="11"/>
  <c r="Q22" i="11"/>
  <c r="P30" i="11"/>
  <c r="Q30" i="11"/>
  <c r="R30" i="11"/>
  <c r="Q38" i="11"/>
  <c r="P38" i="11"/>
  <c r="R38" i="11"/>
  <c r="P46" i="11"/>
  <c r="R46" i="11"/>
  <c r="Q46" i="11"/>
  <c r="Q62" i="11"/>
  <c r="R62" i="11"/>
  <c r="P62" i="11"/>
  <c r="Q56" i="11"/>
  <c r="P56" i="11"/>
  <c r="R56" i="11"/>
  <c r="P64" i="11"/>
  <c r="Q64" i="11"/>
  <c r="R64" i="11"/>
  <c r="R40" i="11"/>
  <c r="P40" i="11"/>
  <c r="Q40" i="11"/>
  <c r="P78" i="11"/>
  <c r="Q78" i="11"/>
  <c r="R78" i="11"/>
  <c r="P53" i="11"/>
  <c r="Q53" i="11"/>
  <c r="R53" i="11"/>
  <c r="Q60" i="11"/>
  <c r="R60" i="11"/>
  <c r="P60" i="11"/>
  <c r="Q70" i="11"/>
  <c r="P70" i="11"/>
  <c r="R70" i="11"/>
  <c r="R11" i="11"/>
  <c r="P11" i="11"/>
  <c r="Q11" i="11"/>
  <c r="Q100" i="11"/>
  <c r="R100" i="11"/>
  <c r="P100" i="11"/>
  <c r="Q19" i="11"/>
  <c r="R19" i="11"/>
  <c r="P19" i="11"/>
  <c r="P27" i="11"/>
  <c r="Q27" i="11"/>
  <c r="R27" i="11"/>
  <c r="Q48" i="11"/>
  <c r="R48" i="11"/>
  <c r="P48" i="11"/>
  <c r="P35" i="11"/>
  <c r="R35" i="11"/>
  <c r="Q35" i="11"/>
  <c r="Q3" i="11"/>
  <c r="R3" i="11"/>
  <c r="P3" i="11"/>
  <c r="R14" i="11"/>
  <c r="P14" i="11"/>
  <c r="Q14" i="11"/>
  <c r="P79" i="11"/>
  <c r="Q79" i="11"/>
  <c r="R79" i="11"/>
  <c r="Q9" i="11"/>
  <c r="R9" i="11"/>
  <c r="P9" i="11"/>
  <c r="Q57" i="11"/>
  <c r="R57" i="11"/>
  <c r="P57" i="11"/>
  <c r="Q34" i="11"/>
  <c r="R34" i="11"/>
  <c r="P34" i="11"/>
  <c r="Q15" i="11"/>
  <c r="R15" i="11"/>
  <c r="P15" i="11"/>
  <c r="Q76" i="11"/>
  <c r="R76" i="11"/>
  <c r="P76" i="11"/>
  <c r="P4" i="11"/>
  <c r="R4" i="11"/>
  <c r="Q4" i="11"/>
  <c r="P12" i="11"/>
  <c r="Q12" i="11"/>
  <c r="R12" i="11"/>
  <c r="P20" i="11"/>
  <c r="Q20" i="11"/>
  <c r="R20" i="11"/>
  <c r="P55" i="11"/>
  <c r="R55" i="11"/>
  <c r="Q55" i="11"/>
  <c r="Q75" i="11"/>
  <c r="P75" i="11"/>
  <c r="R75" i="11"/>
  <c r="Q87" i="11"/>
  <c r="R87" i="11"/>
  <c r="P87" i="11"/>
  <c r="Q83" i="11"/>
  <c r="R83" i="11"/>
  <c r="P83" i="11"/>
  <c r="R2" i="11"/>
  <c r="P2" i="11"/>
  <c r="Q91" i="11"/>
  <c r="R91" i="11"/>
  <c r="P91" i="11"/>
  <c r="P10" i="11"/>
  <c r="Q10" i="11"/>
  <c r="R10" i="11"/>
  <c r="P99" i="11"/>
  <c r="Q99" i="11"/>
  <c r="R99" i="11"/>
  <c r="P13" i="11"/>
  <c r="Q13" i="11"/>
  <c r="R13" i="11"/>
  <c r="Q6" i="11"/>
  <c r="P6" i="11"/>
  <c r="R6" i="11"/>
  <c r="P24" i="11"/>
  <c r="Q24" i="11"/>
  <c r="R24" i="11"/>
  <c r="Q72" i="11"/>
  <c r="R72" i="11"/>
  <c r="P72" i="11"/>
  <c r="P21" i="11"/>
  <c r="Q21" i="11"/>
  <c r="R21" i="11"/>
  <c r="P26" i="11"/>
  <c r="Q26" i="11"/>
  <c r="R26" i="11"/>
  <c r="P54" i="11"/>
  <c r="Q54" i="11"/>
  <c r="R54" i="11"/>
  <c r="P45" i="11"/>
  <c r="Q45" i="11"/>
  <c r="R45" i="11"/>
  <c r="Q88" i="11"/>
  <c r="P88" i="11"/>
  <c r="R88" i="11"/>
  <c r="Q17" i="11"/>
  <c r="R17" i="11"/>
  <c r="P17" i="11"/>
  <c r="P50" i="11"/>
  <c r="Q50" i="11"/>
  <c r="R50" i="11"/>
  <c r="Q58" i="11"/>
  <c r="P58" i="11"/>
  <c r="R58" i="11"/>
  <c r="Q81" i="11"/>
  <c r="P81" i="11"/>
  <c r="R81" i="11"/>
  <c r="R101" i="11"/>
  <c r="P101" i="11"/>
  <c r="Q101" i="11"/>
  <c r="Q66" i="11"/>
  <c r="R66" i="11"/>
  <c r="P66" i="11"/>
  <c r="Q74" i="11"/>
  <c r="P74" i="11"/>
  <c r="R74" i="11"/>
  <c r="P36" i="11"/>
  <c r="R36" i="11"/>
  <c r="Q36" i="11"/>
  <c r="R92" i="11"/>
  <c r="Q92" i="11"/>
  <c r="P92" i="11"/>
  <c r="Q52" i="11"/>
  <c r="R52" i="11"/>
  <c r="P52" i="11"/>
  <c r="Q77" i="11"/>
  <c r="P77" i="11"/>
  <c r="R77" i="11"/>
  <c r="Q73" i="11"/>
  <c r="P73" i="11"/>
  <c r="R73" i="11"/>
  <c r="Q29" i="11"/>
  <c r="R29" i="11"/>
  <c r="P29" i="11"/>
  <c r="Q37" i="11"/>
  <c r="R37" i="11"/>
  <c r="P37" i="11"/>
  <c r="R5" i="11"/>
  <c r="Q5" i="11"/>
  <c r="P5" i="11"/>
  <c r="Q25" i="11"/>
  <c r="R25" i="11"/>
  <c r="P25" i="11"/>
  <c r="R33" i="11"/>
  <c r="Q33" i="11"/>
  <c r="P33" i="11"/>
  <c r="Q41" i="11"/>
  <c r="R41" i="11"/>
  <c r="P41" i="11"/>
  <c r="R42" i="11"/>
  <c r="P42" i="11"/>
  <c r="Q42" i="11"/>
  <c r="Q49" i="11"/>
  <c r="P49" i="11"/>
  <c r="R49" i="11"/>
  <c r="P85" i="11"/>
  <c r="Q85" i="11"/>
  <c r="R85" i="11"/>
  <c r="P90" i="11"/>
  <c r="Q90" i="11"/>
  <c r="R90" i="11"/>
  <c r="P28" i="11"/>
  <c r="Q28" i="11"/>
  <c r="R28" i="11"/>
  <c r="Q86" i="11"/>
  <c r="R86" i="11"/>
  <c r="P86" i="11"/>
  <c r="P94" i="11"/>
  <c r="Q94" i="11"/>
  <c r="R94" i="11"/>
  <c r="P44" i="11"/>
  <c r="Q44" i="11"/>
  <c r="R44" i="11"/>
  <c r="P93" i="11"/>
  <c r="R93" i="11"/>
  <c r="Q93" i="11"/>
  <c r="Q96" i="11"/>
  <c r="R96" i="11"/>
  <c r="P96" i="11"/>
  <c r="R69" i="11"/>
  <c r="Q69" i="11"/>
  <c r="P69" i="11"/>
  <c r="P32" i="11"/>
  <c r="Q32" i="11"/>
  <c r="R32" i="11"/>
  <c r="Q65" i="11"/>
  <c r="P65" i="11"/>
  <c r="R65" i="11"/>
  <c r="P18" i="11"/>
  <c r="Q18" i="11"/>
  <c r="R18" i="11"/>
  <c r="R82" i="11"/>
  <c r="Q82" i="11"/>
  <c r="P82" i="11"/>
  <c r="Q47" i="11"/>
  <c r="R47" i="11"/>
  <c r="P47" i="11"/>
  <c r="Q84" i="11"/>
  <c r="R84" i="11"/>
  <c r="P84" i="11"/>
  <c r="R7" i="11"/>
  <c r="P7" i="11"/>
  <c r="Q7" i="11"/>
  <c r="Q89" i="11"/>
  <c r="P89" i="11"/>
  <c r="R89" i="11"/>
  <c r="P39" i="11"/>
  <c r="R39" i="11"/>
  <c r="Q39" i="11"/>
  <c r="P31" i="11"/>
  <c r="Q31" i="11"/>
  <c r="R31" i="11"/>
  <c r="Q97" i="11"/>
  <c r="P97" i="11"/>
  <c r="R97" i="11"/>
  <c r="Q71" i="11"/>
  <c r="R71" i="11"/>
  <c r="P71" i="11"/>
  <c r="Q63" i="11"/>
  <c r="R63" i="11"/>
  <c r="P63" i="11"/>
  <c r="Q8" i="11"/>
  <c r="P8" i="11"/>
  <c r="R8" i="11"/>
  <c r="P95" i="11"/>
  <c r="Q95" i="11"/>
  <c r="R95" i="11"/>
  <c r="P16" i="11"/>
  <c r="Q16" i="11"/>
  <c r="R16" i="11"/>
</calcChain>
</file>

<file path=xl/sharedStrings.xml><?xml version="1.0" encoding="utf-8"?>
<sst xmlns="http://schemas.openxmlformats.org/spreadsheetml/2006/main" count="561" uniqueCount="135">
  <si>
    <t>Proteoform ID</t>
  </si>
  <si>
    <t>n_1</t>
  </si>
  <si>
    <t>n_2</t>
  </si>
  <si>
    <t>n_3</t>
  </si>
  <si>
    <t>s_1</t>
  </si>
  <si>
    <t>s_2</t>
  </si>
  <si>
    <t>s_3</t>
  </si>
  <si>
    <t>E8</t>
  </si>
  <si>
    <t>E2</t>
  </si>
  <si>
    <t>E0</t>
  </si>
  <si>
    <t>E1</t>
  </si>
  <si>
    <t>E5</t>
  </si>
  <si>
    <t>E7</t>
  </si>
  <si>
    <t>E9</t>
  </si>
  <si>
    <t>E30</t>
  </si>
  <si>
    <t>E15</t>
  </si>
  <si>
    <t>E20</t>
  </si>
  <si>
    <t>E17</t>
  </si>
  <si>
    <t>E4</t>
  </si>
  <si>
    <t>E3</t>
  </si>
  <si>
    <t>E19</t>
  </si>
  <si>
    <t>E25</t>
  </si>
  <si>
    <t>E10</t>
  </si>
  <si>
    <t>E48</t>
  </si>
  <si>
    <t>E23</t>
  </si>
  <si>
    <t>E18</t>
  </si>
  <si>
    <t>E12</t>
  </si>
  <si>
    <t>E14</t>
  </si>
  <si>
    <t>E49</t>
  </si>
  <si>
    <t>E26</t>
  </si>
  <si>
    <t>E37</t>
  </si>
  <si>
    <t>E27</t>
  </si>
  <si>
    <t>E22</t>
  </si>
  <si>
    <t>E24</t>
  </si>
  <si>
    <t>E42</t>
  </si>
  <si>
    <t>E33</t>
  </si>
  <si>
    <t>E28</t>
  </si>
  <si>
    <t>E13</t>
  </si>
  <si>
    <t>E45</t>
  </si>
  <si>
    <t>E35</t>
  </si>
  <si>
    <t>E56</t>
  </si>
  <si>
    <t>E46</t>
  </si>
  <si>
    <t>E47</t>
  </si>
  <si>
    <t>E31</t>
  </si>
  <si>
    <t>E6</t>
  </si>
  <si>
    <t>E32</t>
  </si>
  <si>
    <t>E66</t>
  </si>
  <si>
    <t>E29</t>
  </si>
  <si>
    <t>E36</t>
  </si>
  <si>
    <t>E50</t>
  </si>
  <si>
    <t>E40</t>
  </si>
  <si>
    <t>E38</t>
  </si>
  <si>
    <t>E52</t>
  </si>
  <si>
    <t>E43</t>
  </si>
  <si>
    <t>E39</t>
  </si>
  <si>
    <t>E51</t>
  </si>
  <si>
    <t>E55</t>
  </si>
  <si>
    <t>E72</t>
  </si>
  <si>
    <t>E58</t>
  </si>
  <si>
    <t>E21</t>
  </si>
  <si>
    <t>E111</t>
  </si>
  <si>
    <t>E61</t>
  </si>
  <si>
    <t>E68</t>
  </si>
  <si>
    <t>E81</t>
  </si>
  <si>
    <t>E73</t>
  </si>
  <si>
    <t>E53</t>
  </si>
  <si>
    <t>E67</t>
  </si>
  <si>
    <t>E77</t>
  </si>
  <si>
    <t>E85</t>
  </si>
  <si>
    <t>E112</t>
  </si>
  <si>
    <t>E34</t>
  </si>
  <si>
    <t>E76</t>
  </si>
  <si>
    <t>E82</t>
  </si>
  <si>
    <t>E89</t>
  </si>
  <si>
    <t>E74</t>
  </si>
  <si>
    <t>E54</t>
  </si>
  <si>
    <t>E71</t>
  </si>
  <si>
    <t>E91</t>
  </si>
  <si>
    <t>E87</t>
  </si>
  <si>
    <t>E59</t>
  </si>
  <si>
    <t>E79</t>
  </si>
  <si>
    <t>E94</t>
  </si>
  <si>
    <t>E90</t>
  </si>
  <si>
    <t>E64</t>
  </si>
  <si>
    <t>E92</t>
  </si>
  <si>
    <t>E113</t>
  </si>
  <si>
    <t>E125</t>
  </si>
  <si>
    <t>E121</t>
  </si>
  <si>
    <t>E88</t>
  </si>
  <si>
    <t>E100</t>
  </si>
  <si>
    <t>E75</t>
  </si>
  <si>
    <t>E93</t>
  </si>
  <si>
    <t>E173</t>
  </si>
  <si>
    <t>E69</t>
  </si>
  <si>
    <t>E128</t>
  </si>
  <si>
    <t>E163</t>
  </si>
  <si>
    <t>E63</t>
  </si>
  <si>
    <t>E238</t>
  </si>
  <si>
    <t>E164</t>
  </si>
  <si>
    <t>E132</t>
  </si>
  <si>
    <t>E148</t>
  </si>
  <si>
    <t>E117</t>
  </si>
  <si>
    <t>E276</t>
  </si>
  <si>
    <t>E169</t>
  </si>
  <si>
    <t>E154</t>
  </si>
  <si>
    <t>E102</t>
  </si>
  <si>
    <t>E208</t>
  </si>
  <si>
    <t>avg_n</t>
  </si>
  <si>
    <t>avg_s</t>
  </si>
  <si>
    <t>stdev</t>
  </si>
  <si>
    <t>d(i)</t>
  </si>
  <si>
    <t>original</t>
  </si>
  <si>
    <t>Each has n/2 from the other set. For 3, this means 1 is from the other set. For 4, this means 2 are from the other set.</t>
  </si>
  <si>
    <t xml:space="preserve">There are 9 balanced permutations of 3 elements. </t>
  </si>
  <si>
    <t>There are 36 balanced permutations of 4 elements.</t>
  </si>
  <si>
    <t>dE(i)</t>
  </si>
  <si>
    <t>lower</t>
  </si>
  <si>
    <t>upper</t>
  </si>
  <si>
    <t>Passing</t>
  </si>
  <si>
    <t>AvgFalse</t>
  </si>
  <si>
    <t>FDR</t>
  </si>
  <si>
    <t>average</t>
  </si>
  <si>
    <t>sum</t>
  </si>
  <si>
    <t>s0</t>
  </si>
  <si>
    <t>delta</t>
  </si>
  <si>
    <t>relative_rank</t>
  </si>
  <si>
    <t>d(i)_sorted</t>
  </si>
  <si>
    <t>minimum negative passing</t>
  </si>
  <si>
    <t>minimum positive passing</t>
  </si>
  <si>
    <t>distance</t>
  </si>
  <si>
    <t>passing</t>
  </si>
  <si>
    <t>rounding</t>
  </si>
  <si>
    <t>d(i)+some</t>
  </si>
  <si>
    <t>however, we're only performing balanced permutations across each biorep, not the condition we're testing</t>
  </si>
  <si>
    <t>so 3 bioreps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</si>
</sst>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4" fillId="0" borderId="0" xfId="0" applyFont="1"/>
    <xf numFmtId="0" fontId="0" fillId="0" borderId="10" xfId="0" applyBorder="1"/>
    <xf numFmtId="0" fontId="14" fillId="0" borderId="10" xfId="0" applyFont="1" applyBorder="1"/>
    <xf numFmtId="0" fontId="16" fillId="0" borderId="11" xfId="0" applyFont="1" applyBorder="1"/>
    <xf numFmtId="0" fontId="0" fillId="0" borderId="12" xfId="0" applyBorder="1"/>
    <xf numFmtId="0" fontId="0" fillId="0" borderId="11" xfId="0" applyBorder="1"/>
    <xf numFmtId="11" fontId="18" fillId="0" borderId="0" xfId="0" applyNumberFormat="1" applyFont="1"/>
    <xf numFmtId="0" fontId="0" fillId="0" borderId="0" xfId="0" applyFont="1"/>
    <xf numFmtId="0" fontId="19" fillId="0" borderId="10" xfId="0" applyFont="1" applyBorder="1"/>
    <xf numFmtId="0" fontId="18" fillId="0" borderId="0" xfId="0" applyFont="1" applyFill="1"/>
    <xf numFmtId="0" fontId="0" fillId="0" borderId="0" xfId="0" applyFont="1" applyFill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4"/>
  <sheetViews>
    <sheetView workbookViewId="0">
      <selection activeCell="N10" sqref="N10"/>
    </sheetView>
  </sheetViews>
  <sheetFormatPr defaultRowHeight="15" x14ac:dyDescent="0.25"/>
  <cols>
    <col min="1" max="1" width="9.140625" style="2"/>
    <col min="2" max="2" width="12.140625" style="2" bestFit="1" customWidth="1"/>
    <col min="3" max="7" width="11" style="2" bestFit="1" customWidth="1"/>
    <col min="8" max="8" width="12" style="2" bestFit="1" customWidth="1"/>
    <col min="9" max="9" width="11" style="2" bestFit="1" customWidth="1"/>
    <col min="10" max="10" width="12.140625" style="2" customWidth="1"/>
    <col min="11" max="17" width="9.140625" style="2"/>
    <col min="19" max="27" width="9.140625" style="2"/>
    <col min="30" max="16384" width="9.140625" style="2"/>
  </cols>
  <sheetData>
    <row r="1" spans="1:2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132</v>
      </c>
      <c r="M1" t="s">
        <v>125</v>
      </c>
      <c r="N1" s="2" t="s">
        <v>115</v>
      </c>
      <c r="O1" t="s">
        <v>126</v>
      </c>
      <c r="P1" t="s">
        <v>129</v>
      </c>
      <c r="Q1" t="s">
        <v>116</v>
      </c>
      <c r="R1" t="s">
        <v>117</v>
      </c>
      <c r="S1" t="s">
        <v>130</v>
      </c>
    </row>
    <row r="2" spans="1:22" x14ac:dyDescent="0.25">
      <c r="A2" s="15" t="s">
        <v>7</v>
      </c>
      <c r="B2" s="15">
        <v>2195994712.7800002</v>
      </c>
      <c r="C2" s="15">
        <v>6081536379.04</v>
      </c>
      <c r="D2" s="15">
        <v>6162791083.6499996</v>
      </c>
      <c r="E2" s="15">
        <v>2086120457.05</v>
      </c>
      <c r="F2" s="15">
        <v>4057916147.2600002</v>
      </c>
      <c r="G2" s="15">
        <v>4583679962.0299997</v>
      </c>
      <c r="H2" s="10">
        <f>ROUND(AVERAGE(B2:D2),all_biorepintensities!$U$4)</f>
        <v>4813440725.1566696</v>
      </c>
      <c r="I2" s="10">
        <f>ROUND(AVERAGE(E2:G2),all_biorepintensities!$U$4)</f>
        <v>3575905522.1133299</v>
      </c>
      <c r="J2" s="2">
        <f>ROUND(SQRT(((1/3+1/3)/4)*((SUM((B2-H2)^2,(C2-H2)^2,(D2-H2)^2)+SUM((E2-I2)^2,(F2-I2)^2,(G2-I2)^2)))),all_biorepintensities!$U$4)</f>
        <v>1513673220.43981</v>
      </c>
      <c r="K2" s="2">
        <f>ROUND((I2-H2)/(J2+all_biorepintensities!$U$2),all_biorepintensities!$U$4)</f>
        <v>-0.81757091660000003</v>
      </c>
      <c r="L2" s="2">
        <f>K2+0.00000001*ROWS($K$2:K2)</f>
        <v>-0.81757090659999998</v>
      </c>
      <c r="M2">
        <f>COUNTIF(L:L,"&lt;="&amp;$L2)</f>
        <v>45</v>
      </c>
      <c r="N2" s="2">
        <f>AVERAGE(Sheet1!$N2,Sheet5!$N2,Sheet9!$N2)</f>
        <v>-2.0886165366</v>
      </c>
      <c r="O2">
        <f>INDEX($K$2:$K$420,MATCH(ROWS($M$2:$M2),$M$2:$M$420,0))</f>
        <v>-3.4851424939000002</v>
      </c>
      <c r="P2">
        <f>ABS(O2-N2)/SQRT(2)</f>
        <v>0.98749297450986495</v>
      </c>
      <c r="Q2">
        <f>N2-$U$3</f>
        <v>-3.0886165366</v>
      </c>
      <c r="R2">
        <f>N2+$U$3</f>
        <v>-1.0886165366</v>
      </c>
      <c r="S2" t="b">
        <f>OR(O2&lt;Q2,O2&gt;R2)</f>
        <v>1</v>
      </c>
      <c r="U2" s="2">
        <v>1</v>
      </c>
      <c r="V2" s="11" t="s">
        <v>123</v>
      </c>
    </row>
    <row r="3" spans="1:22" x14ac:dyDescent="0.25">
      <c r="A3" s="15" t="s">
        <v>8</v>
      </c>
      <c r="B3" s="15">
        <v>3041367653.8299999</v>
      </c>
      <c r="C3" s="15">
        <v>7751331446.6099997</v>
      </c>
      <c r="D3" s="15">
        <v>6269075395.2799997</v>
      </c>
      <c r="E3" s="15">
        <v>2905348841.8000002</v>
      </c>
      <c r="F3" s="15">
        <v>5446346379.6300001</v>
      </c>
      <c r="G3" s="15">
        <v>4749537043.6999998</v>
      </c>
      <c r="H3" s="10">
        <f>ROUND(AVERAGE(B3:D3),all_biorepintensities!$U$4)</f>
        <v>5687258165.2399998</v>
      </c>
      <c r="I3" s="10">
        <f>ROUND(AVERAGE(E3:G3),all_biorepintensities!$U$4)</f>
        <v>4367077421.71</v>
      </c>
      <c r="J3" s="2">
        <f>ROUND(SQRT(((1/3+1/3)/4)*((SUM((B3-H3)^2,(C3-H3)^2,(D3-H3)^2)+SUM((E3-I3)^2,(F3-I3)^2,(G3-I3)^2)))),all_biorepintensities!$U$4)</f>
        <v>1583634726.70281</v>
      </c>
      <c r="K3" s="2">
        <f>ROUND((I3-H3)/(J3+all_biorepintensities!$U$2),all_biorepintensities!$U$4)</f>
        <v>-0.8336396774</v>
      </c>
      <c r="L3" s="2">
        <f>K3+0.00000001*ROWS($K$2:K3)</f>
        <v>-0.83363965740000001</v>
      </c>
      <c r="M3">
        <f t="shared" ref="M3:M66" si="0">COUNTIF(L:L,"&lt;="&amp;$L3)</f>
        <v>43</v>
      </c>
      <c r="N3" s="2">
        <f>AVERAGE(Sheet1!$N3,Sheet5!$N3,Sheet9!$N3)</f>
        <v>-1.2382178891666666</v>
      </c>
      <c r="O3">
        <f>INDEX($K$2:$K$420,MATCH(ROWS($M$2:$M3),$M$2:$M$420,0))</f>
        <v>-3.4490282633999998</v>
      </c>
      <c r="P3">
        <f t="shared" ref="P3:P66" si="1">ABS(O3-N3)/SQRT(2)</f>
        <v>1.5632790075379586</v>
      </c>
      <c r="Q3">
        <f t="shared" ref="Q3:Q66" si="2">N3-$U$3</f>
        <v>-2.2382178891666666</v>
      </c>
      <c r="R3">
        <f t="shared" ref="R3:R66" si="3">N3+$U$3</f>
        <v>-0.23821788916666664</v>
      </c>
      <c r="S3" t="b">
        <f t="shared" ref="S3:S66" si="4">OR(O3&lt;Q3,O3&gt;R3)</f>
        <v>1</v>
      </c>
      <c r="U3" s="2">
        <v>1</v>
      </c>
      <c r="V3" s="11" t="s">
        <v>124</v>
      </c>
    </row>
    <row r="4" spans="1:22" x14ac:dyDescent="0.25">
      <c r="A4" s="15" t="s">
        <v>9</v>
      </c>
      <c r="B4" s="15">
        <v>658320446.92999995</v>
      </c>
      <c r="C4" s="15">
        <v>1543871268.04</v>
      </c>
      <c r="D4" s="15">
        <v>894839443.60000002</v>
      </c>
      <c r="E4" s="15">
        <v>558728763.85000002</v>
      </c>
      <c r="F4" s="15">
        <v>829578634.91999996</v>
      </c>
      <c r="G4" s="15">
        <v>603321540.36000001</v>
      </c>
      <c r="H4" s="10">
        <f>ROUND(AVERAGE(B4:D4),all_biorepintensities!$U$4)</f>
        <v>1032343719.52333</v>
      </c>
      <c r="I4" s="10">
        <f>ROUND(AVERAGE(E4:G4),all_biorepintensities!$U$4)</f>
        <v>663876313.04333305</v>
      </c>
      <c r="J4" s="2">
        <f>ROUND(SQRT(((1/3+1/3)/4)*((SUM((B4-H4)^2,(C4-H4)^2,(D4-H4)^2)+SUM((E4-I4)^2,(F4-I4)^2,(G4-I4)^2)))),all_biorepintensities!$U$4)</f>
        <v>277681296.423769</v>
      </c>
      <c r="K4" s="2">
        <f>ROUND((I4-H4)/(J4+all_biorepintensities!$U$2),all_biorepintensities!$U$4)</f>
        <v>-1.3269435496999999</v>
      </c>
      <c r="L4" s="2">
        <f>K4+0.00000001*ROWS($K$2:K4)</f>
        <v>-1.3269435196999999</v>
      </c>
      <c r="M4">
        <f t="shared" si="0"/>
        <v>19</v>
      </c>
      <c r="N4" s="2">
        <f>AVERAGE(Sheet1!$N4,Sheet5!$N4,Sheet9!$N4)</f>
        <v>-1.0206309984999999</v>
      </c>
      <c r="O4">
        <f>INDEX($K$2:$K$420,MATCH(ROWS($M$2:$M4),$M$2:$M$420,0))</f>
        <v>-3.0779468370999998</v>
      </c>
      <c r="P4">
        <f t="shared" si="1"/>
        <v>1.4547419805165487</v>
      </c>
      <c r="Q4">
        <f t="shared" si="2"/>
        <v>-2.0206309984999997</v>
      </c>
      <c r="R4">
        <f t="shared" si="3"/>
        <v>-2.0630998499999942E-2</v>
      </c>
      <c r="S4" t="b">
        <f t="shared" si="4"/>
        <v>1</v>
      </c>
      <c r="U4" s="2">
        <v>10</v>
      </c>
      <c r="V4" s="11" t="s">
        <v>131</v>
      </c>
    </row>
    <row r="5" spans="1:22" x14ac:dyDescent="0.25">
      <c r="A5" s="15" t="s">
        <v>10</v>
      </c>
      <c r="B5" s="15">
        <v>3546639583.9499998</v>
      </c>
      <c r="C5" s="15">
        <v>6409657204.8199997</v>
      </c>
      <c r="D5" s="15">
        <v>4977272842.6899996</v>
      </c>
      <c r="E5" s="15">
        <v>3246271643.3000002</v>
      </c>
      <c r="F5" s="15">
        <v>4259291147</v>
      </c>
      <c r="G5" s="15">
        <v>3936468858.3600001</v>
      </c>
      <c r="H5" s="10">
        <f>ROUND(AVERAGE(B5:D5),all_biorepintensities!$U$4)</f>
        <v>4977856543.8199997</v>
      </c>
      <c r="I5" s="10">
        <f>ROUND(AVERAGE(E5:G5),all_biorepintensities!$U$4)</f>
        <v>3814010549.5533299</v>
      </c>
      <c r="J5" s="2">
        <f>ROUND(SQRT(((1/3+1/3)/4)*((SUM((B5-H5)^2,(C5-H5)^2,(D5-H5)^2)+SUM((E5-I5)^2,(F5-I5)^2,(G5-I5)^2)))),all_biorepintensities!$U$4)</f>
        <v>878828175.59317303</v>
      </c>
      <c r="K5" s="2">
        <f>ROUND((I5-H5)/(J5+all_biorepintensities!$U$2),all_biorepintensities!$U$4)</f>
        <v>-1.3243157482000001</v>
      </c>
      <c r="L5" s="2">
        <f>K5+0.00000001*ROWS($K$2:K5)</f>
        <v>-1.3243157082000001</v>
      </c>
      <c r="M5">
        <f t="shared" si="0"/>
        <v>20</v>
      </c>
      <c r="N5" s="2">
        <f>AVERAGE(Sheet1!$N5,Sheet5!$N5,Sheet9!$N5)</f>
        <v>-0.9702088621666668</v>
      </c>
      <c r="O5">
        <f>INDEX($K$2:$K$420,MATCH(ROWS($M$2:$M5),$M$2:$M$420,0))</f>
        <v>-2.9372615833000002</v>
      </c>
      <c r="P5">
        <f t="shared" si="1"/>
        <v>1.3909163180648307</v>
      </c>
      <c r="Q5">
        <f t="shared" si="2"/>
        <v>-1.9702088621666669</v>
      </c>
      <c r="R5">
        <f t="shared" si="3"/>
        <v>2.9791137833333203E-2</v>
      </c>
      <c r="S5" t="b">
        <f t="shared" si="4"/>
        <v>1</v>
      </c>
    </row>
    <row r="6" spans="1:22" x14ac:dyDescent="0.25">
      <c r="A6" s="15" t="s">
        <v>11</v>
      </c>
      <c r="B6" s="15">
        <v>2898344411.8099999</v>
      </c>
      <c r="C6" s="15">
        <v>4676879724.1300001</v>
      </c>
      <c r="D6" s="15">
        <v>5658385145.8400002</v>
      </c>
      <c r="E6" s="15">
        <v>2919193901.0900002</v>
      </c>
      <c r="F6" s="15">
        <v>2730926785.3699999</v>
      </c>
      <c r="G6" s="15">
        <v>3440954501.98</v>
      </c>
      <c r="H6" s="10">
        <f>ROUND(AVERAGE(B6:D6),all_biorepintensities!$U$4)</f>
        <v>4411203093.9266701</v>
      </c>
      <c r="I6" s="10">
        <f>ROUND(AVERAGE(E6:G6),all_biorepintensities!$U$4)</f>
        <v>3030358396.1466699</v>
      </c>
      <c r="J6" s="2">
        <f>ROUND(SQRT(((1/3+1/3)/4)*((SUM((B6-H6)^2,(C6-H6)^2,(D6-H6)^2)+SUM((E6-I6)^2,(F6-I6)^2,(G6-I6)^2)))),all_biorepintensities!$U$4)</f>
        <v>835204020.09785795</v>
      </c>
      <c r="K6" s="2">
        <f>ROUND((I6-H6)/(J6+all_biorepintensities!$U$2),all_biorepintensities!$U$4)</f>
        <v>-1.6533022626</v>
      </c>
      <c r="L6" s="2">
        <f>K6+0.00000001*ROWS($K$2:K6)</f>
        <v>-1.6533022126000001</v>
      </c>
      <c r="M6">
        <f t="shared" si="0"/>
        <v>12</v>
      </c>
      <c r="N6" s="2">
        <f>AVERAGE(Sheet1!$N6,Sheet5!$N6,Sheet9!$N6)</f>
        <v>-0.86398637379999998</v>
      </c>
      <c r="O6">
        <f>INDEX($K$2:$K$420,MATCH(ROWS($M$2:$M6),$M$2:$M$420,0))</f>
        <v>-2.7866038544</v>
      </c>
      <c r="P6">
        <f t="shared" si="1"/>
        <v>1.3594958581600554</v>
      </c>
      <c r="Q6">
        <f t="shared" si="2"/>
        <v>-1.8639863738</v>
      </c>
      <c r="R6">
        <f t="shared" si="3"/>
        <v>0.13601362620000002</v>
      </c>
      <c r="S6" t="b">
        <f t="shared" si="4"/>
        <v>1</v>
      </c>
    </row>
    <row r="7" spans="1:22" x14ac:dyDescent="0.25">
      <c r="A7" s="15" t="s">
        <v>12</v>
      </c>
      <c r="B7" s="15">
        <v>3112659007.8400002</v>
      </c>
      <c r="C7" s="15">
        <v>4496278374.71</v>
      </c>
      <c r="D7" s="15">
        <v>2171251230.4499998</v>
      </c>
      <c r="E7" s="15">
        <v>2649011125.27</v>
      </c>
      <c r="F7" s="15">
        <v>2562154872.02</v>
      </c>
      <c r="G7" s="15">
        <v>1578564200.8399999</v>
      </c>
      <c r="H7" s="10">
        <f>ROUND(AVERAGE(B7:D7),all_biorepintensities!$U$4)</f>
        <v>3260062871</v>
      </c>
      <c r="I7" s="10">
        <f>ROUND(AVERAGE(E7:G7),all_biorepintensities!$U$4)</f>
        <v>2263243399.3766699</v>
      </c>
      <c r="J7" s="2">
        <f>ROUND(SQRT(((1/3+1/3)/4)*((SUM((B7-H7)^2,(C7-H7)^2,(D7-H7)^2)+SUM((E7-I7)^2,(F7-I7)^2,(G7-I7)^2)))),all_biorepintensities!$U$4)</f>
        <v>757453834.76620495</v>
      </c>
      <c r="K7" s="2">
        <f>ROUND((I7-H7)/(J7+all_biorepintensities!$U$2),all_biorepintensities!$U$4)</f>
        <v>-1.3160134975</v>
      </c>
      <c r="L7" s="2">
        <f>K7+0.00000001*ROWS($K$2:K7)</f>
        <v>-1.3160134374999999</v>
      </c>
      <c r="M7">
        <f t="shared" si="0"/>
        <v>21</v>
      </c>
      <c r="N7" s="2">
        <f>AVERAGE(Sheet1!$N7,Sheet5!$N7,Sheet9!$N7)</f>
        <v>-0.8529279743</v>
      </c>
      <c r="O7">
        <f>INDEX($K$2:$K$420,MATCH(ROWS($M$2:$M7),$M$2:$M$420,0))</f>
        <v>-1.9538650154999999</v>
      </c>
      <c r="P7">
        <f t="shared" si="1"/>
        <v>0.7784800474919733</v>
      </c>
      <c r="Q7">
        <f t="shared" si="2"/>
        <v>-1.8529279743</v>
      </c>
      <c r="R7">
        <f t="shared" si="3"/>
        <v>0.1470720257</v>
      </c>
      <c r="S7" t="b">
        <f t="shared" si="4"/>
        <v>1</v>
      </c>
    </row>
    <row r="8" spans="1:22" x14ac:dyDescent="0.25">
      <c r="A8" s="15" t="s">
        <v>13</v>
      </c>
      <c r="B8" s="15">
        <v>162087864.75</v>
      </c>
      <c r="C8" s="15">
        <v>808145465.73000002</v>
      </c>
      <c r="D8" s="15">
        <v>656680146.66999996</v>
      </c>
      <c r="E8" s="15">
        <v>138192646.34999999</v>
      </c>
      <c r="F8" s="15">
        <v>509878516.70999998</v>
      </c>
      <c r="G8" s="15">
        <v>470074233.93000001</v>
      </c>
      <c r="H8" s="10">
        <f>ROUND(AVERAGE(B8:D8),all_biorepintensities!$U$4)</f>
        <v>542304492.38333297</v>
      </c>
      <c r="I8" s="10">
        <f>ROUND(AVERAGE(E8:G8),all_biorepintensities!$U$4)</f>
        <v>372715132.32999998</v>
      </c>
      <c r="J8" s="2">
        <f>ROUND(SQRT(((1/3+1/3)/4)*((SUM((B8-H8)^2,(C8-H8)^2,(D8-H8)^2)+SUM((E8-I8)^2,(F8-I8)^2,(G8-I8)^2)))),all_biorepintensities!$U$4)</f>
        <v>227892987.474913</v>
      </c>
      <c r="K8" s="2">
        <f>ROUND((I8-H8)/(J8+all_biorepintensities!$U$2),all_biorepintensities!$U$4)</f>
        <v>-0.74416225430000005</v>
      </c>
      <c r="L8" s="2">
        <f>K8+0.00000001*ROWS($K$2:K8)</f>
        <v>-0.74416218430000003</v>
      </c>
      <c r="M8">
        <f t="shared" si="0"/>
        <v>50</v>
      </c>
      <c r="N8" s="2">
        <f>AVERAGE(Sheet1!$N8,Sheet5!$N8,Sheet9!$N8)</f>
        <v>-0.81998019726666671</v>
      </c>
      <c r="O8">
        <f>INDEX($K$2:$K$420,MATCH(ROWS($M$2:$M8),$M$2:$M$420,0))</f>
        <v>-1.9207190564000001</v>
      </c>
      <c r="P8">
        <f t="shared" si="1"/>
        <v>0.77833991160872384</v>
      </c>
      <c r="Q8">
        <f t="shared" si="2"/>
        <v>-1.8199801972666667</v>
      </c>
      <c r="R8">
        <f t="shared" si="3"/>
        <v>0.18001980273333329</v>
      </c>
      <c r="S8" t="b">
        <f t="shared" si="4"/>
        <v>1</v>
      </c>
    </row>
    <row r="9" spans="1:22" x14ac:dyDescent="0.25">
      <c r="A9" s="15" t="s">
        <v>14</v>
      </c>
      <c r="B9" s="15">
        <v>115849007.55</v>
      </c>
      <c r="C9" s="15">
        <v>419878145.13</v>
      </c>
      <c r="D9" s="15">
        <v>328428202</v>
      </c>
      <c r="E9" s="15">
        <v>135937392.27000001</v>
      </c>
      <c r="F9" s="15">
        <v>363482341.51999998</v>
      </c>
      <c r="G9" s="15">
        <v>298160533.91000003</v>
      </c>
      <c r="H9" s="10">
        <f>ROUND(AVERAGE(B9:D9),all_biorepintensities!$U$4)</f>
        <v>288051784.89333302</v>
      </c>
      <c r="I9" s="10">
        <f>ROUND(AVERAGE(E9:G9),all_biorepintensities!$U$4)</f>
        <v>265860089.23333299</v>
      </c>
      <c r="J9" s="2">
        <f>ROUND(SQRT(((1/3+1/3)/4)*((SUM((B9-H9)^2,(C9-H9)^2,(D9-H9)^2)+SUM((E9-I9)^2,(F9-I9)^2,(G9-I9)^2)))),all_biorepintensities!$U$4)</f>
        <v>112631827.125991</v>
      </c>
      <c r="K9" s="2">
        <f>ROUND((I9-H9)/(J9+all_biorepintensities!$U$2),all_biorepintensities!$U$4)</f>
        <v>-0.19702863770000001</v>
      </c>
      <c r="L9" s="2">
        <f>K9+0.00000001*ROWS($K$2:K9)</f>
        <v>-0.1970285577</v>
      </c>
      <c r="M9">
        <f t="shared" si="0"/>
        <v>88</v>
      </c>
      <c r="N9" s="2">
        <f>AVERAGE(Sheet1!$N9,Sheet5!$N9,Sheet9!$N9)</f>
        <v>-0.7823679965</v>
      </c>
      <c r="O9">
        <f>INDEX($K$2:$K$420,MATCH(ROWS($M$2:$M9),$M$2:$M$420,0))</f>
        <v>-1.7808435833</v>
      </c>
      <c r="P9">
        <f t="shared" si="1"/>
        <v>0.70602885827549722</v>
      </c>
      <c r="Q9">
        <f t="shared" si="2"/>
        <v>-1.7823679965000001</v>
      </c>
      <c r="R9">
        <f t="shared" si="3"/>
        <v>0.2176320035</v>
      </c>
      <c r="S9" t="b">
        <f t="shared" si="4"/>
        <v>0</v>
      </c>
    </row>
    <row r="10" spans="1:22" x14ac:dyDescent="0.25">
      <c r="A10" s="15" t="s">
        <v>15</v>
      </c>
      <c r="B10" s="15">
        <v>1207194512.1900001</v>
      </c>
      <c r="C10" s="15">
        <v>2126395656.1300001</v>
      </c>
      <c r="D10" s="15">
        <v>2741347011.27</v>
      </c>
      <c r="E10" s="15">
        <v>963297543.20000005</v>
      </c>
      <c r="F10" s="15">
        <v>1032588352.1900001</v>
      </c>
      <c r="G10" s="15">
        <v>1607847237.1199999</v>
      </c>
      <c r="H10" s="10">
        <f>ROUND(AVERAGE(B10:D10),all_biorepintensities!$U$4)</f>
        <v>2024979059.8633299</v>
      </c>
      <c r="I10" s="10">
        <f>ROUND(AVERAGE(E10:G10),all_biorepintensities!$U$4)</f>
        <v>1201244377.50333</v>
      </c>
      <c r="J10" s="2">
        <f>ROUND(SQRT(((1/3+1/3)/4)*((SUM((B10-H10)^2,(C10-H10)^2,(D10-H10)^2)+SUM((E10-I10)^2,(F10-I10)^2,(G10-I10)^2)))),all_biorepintensities!$U$4)</f>
        <v>490345009.575248</v>
      </c>
      <c r="K10" s="2">
        <f>ROUND((I10-H10)/(J10+all_biorepintensities!$U$2),all_biorepintensities!$U$4)</f>
        <v>-1.6799083596</v>
      </c>
      <c r="L10" s="2">
        <f>K10+0.00000001*ROWS($K$2:K10)</f>
        <v>-1.6799082696000001</v>
      </c>
      <c r="M10">
        <f t="shared" si="0"/>
        <v>10</v>
      </c>
      <c r="N10" s="2">
        <f>AVERAGE(Sheet1!$N10,Sheet5!$N10,Sheet9!$N10)</f>
        <v>-0.75939053586666672</v>
      </c>
      <c r="O10">
        <f>INDEX($K$2:$K$420,MATCH(ROWS($M$2:$M10),$M$2:$M$420,0))</f>
        <v>-1.7710434284000001</v>
      </c>
      <c r="P10">
        <f t="shared" si="1"/>
        <v>0.71534662051730546</v>
      </c>
      <c r="Q10">
        <f t="shared" si="2"/>
        <v>-1.7593905358666668</v>
      </c>
      <c r="R10">
        <f t="shared" si="3"/>
        <v>0.24060946413333328</v>
      </c>
      <c r="S10" t="b">
        <f t="shared" si="4"/>
        <v>1</v>
      </c>
      <c r="U10">
        <v>-1.6533022626</v>
      </c>
      <c r="V10" s="11" t="s">
        <v>127</v>
      </c>
    </row>
    <row r="11" spans="1:22" x14ac:dyDescent="0.25">
      <c r="A11" s="15" t="s">
        <v>16</v>
      </c>
      <c r="B11" s="15">
        <v>1271595550.1800001</v>
      </c>
      <c r="C11" s="15">
        <v>2969906292.6100001</v>
      </c>
      <c r="D11" s="15">
        <v>3476149650.2399998</v>
      </c>
      <c r="E11" s="15">
        <v>1183586828.47</v>
      </c>
      <c r="F11" s="15">
        <v>1325385046.3199999</v>
      </c>
      <c r="G11" s="15">
        <v>2303020203.6599998</v>
      </c>
      <c r="H11" s="10">
        <f>ROUND(AVERAGE(B11:D11),all_biorepintensities!$U$4)</f>
        <v>2572550497.6766701</v>
      </c>
      <c r="I11" s="10">
        <f>ROUND(AVERAGE(E11:G11),all_biorepintensities!$U$4)</f>
        <v>1603997359.48333</v>
      </c>
      <c r="J11" s="2">
        <f>ROUND(SQRT(((1/3+1/3)/4)*((SUM((B11-H11)^2,(C11-H11)^2,(D11-H11)^2)+SUM((E11-I11)^2,(F11-I11)^2,(G11-I11)^2)))),all_biorepintensities!$U$4)</f>
        <v>753864444.49143803</v>
      </c>
      <c r="K11" s="2">
        <f>ROUND((I11-H11)/(J11+all_biorepintensities!$U$2),all_biorepintensities!$U$4)</f>
        <v>-1.2847842128</v>
      </c>
      <c r="L11" s="2">
        <f>K11+0.00000001*ROWS($K$2:K11)</f>
        <v>-1.2847841127999999</v>
      </c>
      <c r="M11">
        <f t="shared" si="0"/>
        <v>22</v>
      </c>
      <c r="N11" s="2">
        <f>AVERAGE(Sheet1!$N11,Sheet5!$N11,Sheet9!$N11)</f>
        <v>-0.69503307186666674</v>
      </c>
      <c r="O11">
        <f>INDEX($K$2:$K$420,MATCH(ROWS($M$2:$M11),$M$2:$M$420,0))</f>
        <v>-1.6799083596</v>
      </c>
      <c r="P11">
        <f t="shared" si="1"/>
        <v>0.69641199457929204</v>
      </c>
      <c r="Q11">
        <f t="shared" si="2"/>
        <v>-1.6950330718666669</v>
      </c>
      <c r="R11">
        <f t="shared" si="3"/>
        <v>0.30496692813333326</v>
      </c>
      <c r="S11" t="b">
        <f t="shared" si="4"/>
        <v>0</v>
      </c>
      <c r="U11" s="2">
        <v>4.4940176451999996</v>
      </c>
      <c r="V11" s="11" t="s">
        <v>128</v>
      </c>
    </row>
    <row r="12" spans="1:22" x14ac:dyDescent="0.25">
      <c r="A12" s="15" t="s">
        <v>17</v>
      </c>
      <c r="B12" s="15">
        <v>542867596.01999998</v>
      </c>
      <c r="C12" s="15">
        <v>2295175151.96</v>
      </c>
      <c r="D12" s="15">
        <v>3715359331.6799998</v>
      </c>
      <c r="E12" s="15">
        <v>514637771.38999999</v>
      </c>
      <c r="F12" s="15">
        <v>1529086127.96</v>
      </c>
      <c r="G12" s="15">
        <v>2707716513.1500001</v>
      </c>
      <c r="H12" s="10">
        <f>ROUND(AVERAGE(B12:D12),all_biorepintensities!$U$4)</f>
        <v>2184467359.8866701</v>
      </c>
      <c r="I12" s="10">
        <f>ROUND(AVERAGE(E12:G12),all_biorepintensities!$U$4)</f>
        <v>1583813470.8333299</v>
      </c>
      <c r="J12" s="2">
        <f>ROUND(SQRT(((1/3+1/3)/4)*((SUM((B12-H12)^2,(C12-H12)^2,(D12-H12)^2)+SUM((E12-I12)^2,(F12-I12)^2,(G12-I12)^2)))),all_biorepintensities!$U$4)</f>
        <v>1115050524.7237999</v>
      </c>
      <c r="K12" s="2">
        <f>ROUND((I12-H12)/(J12+all_biorepintensities!$U$2),all_biorepintensities!$U$4)</f>
        <v>-0.53867862950000001</v>
      </c>
      <c r="L12" s="2">
        <f>K12+0.00000001*ROWS($K$2:K12)</f>
        <v>-0.53867851950000001</v>
      </c>
      <c r="M12">
        <f t="shared" si="0"/>
        <v>77</v>
      </c>
      <c r="N12" s="2">
        <f>AVERAGE(Sheet1!$N12,Sheet5!$N12,Sheet9!$N12)</f>
        <v>-0.69048614870000014</v>
      </c>
      <c r="O12">
        <f>INDEX($K$2:$K$420,MATCH(ROWS($M$2:$M12),$M$2:$M$420,0))</f>
        <v>-1.6598585191999999</v>
      </c>
      <c r="P12">
        <f t="shared" si="1"/>
        <v>0.68544977667542817</v>
      </c>
      <c r="Q12">
        <f t="shared" si="2"/>
        <v>-1.6904861487000002</v>
      </c>
      <c r="R12">
        <f t="shared" si="3"/>
        <v>0.30951385129999986</v>
      </c>
      <c r="S12" t="b">
        <f t="shared" si="4"/>
        <v>0</v>
      </c>
    </row>
    <row r="13" spans="1:22" x14ac:dyDescent="0.25">
      <c r="A13" s="15" t="s">
        <v>18</v>
      </c>
      <c r="B13" s="15">
        <v>767069072.46000004</v>
      </c>
      <c r="C13" s="15">
        <v>1955440036.75</v>
      </c>
      <c r="D13" s="15">
        <v>758891140.44000101</v>
      </c>
      <c r="E13" s="15">
        <v>600377504.86000001</v>
      </c>
      <c r="F13" s="15">
        <v>987484265.700001</v>
      </c>
      <c r="G13" s="15">
        <v>516654218.24000001</v>
      </c>
      <c r="H13" s="10">
        <f>ROUND(AVERAGE(B13:D13),all_biorepintensities!$U$4)</f>
        <v>1160466749.8833301</v>
      </c>
      <c r="I13" s="10">
        <f>ROUND(AVERAGE(E13:G13),all_biorepintensities!$U$4)</f>
        <v>701505329.60000002</v>
      </c>
      <c r="J13" s="2">
        <f>ROUND(SQRT(((1/3+1/3)/4)*((SUM((B13-H13)^2,(C13-H13)^2,(D13-H13)^2)+SUM((E13-I13)^2,(F13-I13)^2,(G13-I13)^2)))),all_biorepintensities!$U$4)</f>
        <v>423120934.59081101</v>
      </c>
      <c r="K13" s="2">
        <f>ROUND((I13-H13)/(J13+all_biorepintensities!$U$2),all_biorepintensities!$U$4)</f>
        <v>-1.0847050611</v>
      </c>
      <c r="L13" s="2">
        <f>K13+0.00000001*ROWS($K$2:K13)</f>
        <v>-1.0847049411</v>
      </c>
      <c r="M13">
        <f t="shared" si="0"/>
        <v>33</v>
      </c>
      <c r="N13" s="2">
        <f>AVERAGE(Sheet1!$N13,Sheet5!$N13,Sheet9!$N13)</f>
        <v>-0.63956912816666667</v>
      </c>
      <c r="O13">
        <f>INDEX($K$2:$K$420,MATCH(ROWS($M$2:$M13),$M$2:$M$420,0))</f>
        <v>-1.6533022626</v>
      </c>
      <c r="P13">
        <f t="shared" si="1"/>
        <v>0.71681757367130394</v>
      </c>
      <c r="Q13">
        <f t="shared" si="2"/>
        <v>-1.6395691281666667</v>
      </c>
      <c r="R13">
        <f t="shared" si="3"/>
        <v>0.36043087183333333</v>
      </c>
      <c r="S13" t="b">
        <f t="shared" si="4"/>
        <v>1</v>
      </c>
      <c r="U13" s="14"/>
    </row>
    <row r="14" spans="1:22" x14ac:dyDescent="0.25">
      <c r="A14" s="15" t="s">
        <v>19</v>
      </c>
      <c r="B14" s="15">
        <v>628110957.53999996</v>
      </c>
      <c r="C14" s="15">
        <v>2197022133.3699999</v>
      </c>
      <c r="D14" s="15">
        <v>1122288859.3699999</v>
      </c>
      <c r="E14" s="15">
        <v>583835956.33000004</v>
      </c>
      <c r="F14" s="15">
        <v>2262458449.98</v>
      </c>
      <c r="G14" s="15">
        <v>1266994902.8599999</v>
      </c>
      <c r="H14" s="10">
        <f>ROUND(AVERAGE(B14:D14),all_biorepintensities!$U$4)</f>
        <v>1315807316.76</v>
      </c>
      <c r="I14" s="10">
        <f>ROUND(AVERAGE(E14:G14),all_biorepintensities!$U$4)</f>
        <v>1371096436.3900001</v>
      </c>
      <c r="J14" s="2">
        <f>ROUND(SQRT(((1/3+1/3)/4)*((SUM((B14-H14)^2,(C14-H14)^2,(D14-H14)^2)+SUM((E14-I14)^2,(F14-I14)^2,(G14-I14)^2)))),all_biorepintensities!$U$4)</f>
        <v>672316599.63478303</v>
      </c>
      <c r="K14" s="2">
        <f>ROUND((I14-H14)/(J14+all_biorepintensities!$U$2),all_biorepintensities!$U$4)</f>
        <v>8.2236731300000004E-2</v>
      </c>
      <c r="L14" s="2">
        <f>K14+0.00000001*ROWS($K$2:K14)</f>
        <v>8.2236861300000005E-2</v>
      </c>
      <c r="M14">
        <f t="shared" si="0"/>
        <v>98</v>
      </c>
      <c r="N14" s="2">
        <f>AVERAGE(Sheet1!$N14,Sheet5!$N14,Sheet9!$N14)</f>
        <v>-0.6270678309333334</v>
      </c>
      <c r="O14">
        <f>INDEX($K$2:$K$420,MATCH(ROWS($M$2:$M14),$M$2:$M$420,0))</f>
        <v>-1.5246008044999999</v>
      </c>
      <c r="P14">
        <f t="shared" si="1"/>
        <v>0.63465165194751616</v>
      </c>
      <c r="Q14">
        <f t="shared" si="2"/>
        <v>-1.6270678309333335</v>
      </c>
      <c r="R14">
        <f t="shared" si="3"/>
        <v>0.3729321690666666</v>
      </c>
      <c r="S14" t="b">
        <f t="shared" si="4"/>
        <v>0</v>
      </c>
      <c r="U14" s="13">
        <f>COUNTIF(O:O,"&lt;="&amp;U10)+COUNTIF(O:O,"&gt;="&amp;U11)</f>
        <v>13</v>
      </c>
      <c r="V14" s="2" t="s">
        <v>118</v>
      </c>
    </row>
    <row r="15" spans="1:22" x14ac:dyDescent="0.25">
      <c r="A15" s="15" t="s">
        <v>20</v>
      </c>
      <c r="B15" s="15">
        <v>346228692.02999997</v>
      </c>
      <c r="C15" s="15">
        <v>552451087.75</v>
      </c>
      <c r="D15" s="15">
        <v>807529433.97000003</v>
      </c>
      <c r="E15" s="15">
        <v>255846670.28999999</v>
      </c>
      <c r="F15" s="15">
        <v>227350179.91</v>
      </c>
      <c r="G15" s="15">
        <v>600821590.50999999</v>
      </c>
      <c r="H15" s="10">
        <f>ROUND(AVERAGE(B15:D15),all_biorepintensities!$U$4)</f>
        <v>568736404.58333302</v>
      </c>
      <c r="I15" s="10">
        <f>ROUND(AVERAGE(E15:G15),all_biorepintensities!$U$4)</f>
        <v>361339480.23666698</v>
      </c>
      <c r="J15" s="2">
        <f>ROUND(SQRT(((1/3+1/3)/4)*((SUM((B15-H15)^2,(C15-H15)^2,(D15-H15)^2)+SUM((E15-I15)^2,(F15-I15)^2,(G15-I15)^2)))),all_biorepintensities!$U$4)</f>
        <v>179457771.851385</v>
      </c>
      <c r="K15" s="2">
        <f>ROUND((I15-H15)/(J15+all_biorepintensities!$U$2),all_biorepintensities!$U$4)</f>
        <v>-1.1556864941</v>
      </c>
      <c r="L15" s="2">
        <f>K15+0.00000001*ROWS($K$2:K15)</f>
        <v>-1.1556863541</v>
      </c>
      <c r="M15">
        <f t="shared" si="0"/>
        <v>30</v>
      </c>
      <c r="N15" s="2">
        <f>AVERAGE(Sheet1!$N15,Sheet5!$N15,Sheet9!$N15)</f>
        <v>-0.61409474610000003</v>
      </c>
      <c r="O15">
        <f>INDEX($K$2:$K$420,MATCH(ROWS($M$2:$M15),$M$2:$M$420,0))</f>
        <v>-1.5006945243000001</v>
      </c>
      <c r="P15">
        <f t="shared" si="1"/>
        <v>0.62692071536370897</v>
      </c>
      <c r="Q15">
        <f t="shared" si="2"/>
        <v>-1.6140947461000001</v>
      </c>
      <c r="R15">
        <f t="shared" si="3"/>
        <v>0.38590525389999997</v>
      </c>
      <c r="S15" t="b">
        <f t="shared" si="4"/>
        <v>0</v>
      </c>
      <c r="U15" s="13">
        <f>(COUNTIFS(Sheet1!K:K,"&lt;"&amp;U10,Sheet1!K:K,"&lt;=0")+COUNTIFS(Sheet1!K:K,"&gt;"&amp;U11,Sheet1!K:K,"&gt;=0")+COUNTIFS(Sheet5!K:K,"&lt;"&amp;U10,Sheet5!K:K,"&lt;=0")+COUNTIFS(Sheet5!K:K,"&gt;"&amp;U11,Sheet5!K:K,"&gt;=0")+COUNTIFS(Sheet9!K:K,"&lt;"&amp;U10,Sheet9!K:K,"&lt;=0")+COUNTIFS(Sheet9!K:K,"&gt;"&amp;U11,Sheet9!K:K,"&gt;=0"))/3</f>
        <v>2</v>
      </c>
      <c r="V15" s="2" t="s">
        <v>119</v>
      </c>
    </row>
    <row r="16" spans="1:22" x14ac:dyDescent="0.25">
      <c r="A16" s="15" t="s">
        <v>21</v>
      </c>
      <c r="B16" s="15">
        <v>437754121.27999997</v>
      </c>
      <c r="C16" s="15">
        <v>2419841869.8400002</v>
      </c>
      <c r="D16" s="15">
        <v>2732053503.04</v>
      </c>
      <c r="E16" s="15">
        <v>418635709.13</v>
      </c>
      <c r="F16" s="15">
        <v>1561622330.4100001</v>
      </c>
      <c r="G16" s="15">
        <v>1923629714.3299999</v>
      </c>
      <c r="H16" s="10">
        <f>ROUND(AVERAGE(B16:D16),all_biorepintensities!$U$4)</f>
        <v>1863216498.0533299</v>
      </c>
      <c r="I16" s="10">
        <f>ROUND(AVERAGE(E16:G16),all_biorepintensities!$U$4)</f>
        <v>1301295917.95667</v>
      </c>
      <c r="J16" s="2">
        <f>ROUND(SQRT(((1/3+1/3)/4)*((SUM((B16-H16)^2,(C16-H16)^2,(D16-H16)^2)+SUM((E16-I16)^2,(F16-I16)^2,(G16-I16)^2)))),all_biorepintensities!$U$4)</f>
        <v>849589192.17096996</v>
      </c>
      <c r="K16" s="2">
        <f>ROUND((I16-H16)/(J16+all_biorepintensities!$U$2),all_biorepintensities!$U$4)</f>
        <v>-0.66140269279999997</v>
      </c>
      <c r="L16" s="2">
        <f>K16+0.00000001*ROWS($K$2:K16)</f>
        <v>-0.66140254279999999</v>
      </c>
      <c r="M16">
        <f t="shared" si="0"/>
        <v>60</v>
      </c>
      <c r="N16" s="2">
        <f>AVERAGE(Sheet1!$N16,Sheet5!$N16,Sheet9!$N16)</f>
        <v>-0.60362795850000006</v>
      </c>
      <c r="O16">
        <f>INDEX($K$2:$K$420,MATCH(ROWS($M$2:$M16),$M$2:$M$420,0))</f>
        <v>-1.4762867555999999</v>
      </c>
      <c r="P16">
        <f t="shared" si="1"/>
        <v>0.61706295309150527</v>
      </c>
      <c r="Q16">
        <f t="shared" si="2"/>
        <v>-1.6036279585000002</v>
      </c>
      <c r="R16">
        <f t="shared" si="3"/>
        <v>0.39637204149999994</v>
      </c>
      <c r="S16" t="b">
        <f t="shared" si="4"/>
        <v>0</v>
      </c>
      <c r="U16" s="13"/>
    </row>
    <row r="17" spans="1:22" x14ac:dyDescent="0.25">
      <c r="A17" s="15" t="s">
        <v>22</v>
      </c>
      <c r="B17" s="15">
        <v>314979061.06999999</v>
      </c>
      <c r="C17" s="15">
        <v>880947754.17999995</v>
      </c>
      <c r="D17" s="15">
        <v>414268540.70999998</v>
      </c>
      <c r="E17" s="15">
        <v>276801664.93000001</v>
      </c>
      <c r="F17" s="15">
        <v>498354328.93000001</v>
      </c>
      <c r="G17" s="15">
        <v>291706996.13999999</v>
      </c>
      <c r="H17" s="10">
        <f>ROUND(AVERAGE(B17:D17),all_biorepintensities!$U$4)</f>
        <v>536731785.31999999</v>
      </c>
      <c r="I17" s="10">
        <f>ROUND(AVERAGE(E17:G17),all_biorepintensities!$U$4)</f>
        <v>355620996.66666698</v>
      </c>
      <c r="J17" s="2">
        <f>ROUND(SQRT(((1/3+1/3)/4)*((SUM((B17-H17)^2,(C17-H17)^2,(D17-H17)^2)+SUM((E17-I17)^2,(F17-I17)^2,(G17-I17)^2)))),all_biorepintensities!$U$4)</f>
        <v>188558762.223993</v>
      </c>
      <c r="K17" s="2">
        <f>ROUND((I17-H17)/(J17+all_biorepintensities!$U$2),all_biorepintensities!$U$4)</f>
        <v>-0.96050051219999999</v>
      </c>
      <c r="L17" s="2">
        <f>K17+0.00000001*ROWS($K$2:K17)</f>
        <v>-0.96050035219999996</v>
      </c>
      <c r="M17">
        <f t="shared" si="0"/>
        <v>37</v>
      </c>
      <c r="N17" s="2">
        <f>AVERAGE(Sheet1!$N17,Sheet5!$N17,Sheet9!$N17)</f>
        <v>-0.58847083966666669</v>
      </c>
      <c r="O17">
        <f>INDEX($K$2:$K$420,MATCH(ROWS($M$2:$M17),$M$2:$M$420,0))</f>
        <v>-1.4728080651</v>
      </c>
      <c r="P17">
        <f t="shared" si="1"/>
        <v>0.62532084895960649</v>
      </c>
      <c r="Q17">
        <f t="shared" si="2"/>
        <v>-1.5884708396666667</v>
      </c>
      <c r="R17">
        <f t="shared" si="3"/>
        <v>0.41152916033333331</v>
      </c>
      <c r="S17" t="b">
        <f t="shared" si="4"/>
        <v>0</v>
      </c>
      <c r="U17" s="13">
        <f>U15/U14</f>
        <v>0.15384615384615385</v>
      </c>
      <c r="V17" s="2" t="s">
        <v>120</v>
      </c>
    </row>
    <row r="18" spans="1:22" x14ac:dyDescent="0.25">
      <c r="A18" s="15" t="s">
        <v>23</v>
      </c>
      <c r="B18" s="15">
        <v>253236077.25999999</v>
      </c>
      <c r="C18" s="15">
        <v>783522056.82000005</v>
      </c>
      <c r="D18" s="15">
        <v>783710805.54999995</v>
      </c>
      <c r="E18" s="15">
        <v>218844894.34999999</v>
      </c>
      <c r="F18" s="15">
        <v>528404236.44</v>
      </c>
      <c r="G18" s="15">
        <v>607439097.92999995</v>
      </c>
      <c r="H18" s="10">
        <f>ROUND(AVERAGE(B18:D18),all_biorepintensities!$U$4)</f>
        <v>606822979.87666702</v>
      </c>
      <c r="I18" s="10">
        <f>ROUND(AVERAGE(E18:G18),all_biorepintensities!$U$4)</f>
        <v>451562742.90666699</v>
      </c>
      <c r="J18" s="2">
        <f>ROUND(SQRT(((1/3+1/3)/4)*((SUM((B18-H18)^2,(C18-H18)^2,(D18-H18)^2)+SUM((E18-I18)^2,(F18-I18)^2,(G18-I18)^2)))),all_biorepintensities!$U$4)</f>
        <v>212875243.03636599</v>
      </c>
      <c r="K18" s="2">
        <f>ROUND((I18-H18)/(J18+all_biorepintensities!$U$2),all_biorepintensities!$U$4)</f>
        <v>-0.72934848610000003</v>
      </c>
      <c r="L18" s="2">
        <f>K18+0.00000001*ROWS($K$2:K18)</f>
        <v>-0.72934831610000006</v>
      </c>
      <c r="M18">
        <f t="shared" si="0"/>
        <v>52</v>
      </c>
      <c r="N18" s="2">
        <f>AVERAGE(Sheet1!$N18,Sheet5!$N18,Sheet9!$N18)</f>
        <v>-0.57285471086666673</v>
      </c>
      <c r="O18">
        <f>INDEX($K$2:$K$420,MATCH(ROWS($M$2:$M18),$M$2:$M$420,0))</f>
        <v>-1.3975829340999999</v>
      </c>
      <c r="P18">
        <f t="shared" si="1"/>
        <v>0.5831709192842226</v>
      </c>
      <c r="Q18">
        <f t="shared" si="2"/>
        <v>-1.5728547108666668</v>
      </c>
      <c r="R18">
        <f t="shared" si="3"/>
        <v>0.42714528913333327</v>
      </c>
      <c r="S18" t="b">
        <f t="shared" si="4"/>
        <v>0</v>
      </c>
    </row>
    <row r="19" spans="1:22" x14ac:dyDescent="0.25">
      <c r="A19" s="15" t="s">
        <v>24</v>
      </c>
      <c r="B19" s="15">
        <v>1581959957.04</v>
      </c>
      <c r="C19" s="15">
        <v>1902192588.5999999</v>
      </c>
      <c r="D19" s="15">
        <v>1408905257.97</v>
      </c>
      <c r="E19" s="15">
        <v>1192343889.26</v>
      </c>
      <c r="F19" s="15">
        <v>969625820.30999994</v>
      </c>
      <c r="G19" s="15">
        <v>1094026461.46</v>
      </c>
      <c r="H19" s="10">
        <f>ROUND(AVERAGE(B19:D19),all_biorepintensities!$U$4)</f>
        <v>1631019267.8699999</v>
      </c>
      <c r="I19" s="10">
        <f>ROUND(AVERAGE(E19:G19),all_biorepintensities!$U$4)</f>
        <v>1085332057.01</v>
      </c>
      <c r="J19" s="2">
        <f>ROUND(SQRT(((1/3+1/3)/4)*((SUM((B19-H19)^2,(C19-H19)^2,(D19-H19)^2)+SUM((E19-I19)^2,(F19-I19)^2,(G19-I19)^2)))),all_biorepintensities!$U$4)</f>
        <v>158214768.25833201</v>
      </c>
      <c r="K19" s="2">
        <f>ROUND((I19-H19)/(J19+all_biorepintensities!$U$2),all_biorepintensities!$U$4)</f>
        <v>-3.4490282633999998</v>
      </c>
      <c r="L19" s="2">
        <f>K19+0.00000001*ROWS($K$2:K19)</f>
        <v>-3.4490280834</v>
      </c>
      <c r="M19">
        <f t="shared" si="0"/>
        <v>2</v>
      </c>
      <c r="N19" s="2">
        <f>AVERAGE(Sheet1!$N19,Sheet5!$N19,Sheet9!$N19)</f>
        <v>-0.54392092803333325</v>
      </c>
      <c r="O19">
        <f>INDEX($K$2:$K$420,MATCH(ROWS($M$2:$M19),$M$2:$M$420,0))</f>
        <v>-1.3743512961</v>
      </c>
      <c r="P19">
        <f t="shared" si="1"/>
        <v>0.58720294456318056</v>
      </c>
      <c r="Q19">
        <f t="shared" si="2"/>
        <v>-1.5439209280333333</v>
      </c>
      <c r="R19">
        <f t="shared" si="3"/>
        <v>0.45607907196666675</v>
      </c>
      <c r="S19" t="b">
        <f t="shared" si="4"/>
        <v>0</v>
      </c>
    </row>
    <row r="20" spans="1:22" x14ac:dyDescent="0.25">
      <c r="A20" s="15" t="s">
        <v>25</v>
      </c>
      <c r="B20" s="15">
        <v>728208401.28999996</v>
      </c>
      <c r="C20" s="15">
        <v>1281714747.05</v>
      </c>
      <c r="D20" s="15">
        <v>3560519909.5500002</v>
      </c>
      <c r="E20" s="15">
        <v>576597334.49000001</v>
      </c>
      <c r="F20" s="15">
        <v>545041294.55999994</v>
      </c>
      <c r="G20" s="15">
        <v>2272756385.6399999</v>
      </c>
      <c r="H20" s="10">
        <f>ROUND(AVERAGE(B20:D20),all_biorepintensities!$U$4)</f>
        <v>1856814352.6300001</v>
      </c>
      <c r="I20" s="10">
        <f>ROUND(AVERAGE(E20:G20),all_biorepintensities!$U$4)</f>
        <v>1131465004.8966701</v>
      </c>
      <c r="J20" s="2">
        <f>ROUND(SQRT(((1/3+1/3)/4)*((SUM((B20-H20)^2,(C20-H20)^2,(D20-H20)^2)+SUM((E20-I20)^2,(F20-I20)^2,(G20-I20)^2)))),all_biorepintensities!$U$4)</f>
        <v>1037739569.92149</v>
      </c>
      <c r="K20" s="2">
        <f>ROUND((I20-H20)/(J20+all_biorepintensities!$U$2),all_biorepintensities!$U$4)</f>
        <v>-0.69897050090000001</v>
      </c>
      <c r="L20" s="2">
        <f>K20+0.00000001*ROWS($K$2:K20)</f>
        <v>-0.69897031090000006</v>
      </c>
      <c r="M20">
        <f t="shared" si="0"/>
        <v>56</v>
      </c>
      <c r="N20" s="2">
        <f>AVERAGE(Sheet1!$N20,Sheet5!$N20,Sheet9!$N20)</f>
        <v>-0.54088370289999999</v>
      </c>
      <c r="O20">
        <f>INDEX($K$2:$K$420,MATCH(ROWS($M$2:$M20),$M$2:$M$420,0))</f>
        <v>-1.3269435496999999</v>
      </c>
      <c r="P20">
        <f t="shared" si="1"/>
        <v>0.55582824809073861</v>
      </c>
      <c r="Q20">
        <f t="shared" si="2"/>
        <v>-1.5408837029</v>
      </c>
      <c r="R20">
        <f t="shared" si="3"/>
        <v>0.45911629710000001</v>
      </c>
      <c r="S20" t="b">
        <f t="shared" si="4"/>
        <v>0</v>
      </c>
    </row>
    <row r="21" spans="1:22" x14ac:dyDescent="0.25">
      <c r="A21" s="15" t="s">
        <v>26</v>
      </c>
      <c r="B21" s="15">
        <v>197268634.97999999</v>
      </c>
      <c r="C21" s="15">
        <v>180204355.97999999</v>
      </c>
      <c r="D21" s="15">
        <v>345026986.14999998</v>
      </c>
      <c r="E21" s="15">
        <v>182017615.94</v>
      </c>
      <c r="F21" s="15">
        <v>105737277.34</v>
      </c>
      <c r="G21" s="15">
        <v>233677240.59</v>
      </c>
      <c r="H21" s="10">
        <f>ROUND(AVERAGE(B21:D21),all_biorepintensities!$U$4)</f>
        <v>240833325.70333299</v>
      </c>
      <c r="I21" s="10">
        <f>ROUND(AVERAGE(E21:G21),all_biorepintensities!$U$4)</f>
        <v>173810711.28999999</v>
      </c>
      <c r="J21" s="2">
        <f>ROUND(SQRT(((1/3+1/3)/4)*((SUM((B21-H21)^2,(C21-H21)^2,(D21-H21)^2)+SUM((E21-I21)^2,(F21-I21)^2,(G21-I21)^2)))),all_biorepintensities!$U$4)</f>
        <v>64181279.914674498</v>
      </c>
      <c r="K21" s="2">
        <f>ROUND((I21-H21)/(J21+all_biorepintensities!$U$2),all_biorepintensities!$U$4)</f>
        <v>-1.0442704393</v>
      </c>
      <c r="L21" s="2">
        <f>K21+0.00000001*ROWS($K$2:K21)</f>
        <v>-1.0442702393000001</v>
      </c>
      <c r="M21">
        <f t="shared" si="0"/>
        <v>34</v>
      </c>
      <c r="N21" s="2">
        <f>AVERAGE(Sheet1!$N21,Sheet5!$N21,Sheet9!$N21)</f>
        <v>-0.51683571946666673</v>
      </c>
      <c r="O21">
        <f>INDEX($K$2:$K$420,MATCH(ROWS($M$2:$M21),$M$2:$M$420,0))</f>
        <v>-1.3243157482000001</v>
      </c>
      <c r="P21">
        <f t="shared" si="1"/>
        <v>0.57097460399004818</v>
      </c>
      <c r="Q21">
        <f t="shared" si="2"/>
        <v>-1.5168357194666666</v>
      </c>
      <c r="R21">
        <f t="shared" si="3"/>
        <v>0.48316428053333327</v>
      </c>
      <c r="S21" t="b">
        <f t="shared" si="4"/>
        <v>0</v>
      </c>
    </row>
    <row r="22" spans="1:22" x14ac:dyDescent="0.25">
      <c r="A22" s="15" t="s">
        <v>27</v>
      </c>
      <c r="B22" s="15">
        <v>120943913.97</v>
      </c>
      <c r="C22" s="15">
        <v>1503861322.71</v>
      </c>
      <c r="D22" s="15">
        <v>1570977097.4000001</v>
      </c>
      <c r="E22" s="15">
        <v>119375942.26000001</v>
      </c>
      <c r="F22" s="15">
        <v>956938548.02999997</v>
      </c>
      <c r="G22" s="15">
        <v>1089150395.3</v>
      </c>
      <c r="H22" s="10">
        <f>ROUND(AVERAGE(B22:D22),all_biorepintensities!$U$4)</f>
        <v>1065260778.02667</v>
      </c>
      <c r="I22" s="10">
        <f>ROUND(AVERAGE(E22:G22),all_biorepintensities!$U$4)</f>
        <v>721821628.52999997</v>
      </c>
      <c r="J22" s="2">
        <f>ROUND(SQRT(((1/3+1/3)/4)*((SUM((B22-H22)^2,(C22-H22)^2,(D22-H22)^2)+SUM((E22-I22)^2,(F22-I22)^2,(G22-I22)^2)))),all_biorepintensities!$U$4)</f>
        <v>561694603.68544805</v>
      </c>
      <c r="K22" s="2">
        <f>ROUND((I22-H22)/(J22+all_biorepintensities!$U$2),all_biorepintensities!$U$4)</f>
        <v>-0.61143394760000003</v>
      </c>
      <c r="L22" s="2">
        <f>K22+0.00000001*ROWS($K$2:K22)</f>
        <v>-0.61143373760000008</v>
      </c>
      <c r="M22">
        <f t="shared" si="0"/>
        <v>70</v>
      </c>
      <c r="N22" s="2">
        <f>AVERAGE(Sheet1!$N22,Sheet5!$N22,Sheet9!$N22)</f>
        <v>-0.50711041830000003</v>
      </c>
      <c r="O22">
        <f>INDEX($K$2:$K$420,MATCH(ROWS($M$2:$M22),$M$2:$M$420,0))</f>
        <v>-1.3160134975</v>
      </c>
      <c r="P22">
        <f t="shared" si="1"/>
        <v>0.57198085262499887</v>
      </c>
      <c r="Q22">
        <f t="shared" si="2"/>
        <v>-1.5071104182999999</v>
      </c>
      <c r="R22">
        <f t="shared" si="3"/>
        <v>0.49288958169999997</v>
      </c>
      <c r="S22" t="b">
        <f t="shared" si="4"/>
        <v>0</v>
      </c>
    </row>
    <row r="23" spans="1:22" x14ac:dyDescent="0.25">
      <c r="A23" s="15" t="s">
        <v>28</v>
      </c>
      <c r="B23" s="15">
        <v>164204584.09999999</v>
      </c>
      <c r="C23" s="15">
        <v>499853100.83999997</v>
      </c>
      <c r="D23" s="15">
        <v>548513623.00999999</v>
      </c>
      <c r="E23" s="15">
        <v>186115364.53</v>
      </c>
      <c r="F23" s="15">
        <v>458577073.95999998</v>
      </c>
      <c r="G23" s="15">
        <v>508694182.88999999</v>
      </c>
      <c r="H23" s="10">
        <f>ROUND(AVERAGE(B23:D23),all_biorepintensities!$U$4)</f>
        <v>404190435.98333299</v>
      </c>
      <c r="I23" s="10">
        <f>ROUND(AVERAGE(E23:G23),all_biorepintensities!$U$4)</f>
        <v>384462207.12666702</v>
      </c>
      <c r="J23" s="2">
        <f>ROUND(SQRT(((1/3+1/3)/4)*((SUM((B23-H23)^2,(C23-H23)^2,(D23-H23)^2)+SUM((E23-I23)^2,(F23-I23)^2,(G23-I23)^2)))),all_biorepintensities!$U$4)</f>
        <v>156972292.73613501</v>
      </c>
      <c r="K23" s="2">
        <f>ROUND((I23-H23)/(J23+all_biorepintensities!$U$2),all_biorepintensities!$U$4)</f>
        <v>-0.12567968769999999</v>
      </c>
      <c r="L23" s="2">
        <f>K23+0.00000001*ROWS($K$2:K23)</f>
        <v>-0.12567946769999999</v>
      </c>
      <c r="M23">
        <f t="shared" si="0"/>
        <v>92</v>
      </c>
      <c r="N23" s="2">
        <f>AVERAGE(Sheet1!$N23,Sheet5!$N23,Sheet9!$N23)</f>
        <v>-0.49395574876666676</v>
      </c>
      <c r="O23">
        <f>INDEX($K$2:$K$420,MATCH(ROWS($M$2:$M23),$M$2:$M$420,0))</f>
        <v>-1.2847842128</v>
      </c>
      <c r="P23">
        <f t="shared" si="1"/>
        <v>0.55920016967331154</v>
      </c>
      <c r="Q23">
        <f t="shared" si="2"/>
        <v>-1.4939557487666668</v>
      </c>
      <c r="R23">
        <f t="shared" si="3"/>
        <v>0.50604425123333319</v>
      </c>
      <c r="S23" t="b">
        <f t="shared" si="4"/>
        <v>0</v>
      </c>
    </row>
    <row r="24" spans="1:22" x14ac:dyDescent="0.25">
      <c r="A24" s="15" t="s">
        <v>29</v>
      </c>
      <c r="B24" s="15">
        <v>236345716.71000001</v>
      </c>
      <c r="C24" s="15">
        <v>255135515.66999999</v>
      </c>
      <c r="D24" s="15">
        <v>417825772.77999997</v>
      </c>
      <c r="E24" s="15">
        <v>219157464.00999999</v>
      </c>
      <c r="F24" s="15">
        <v>143674084.49000001</v>
      </c>
      <c r="G24" s="15">
        <v>311797451.61000001</v>
      </c>
      <c r="H24" s="10">
        <f>ROUND(AVERAGE(B24:D24),all_biorepintensities!$U$4)</f>
        <v>303102335.05333298</v>
      </c>
      <c r="I24" s="10">
        <f>ROUND(AVERAGE(E24:G24),all_biorepintensities!$U$4)</f>
        <v>224876333.37</v>
      </c>
      <c r="J24" s="2">
        <f>ROUND(SQRT(((1/3+1/3)/4)*((SUM((B24-H24)^2,(C24-H24)^2,(D24-H24)^2)+SUM((E24-I24)^2,(F24-I24)^2,(G24-I24)^2)))),all_biorepintensities!$U$4)</f>
        <v>75388461.212833494</v>
      </c>
      <c r="K24" s="2">
        <f>ROUND((I24-H24)/(J24+all_biorepintensities!$U$2),all_biorepintensities!$U$4)</f>
        <v>-1.037638909</v>
      </c>
      <c r="L24" s="2">
        <f>K24+0.00000001*ROWS($K$2:K24)</f>
        <v>-1.0376386790000001</v>
      </c>
      <c r="M24">
        <f t="shared" si="0"/>
        <v>35</v>
      </c>
      <c r="N24" s="2">
        <f>AVERAGE(Sheet1!$N24,Sheet5!$N24,Sheet9!$N24)</f>
        <v>-0.49042724073333338</v>
      </c>
      <c r="O24">
        <f>INDEX($K$2:$K$420,MATCH(ROWS($M$2:$M24),$M$2:$M$420,0))</f>
        <v>-1.2349016451999999</v>
      </c>
      <c r="P24">
        <f t="shared" si="1"/>
        <v>0.52642289981819634</v>
      </c>
      <c r="Q24">
        <f t="shared" si="2"/>
        <v>-1.4904272407333334</v>
      </c>
      <c r="R24">
        <f t="shared" si="3"/>
        <v>0.50957275926666656</v>
      </c>
      <c r="S24" t="b">
        <f t="shared" si="4"/>
        <v>0</v>
      </c>
    </row>
    <row r="25" spans="1:22" x14ac:dyDescent="0.25">
      <c r="A25" s="15" t="s">
        <v>30</v>
      </c>
      <c r="B25" s="15">
        <v>117186390.67</v>
      </c>
      <c r="C25" s="15">
        <v>697059706.26999998</v>
      </c>
      <c r="D25" s="15">
        <v>905193938.72000003</v>
      </c>
      <c r="E25" s="15">
        <v>107611590.86</v>
      </c>
      <c r="F25" s="15">
        <v>424591721.02999997</v>
      </c>
      <c r="G25" s="15">
        <v>656922162.97000003</v>
      </c>
      <c r="H25" s="10">
        <f>ROUND(AVERAGE(B25:D25),all_biorepintensities!$U$4)</f>
        <v>573146678.55333304</v>
      </c>
      <c r="I25" s="10">
        <f>ROUND(AVERAGE(E25:G25),all_biorepintensities!$U$4)</f>
        <v>396375158.28666699</v>
      </c>
      <c r="J25" s="2">
        <f>ROUND(SQRT(((1/3+1/3)/4)*((SUM((B25-H25)^2,(C25-H25)^2,(D25-H25)^2)+SUM((E25-I25)^2,(F25-I25)^2,(G25-I25)^2)))),all_biorepintensities!$U$4)</f>
        <v>284480497.13007098</v>
      </c>
      <c r="K25" s="2">
        <f>ROUND((I25-H25)/(J25+all_biorepintensities!$U$2),all_biorepintensities!$U$4)</f>
        <v>-0.62138361480000004</v>
      </c>
      <c r="L25" s="2">
        <f>K25+0.00000001*ROWS($K$2:K25)</f>
        <v>-0.62138337480000005</v>
      </c>
      <c r="M25">
        <f t="shared" si="0"/>
        <v>67</v>
      </c>
      <c r="N25" s="2">
        <f>AVERAGE(Sheet1!$N25,Sheet5!$N25,Sheet9!$N25)</f>
        <v>-0.48575743946666661</v>
      </c>
      <c r="O25">
        <f>INDEX($K$2:$K$420,MATCH(ROWS($M$2:$M25),$M$2:$M$420,0))</f>
        <v>-1.1948504754</v>
      </c>
      <c r="P25">
        <f t="shared" si="1"/>
        <v>0.50140449420061617</v>
      </c>
      <c r="Q25">
        <f t="shared" si="2"/>
        <v>-1.4857574394666666</v>
      </c>
      <c r="R25">
        <f t="shared" si="3"/>
        <v>0.51424256053333339</v>
      </c>
      <c r="S25" t="b">
        <f t="shared" si="4"/>
        <v>0</v>
      </c>
    </row>
    <row r="26" spans="1:22" x14ac:dyDescent="0.25">
      <c r="A26" s="15" t="s">
        <v>31</v>
      </c>
      <c r="B26" s="15">
        <v>283709198.11000001</v>
      </c>
      <c r="C26" s="15">
        <v>1246434461.1700001</v>
      </c>
      <c r="D26" s="15">
        <v>830634633.25999999</v>
      </c>
      <c r="E26" s="15">
        <v>257958064.47</v>
      </c>
      <c r="F26" s="15">
        <v>810362656.66999996</v>
      </c>
      <c r="G26" s="15">
        <v>605890796.23000002</v>
      </c>
      <c r="H26" s="10">
        <f>ROUND(AVERAGE(B26:D26),all_biorepintensities!$U$4)</f>
        <v>786926097.51333296</v>
      </c>
      <c r="I26" s="10">
        <f>ROUND(AVERAGE(E26:G26),all_biorepintensities!$U$4)</f>
        <v>558070505.78999996</v>
      </c>
      <c r="J26" s="2">
        <f>ROUND(SQRT(((1/3+1/3)/4)*((SUM((B26-H26)^2,(C26-H26)^2,(D26-H26)^2)+SUM((E26-I26)^2,(F26-I26)^2,(G26-I26)^2)))),all_biorepintensities!$U$4)</f>
        <v>322048445.42944199</v>
      </c>
      <c r="K26" s="2">
        <f>ROUND((I26-H26)/(J26+all_biorepintensities!$U$2),all_biorepintensities!$U$4)</f>
        <v>-0.71062473439999996</v>
      </c>
      <c r="L26" s="2">
        <f>K26+0.00000001*ROWS($K$2:K26)</f>
        <v>-0.71062448439999992</v>
      </c>
      <c r="M26">
        <f t="shared" si="0"/>
        <v>55</v>
      </c>
      <c r="N26" s="2">
        <f>AVERAGE(Sheet1!$N26,Sheet5!$N26,Sheet9!$N26)</f>
        <v>-0.48391751440000003</v>
      </c>
      <c r="O26">
        <f>INDEX($K$2:$K$420,MATCH(ROWS($M$2:$M26),$M$2:$M$420,0))</f>
        <v>-1.1816399525000001</v>
      </c>
      <c r="P26">
        <f t="shared" si="1"/>
        <v>0.49336426736652111</v>
      </c>
      <c r="Q26">
        <f t="shared" si="2"/>
        <v>-1.4839175144000001</v>
      </c>
      <c r="R26">
        <f t="shared" si="3"/>
        <v>0.51608248559999992</v>
      </c>
      <c r="S26" t="b">
        <f t="shared" si="4"/>
        <v>0</v>
      </c>
    </row>
    <row r="27" spans="1:22" x14ac:dyDescent="0.25">
      <c r="A27" s="15" t="s">
        <v>32</v>
      </c>
      <c r="B27" s="15">
        <v>34763281.590000004</v>
      </c>
      <c r="C27" s="15">
        <v>89454858.060000002</v>
      </c>
      <c r="D27" s="15">
        <v>194948992.16</v>
      </c>
      <c r="E27" s="15">
        <v>27804826.030000001</v>
      </c>
      <c r="F27" s="15">
        <v>57452936.380000003</v>
      </c>
      <c r="G27" s="15">
        <v>133451636.92</v>
      </c>
      <c r="H27" s="10">
        <f>ROUND(AVERAGE(B27:D27),all_biorepintensities!$U$4)</f>
        <v>106389043.936667</v>
      </c>
      <c r="I27" s="10">
        <f>ROUND(AVERAGE(E27:G27),all_biorepintensities!$U$4)</f>
        <v>72903133.109999999</v>
      </c>
      <c r="J27" s="2">
        <f>ROUND(SQRT(((1/3+1/3)/4)*((SUM((B27-H27)^2,(C27-H27)^2,(D27-H27)^2)+SUM((E27-I27)^2,(F27-I27)^2,(G27-I27)^2)))),all_biorepintensities!$U$4)</f>
        <v>56566433.077213801</v>
      </c>
      <c r="K27" s="2">
        <f>ROUND((I27-H27)/(J27+all_biorepintensities!$U$2),all_biorepintensities!$U$4)</f>
        <v>-0.59197492949999997</v>
      </c>
      <c r="L27" s="2">
        <f>K27+0.00000001*ROWS($K$2:K27)</f>
        <v>-0.59197466949999999</v>
      </c>
      <c r="M27">
        <f t="shared" si="0"/>
        <v>72</v>
      </c>
      <c r="N27" s="2">
        <f>AVERAGE(Sheet1!$N27,Sheet5!$N27,Sheet9!$N27)</f>
        <v>-0.47304410799999991</v>
      </c>
      <c r="O27">
        <f>INDEX($K$2:$K$420,MATCH(ROWS($M$2:$M27),$M$2:$M$420,0))</f>
        <v>-1.1748616473</v>
      </c>
      <c r="P27">
        <f t="shared" si="1"/>
        <v>0.49625994119468636</v>
      </c>
      <c r="Q27">
        <f t="shared" si="2"/>
        <v>-1.4730441079999999</v>
      </c>
      <c r="R27">
        <f t="shared" si="3"/>
        <v>0.52695589200000015</v>
      </c>
      <c r="S27" t="b">
        <f t="shared" si="4"/>
        <v>0</v>
      </c>
    </row>
    <row r="28" spans="1:22" x14ac:dyDescent="0.25">
      <c r="A28" s="15" t="s">
        <v>33</v>
      </c>
      <c r="B28" s="15">
        <v>132416575.5</v>
      </c>
      <c r="C28" s="15">
        <v>1412304856.8800001</v>
      </c>
      <c r="D28" s="15">
        <v>685688682.46000004</v>
      </c>
      <c r="E28" s="15">
        <v>126068794.69</v>
      </c>
      <c r="F28" s="15">
        <v>968855414.07000005</v>
      </c>
      <c r="G28" s="15">
        <v>501803513.56</v>
      </c>
      <c r="H28" s="10">
        <f>ROUND(AVERAGE(B28:D28),all_biorepintensities!$U$4)</f>
        <v>743470038.27999997</v>
      </c>
      <c r="I28" s="10">
        <f>ROUND(AVERAGE(E28:G28),all_biorepintensities!$U$4)</f>
        <v>532242574.10666698</v>
      </c>
      <c r="J28" s="2">
        <f>ROUND(SQRT(((1/3+1/3)/4)*((SUM((B28-H28)^2,(C28-H28)^2,(D28-H28)^2)+SUM((E28-I28)^2,(F28-I28)^2,(G28-I28)^2)))),all_biorepintensities!$U$4)</f>
        <v>443583791.69760603</v>
      </c>
      <c r="K28" s="2">
        <f>ROUND((I28-H28)/(J28+all_biorepintensities!$U$2),all_biorepintensities!$U$4)</f>
        <v>-0.47618390849999997</v>
      </c>
      <c r="L28" s="2">
        <f>K28+0.00000001*ROWS($K$2:K28)</f>
        <v>-0.47618363849999995</v>
      </c>
      <c r="M28">
        <f t="shared" si="0"/>
        <v>81</v>
      </c>
      <c r="N28" s="2">
        <f>AVERAGE(Sheet1!$N28,Sheet5!$N28,Sheet9!$N28)</f>
        <v>-0.45552800393333331</v>
      </c>
      <c r="O28">
        <f>INDEX($K$2:$K$420,MATCH(ROWS($M$2:$M28),$M$2:$M$420,0))</f>
        <v>-1.1660588605</v>
      </c>
      <c r="P28">
        <f t="shared" si="1"/>
        <v>0.50242118692057602</v>
      </c>
      <c r="Q28">
        <f t="shared" si="2"/>
        <v>-1.4555280039333334</v>
      </c>
      <c r="R28">
        <f t="shared" si="3"/>
        <v>0.54447199606666663</v>
      </c>
      <c r="S28" t="b">
        <f t="shared" si="4"/>
        <v>0</v>
      </c>
    </row>
    <row r="29" spans="1:22" x14ac:dyDescent="0.25">
      <c r="A29" s="15" t="s">
        <v>34</v>
      </c>
      <c r="B29" s="15">
        <v>346417331.79000002</v>
      </c>
      <c r="C29" s="15">
        <v>1123473944.55</v>
      </c>
      <c r="D29" s="15">
        <v>1087832046.5799999</v>
      </c>
      <c r="E29" s="15">
        <v>303458821</v>
      </c>
      <c r="F29" s="15">
        <v>740692720.09000003</v>
      </c>
      <c r="G29" s="15">
        <v>807257650.55999994</v>
      </c>
      <c r="H29" s="10">
        <f>ROUND(AVERAGE(B29:D29),all_biorepintensities!$U$4)</f>
        <v>852574440.973333</v>
      </c>
      <c r="I29" s="10">
        <f>ROUND(AVERAGE(E29:G29),all_biorepintensities!$U$4)</f>
        <v>617136397.21666706</v>
      </c>
      <c r="J29" s="2">
        <f>ROUND(SQRT(((1/3+1/3)/4)*((SUM((B29-H29)^2,(C29-H29)^2,(D29-H29)^2)+SUM((E29-I29)^2,(F29-I29)^2,(G29-I29)^2)))),all_biorepintensities!$U$4)</f>
        <v>298533520.98959702</v>
      </c>
      <c r="K29" s="2">
        <f>ROUND((I29-H29)/(J29+all_biorepintensities!$U$2),all_biorepintensities!$U$4)</f>
        <v>-0.78864859860000003</v>
      </c>
      <c r="L29" s="2">
        <f>K29+0.00000001*ROWS($K$2:K29)</f>
        <v>-0.78864831860000006</v>
      </c>
      <c r="M29">
        <f t="shared" si="0"/>
        <v>46</v>
      </c>
      <c r="N29" s="2">
        <f>AVERAGE(Sheet1!$N29,Sheet5!$N29,Sheet9!$N29)</f>
        <v>-0.45000111379999996</v>
      </c>
      <c r="O29">
        <f>INDEX($K$2:$K$420,MATCH(ROWS($M$2:$M29),$M$2:$M$420,0))</f>
        <v>-1.1658066853</v>
      </c>
      <c r="P29">
        <f t="shared" si="1"/>
        <v>0.50615097361876205</v>
      </c>
      <c r="Q29">
        <f t="shared" si="2"/>
        <v>-1.4500011138</v>
      </c>
      <c r="R29">
        <f t="shared" si="3"/>
        <v>0.54999888620000004</v>
      </c>
      <c r="S29" t="b">
        <f t="shared" si="4"/>
        <v>0</v>
      </c>
    </row>
    <row r="30" spans="1:22" x14ac:dyDescent="0.25">
      <c r="A30" s="15" t="s">
        <v>35</v>
      </c>
      <c r="B30" s="15">
        <v>63081249.479999997</v>
      </c>
      <c r="C30" s="15">
        <v>321143969.72000003</v>
      </c>
      <c r="D30" s="15">
        <v>213735334.30000001</v>
      </c>
      <c r="E30" s="15">
        <v>27056564.829999998</v>
      </c>
      <c r="F30" s="15">
        <v>205781002.02000001</v>
      </c>
      <c r="G30" s="15">
        <v>219148911.25</v>
      </c>
      <c r="H30" s="10">
        <f>ROUND(AVERAGE(B30:D30),all_biorepintensities!$U$4)</f>
        <v>199320184.5</v>
      </c>
      <c r="I30" s="10">
        <f>ROUND(AVERAGE(E30:G30),all_biorepintensities!$U$4)</f>
        <v>150662159.366667</v>
      </c>
      <c r="J30" s="2">
        <f>ROUND(SQRT(((1/3+1/3)/4)*((SUM((B30-H30)^2,(C30-H30)^2,(D30-H30)^2)+SUM((E30-I30)^2,(F30-I30)^2,(G30-I30)^2)))),all_biorepintensities!$U$4)</f>
        <v>97139713.475148693</v>
      </c>
      <c r="K30" s="2">
        <f>ROUND((I30-H30)/(J30+all_biorepintensities!$U$2),all_biorepintensities!$U$4)</f>
        <v>-0.5009076401</v>
      </c>
      <c r="L30" s="2">
        <f>K30+0.00000001*ROWS($K$2:K30)</f>
        <v>-0.50090735009999998</v>
      </c>
      <c r="M30">
        <f t="shared" si="0"/>
        <v>79</v>
      </c>
      <c r="N30" s="2">
        <f>AVERAGE(Sheet1!$N30,Sheet5!$N30,Sheet9!$N30)</f>
        <v>-0.43930704866666659</v>
      </c>
      <c r="O30">
        <f>INDEX($K$2:$K$420,MATCH(ROWS($M$2:$M30),$M$2:$M$420,0))</f>
        <v>-1.1621556878999999</v>
      </c>
      <c r="P30">
        <f t="shared" si="1"/>
        <v>0.51113117457335822</v>
      </c>
      <c r="Q30">
        <f t="shared" si="2"/>
        <v>-1.4393070486666666</v>
      </c>
      <c r="R30">
        <f t="shared" si="3"/>
        <v>0.56069295133333341</v>
      </c>
      <c r="S30" t="b">
        <f t="shared" si="4"/>
        <v>0</v>
      </c>
    </row>
    <row r="31" spans="1:22" x14ac:dyDescent="0.25">
      <c r="A31" s="15" t="s">
        <v>36</v>
      </c>
      <c r="B31" s="15">
        <v>785023884.60000002</v>
      </c>
      <c r="C31" s="15">
        <v>131177523.95</v>
      </c>
      <c r="D31" s="15">
        <v>539743286.10000002</v>
      </c>
      <c r="E31" s="15">
        <v>746960214.37</v>
      </c>
      <c r="F31" s="15">
        <v>37124312.899999999</v>
      </c>
      <c r="G31" s="15">
        <v>388595877.95999998</v>
      </c>
      <c r="H31" s="10">
        <f>ROUND(AVERAGE(B31:D31),all_biorepintensities!$U$4)</f>
        <v>485314898.216667</v>
      </c>
      <c r="I31" s="10">
        <f>ROUND(AVERAGE(E31:G31),all_biorepintensities!$U$4)</f>
        <v>390893468.41000003</v>
      </c>
      <c r="J31" s="2">
        <f>ROUND(SQRT(((1/3+1/3)/4)*((SUM((B31-H31)^2,(C31-H31)^2,(D31-H31)^2)+SUM((E31-I31)^2,(F31-I31)^2,(G31-I31)^2)))),all_biorepintensities!$U$4)</f>
        <v>279923390.61181003</v>
      </c>
      <c r="K31" s="2">
        <f>ROUND((I31-H31)/(J31+all_biorepintensities!$U$2),all_biorepintensities!$U$4)</f>
        <v>-0.33731168109999998</v>
      </c>
      <c r="L31" s="2">
        <f>K31+0.00000001*ROWS($K$2:K31)</f>
        <v>-0.33731138109999997</v>
      </c>
      <c r="M31">
        <f t="shared" si="0"/>
        <v>86</v>
      </c>
      <c r="N31" s="2">
        <f>AVERAGE(Sheet1!$N31,Sheet5!$N31,Sheet9!$N31)</f>
        <v>-0.43495569263333328</v>
      </c>
      <c r="O31">
        <f>INDEX($K$2:$K$420,MATCH(ROWS($M$2:$M31),$M$2:$M$420,0))</f>
        <v>-1.1556864941</v>
      </c>
      <c r="P31">
        <f t="shared" si="1"/>
        <v>0.50963363712709531</v>
      </c>
      <c r="Q31">
        <f t="shared" si="2"/>
        <v>-1.4349556926333333</v>
      </c>
      <c r="R31">
        <f t="shared" si="3"/>
        <v>0.56504430736666666</v>
      </c>
      <c r="S31" t="b">
        <f t="shared" si="4"/>
        <v>0</v>
      </c>
    </row>
    <row r="32" spans="1:22" x14ac:dyDescent="0.25">
      <c r="A32" s="15" t="s">
        <v>37</v>
      </c>
      <c r="B32" s="15">
        <v>639400668.88</v>
      </c>
      <c r="C32" s="15">
        <v>2465093937.29</v>
      </c>
      <c r="D32" s="15">
        <v>1240564129.4100001</v>
      </c>
      <c r="E32" s="15">
        <v>611076768.24000001</v>
      </c>
      <c r="F32" s="15">
        <v>1480886399.22</v>
      </c>
      <c r="G32" s="15">
        <v>845467282.09000003</v>
      </c>
      <c r="H32" s="10">
        <f>ROUND(AVERAGE(B32:D32),all_biorepintensities!$U$4)</f>
        <v>1448352911.8599999</v>
      </c>
      <c r="I32" s="10">
        <f>ROUND(AVERAGE(E32:G32),all_biorepintensities!$U$4)</f>
        <v>979143483.18333304</v>
      </c>
      <c r="J32" s="2">
        <f>ROUND(SQRT(((1/3+1/3)/4)*((SUM((B32-H32)^2,(C32-H32)^2,(D32-H32)^2)+SUM((E32-I32)^2,(F32-I32)^2,(G32-I32)^2)))),all_biorepintensities!$U$4)</f>
        <v>596717494.50748897</v>
      </c>
      <c r="K32" s="2">
        <f>ROUND((I32-H32)/(J32+all_biorepintensities!$U$2),all_biorepintensities!$U$4)</f>
        <v>-0.78631753250000003</v>
      </c>
      <c r="L32" s="2">
        <f>K32+0.00000001*ROWS($K$2:K32)</f>
        <v>-0.78631722250000002</v>
      </c>
      <c r="M32">
        <f t="shared" si="0"/>
        <v>47</v>
      </c>
      <c r="N32" s="2">
        <f>AVERAGE(Sheet1!$N32,Sheet5!$N32,Sheet9!$N32)</f>
        <v>-0.42168800353333341</v>
      </c>
      <c r="O32">
        <f>INDEX($K$2:$K$420,MATCH(ROWS($M$2:$M32),$M$2:$M$420,0))</f>
        <v>-1.1208538034</v>
      </c>
      <c r="P32">
        <f t="shared" si="1"/>
        <v>0.49438487825943639</v>
      </c>
      <c r="Q32">
        <f t="shared" si="2"/>
        <v>-1.4216880035333335</v>
      </c>
      <c r="R32">
        <f t="shared" si="3"/>
        <v>0.57831199646666653</v>
      </c>
      <c r="S32" t="b">
        <f t="shared" si="4"/>
        <v>0</v>
      </c>
    </row>
    <row r="33" spans="1:19" x14ac:dyDescent="0.25">
      <c r="A33" s="15" t="s">
        <v>38</v>
      </c>
      <c r="B33" s="15">
        <v>1177115338.29</v>
      </c>
      <c r="C33" s="15">
        <v>1695424007.49</v>
      </c>
      <c r="D33" s="15">
        <v>1525005642.1300001</v>
      </c>
      <c r="E33" s="15">
        <v>1079073872.6500001</v>
      </c>
      <c r="F33" s="15">
        <v>981623043.52999997</v>
      </c>
      <c r="G33" s="15">
        <v>1040034094.95</v>
      </c>
      <c r="H33" s="10">
        <f>ROUND(AVERAGE(B33:D33),all_biorepintensities!$U$4)</f>
        <v>1465848329.3033299</v>
      </c>
      <c r="I33" s="10">
        <f>ROUND(AVERAGE(E33:G33),all_biorepintensities!$U$4)</f>
        <v>1033577003.71</v>
      </c>
      <c r="J33" s="2">
        <f>ROUND(SQRT(((1/3+1/3)/4)*((SUM((B33-H33)^2,(C33-H33)^2,(D33-H33)^2)+SUM((E33-I33)^2,(F33-I33)^2,(G33-I33)^2)))),all_biorepintensities!$U$4)</f>
        <v>155124784.64355499</v>
      </c>
      <c r="K33" s="2">
        <f>ROUND((I33-H33)/(J33+all_biorepintensities!$U$2),all_biorepintensities!$U$4)</f>
        <v>-2.7866038544</v>
      </c>
      <c r="L33" s="2">
        <f>K33+0.00000001*ROWS($K$2:K33)</f>
        <v>-2.7866035344000002</v>
      </c>
      <c r="M33">
        <f t="shared" si="0"/>
        <v>5</v>
      </c>
      <c r="N33" s="2">
        <f>AVERAGE(Sheet1!$N33,Sheet5!$N33,Sheet9!$N33)</f>
        <v>-0.41097044486666667</v>
      </c>
      <c r="O33">
        <f>INDEX($K$2:$K$420,MATCH(ROWS($M$2:$M33),$M$2:$M$420,0))</f>
        <v>-1.1007547966</v>
      </c>
      <c r="P33">
        <f t="shared" si="1"/>
        <v>0.48775119266700662</v>
      </c>
      <c r="Q33">
        <f t="shared" si="2"/>
        <v>-1.4109704448666667</v>
      </c>
      <c r="R33">
        <f t="shared" si="3"/>
        <v>0.58902955513333333</v>
      </c>
      <c r="S33" t="b">
        <f t="shared" si="4"/>
        <v>0</v>
      </c>
    </row>
    <row r="34" spans="1:19" x14ac:dyDescent="0.25">
      <c r="A34" s="15" t="s">
        <v>39</v>
      </c>
      <c r="B34" s="15">
        <v>172966183.88999999</v>
      </c>
      <c r="C34" s="15">
        <v>1001105773.11</v>
      </c>
      <c r="D34" s="15">
        <v>831201619.26999998</v>
      </c>
      <c r="E34" s="15">
        <v>255569185.69999999</v>
      </c>
      <c r="F34" s="15">
        <v>538471764.71000004</v>
      </c>
      <c r="G34" s="15">
        <v>448058676.5</v>
      </c>
      <c r="H34" s="10">
        <f>ROUND(AVERAGE(B34:D34),all_biorepintensities!$U$4)</f>
        <v>668424525.42333305</v>
      </c>
      <c r="I34" s="10">
        <f>ROUND(AVERAGE(E34:G34),all_biorepintensities!$U$4)</f>
        <v>414033208.97000003</v>
      </c>
      <c r="J34" s="2">
        <f>ROUND(SQRT(((1/3+1/3)/4)*((SUM((B34-H34)^2,(C34-H34)^2,(D34-H34)^2)+SUM((E34-I34)^2,(F34-I34)^2,(G34-I34)^2)))),all_biorepintensities!$U$4)</f>
        <v>265959174.90744501</v>
      </c>
      <c r="K34" s="2">
        <f>ROUND((I34-H34)/(J34+all_biorepintensities!$U$2),all_biorepintensities!$U$4)</f>
        <v>-0.95650513120000002</v>
      </c>
      <c r="L34" s="2">
        <f>K34+0.00000001*ROWS($K$2:K34)</f>
        <v>-0.95650480120000003</v>
      </c>
      <c r="M34">
        <f t="shared" si="0"/>
        <v>38</v>
      </c>
      <c r="N34" s="2">
        <f>AVERAGE(Sheet1!$N34,Sheet5!$N34,Sheet9!$N34)</f>
        <v>-0.38833876116666666</v>
      </c>
      <c r="O34">
        <f>INDEX($K$2:$K$420,MATCH(ROWS($M$2:$M34),$M$2:$M$420,0))</f>
        <v>-1.0847050611</v>
      </c>
      <c r="P34">
        <f t="shared" si="1"/>
        <v>0.49240533287264521</v>
      </c>
      <c r="Q34">
        <f t="shared" si="2"/>
        <v>-1.3883387611666667</v>
      </c>
      <c r="R34">
        <f t="shared" si="3"/>
        <v>0.61166123883333334</v>
      </c>
      <c r="S34" t="b">
        <f t="shared" si="4"/>
        <v>0</v>
      </c>
    </row>
    <row r="35" spans="1:19" x14ac:dyDescent="0.25">
      <c r="A35" s="15" t="s">
        <v>40</v>
      </c>
      <c r="B35" s="15">
        <v>547773992.94000006</v>
      </c>
      <c r="C35" s="15">
        <v>732751228.23000002</v>
      </c>
      <c r="D35" s="15">
        <v>406192627.94999999</v>
      </c>
      <c r="E35" s="15">
        <v>478291414.19999999</v>
      </c>
      <c r="F35" s="15">
        <v>344496222.43000001</v>
      </c>
      <c r="G35" s="15">
        <v>253387050.41999999</v>
      </c>
      <c r="H35" s="10">
        <f>ROUND(AVERAGE(B35:D35),all_biorepintensities!$U$4)</f>
        <v>562239283.03999996</v>
      </c>
      <c r="I35" s="10">
        <f>ROUND(AVERAGE(E35:G35),all_biorepintensities!$U$4)</f>
        <v>358724895.68333298</v>
      </c>
      <c r="J35" s="2">
        <f>ROUND(SQRT(((1/3+1/3)/4)*((SUM((B35-H35)^2,(C35-H35)^2,(D35-H35)^2)+SUM((E35-I35)^2,(F35-I35)^2,(G35-I35)^2)))),all_biorepintensities!$U$4)</f>
        <v>114912137.284971</v>
      </c>
      <c r="K35" s="2">
        <f>ROUND((I35-H35)/(J35+all_biorepintensities!$U$2),all_biorepintensities!$U$4)</f>
        <v>-1.7710434284000001</v>
      </c>
      <c r="L35" s="2">
        <f>K35+0.00000001*ROWS($K$2:K35)</f>
        <v>-1.7710430884000001</v>
      </c>
      <c r="M35">
        <f t="shared" si="0"/>
        <v>9</v>
      </c>
      <c r="N35" s="2">
        <f>AVERAGE(Sheet1!$N35,Sheet5!$N35,Sheet9!$N35)</f>
        <v>-0.37972154389999996</v>
      </c>
      <c r="O35">
        <f>INDEX($K$2:$K$420,MATCH(ROWS($M$2:$M35),$M$2:$M$420,0))</f>
        <v>-1.0442704393</v>
      </c>
      <c r="P35">
        <f t="shared" si="1"/>
        <v>0.46990703036736969</v>
      </c>
      <c r="Q35">
        <f t="shared" si="2"/>
        <v>-1.3797215438999999</v>
      </c>
      <c r="R35">
        <f t="shared" si="3"/>
        <v>0.6202784561000001</v>
      </c>
      <c r="S35" t="b">
        <f t="shared" si="4"/>
        <v>0</v>
      </c>
    </row>
    <row r="36" spans="1:19" x14ac:dyDescent="0.25">
      <c r="A36" s="15" t="s">
        <v>41</v>
      </c>
      <c r="B36" s="15">
        <v>2330565.91</v>
      </c>
      <c r="C36" s="15">
        <v>130365008.81</v>
      </c>
      <c r="D36" s="15">
        <v>106109769.08</v>
      </c>
      <c r="E36" s="15">
        <v>2875510.65</v>
      </c>
      <c r="F36" s="15">
        <v>122360743.76000001</v>
      </c>
      <c r="G36" s="15">
        <v>83449782.939999998</v>
      </c>
      <c r="H36" s="10">
        <f>ROUND(AVERAGE(B36:D36),all_biorepintensities!$U$4)</f>
        <v>79601781.266666695</v>
      </c>
      <c r="I36" s="10">
        <f>ROUND(AVERAGE(E36:G36),all_biorepintensities!$U$4)</f>
        <v>69562012.450000003</v>
      </c>
      <c r="J36" s="2">
        <f>ROUND(SQRT(((1/3+1/3)/4)*((SUM((B36-H36)^2,(C36-H36)^2,(D36-H36)^2)+SUM((E36-I36)^2,(F36-I36)^2,(G36-I36)^2)))),all_biorepintensities!$U$4)</f>
        <v>52722678.7550897</v>
      </c>
      <c r="K36" s="2">
        <f>ROUND((I36-H36)/(J36+all_biorepintensities!$U$2),all_biorepintensities!$U$4)</f>
        <v>-0.1904259962</v>
      </c>
      <c r="L36" s="2">
        <f>K36+0.00000001*ROWS($K$2:K36)</f>
        <v>-0.19042564619999999</v>
      </c>
      <c r="M36">
        <f t="shared" si="0"/>
        <v>89</v>
      </c>
      <c r="N36" s="2">
        <f>AVERAGE(Sheet1!$N36,Sheet5!$N36,Sheet9!$N36)</f>
        <v>-0.36555993876666665</v>
      </c>
      <c r="O36">
        <f>INDEX($K$2:$K$420,MATCH(ROWS($M$2:$M36),$M$2:$M$420,0))</f>
        <v>-1.037638909</v>
      </c>
      <c r="P36">
        <f t="shared" si="1"/>
        <v>0.47523159734486187</v>
      </c>
      <c r="Q36">
        <f t="shared" si="2"/>
        <v>-1.3655599387666666</v>
      </c>
      <c r="R36">
        <f t="shared" si="3"/>
        <v>0.63444006123333341</v>
      </c>
      <c r="S36" t="b">
        <f t="shared" si="4"/>
        <v>0</v>
      </c>
    </row>
    <row r="37" spans="1:19" x14ac:dyDescent="0.25">
      <c r="A37" s="15" t="s">
        <v>42</v>
      </c>
      <c r="B37" s="15">
        <v>510134650.61000001</v>
      </c>
      <c r="C37" s="15">
        <v>1428022751.8499999</v>
      </c>
      <c r="D37" s="15">
        <v>550074570.15999997</v>
      </c>
      <c r="E37" s="15">
        <v>308823825.67000002</v>
      </c>
      <c r="F37" s="15">
        <v>559889759.66999996</v>
      </c>
      <c r="G37" s="15">
        <v>217687475.00999999</v>
      </c>
      <c r="H37" s="10">
        <f>ROUND(AVERAGE(B37:D37),all_biorepintensities!$U$4)</f>
        <v>829410657.53999996</v>
      </c>
      <c r="I37" s="10">
        <f>ROUND(AVERAGE(E37:G37),all_biorepintensities!$U$4)</f>
        <v>362133686.783333</v>
      </c>
      <c r="J37" s="2">
        <f>ROUND(SQRT(((1/3+1/3)/4)*((SUM((B37-H37)^2,(C37-H37)^2,(D37-H37)^2)+SUM((E37-I37)^2,(F37-I37)^2,(G37-I37)^2)))),all_biorepintensities!$U$4)</f>
        <v>316521819.02655703</v>
      </c>
      <c r="K37" s="2">
        <f>ROUND((I37-H37)/(J37+all_biorepintensities!$U$2),all_biorepintensities!$U$4)</f>
        <v>-1.4762867555999999</v>
      </c>
      <c r="L37" s="2">
        <f>K37+0.00000001*ROWS($K$2:K37)</f>
        <v>-1.4762863955999999</v>
      </c>
      <c r="M37">
        <f t="shared" si="0"/>
        <v>15</v>
      </c>
      <c r="N37" s="2">
        <f>AVERAGE(Sheet1!$N37,Sheet5!$N37,Sheet9!$N37)</f>
        <v>-0.36126570153333332</v>
      </c>
      <c r="O37">
        <f>INDEX($K$2:$K$420,MATCH(ROWS($M$2:$M37),$M$2:$M$420,0))</f>
        <v>-0.9764359064</v>
      </c>
      <c r="P37">
        <f t="shared" si="1"/>
        <v>0.43499102344513768</v>
      </c>
      <c r="Q37">
        <f t="shared" si="2"/>
        <v>-1.3612657015333334</v>
      </c>
      <c r="R37">
        <f t="shared" si="3"/>
        <v>0.63873429846666663</v>
      </c>
      <c r="S37" t="b">
        <f t="shared" si="4"/>
        <v>0</v>
      </c>
    </row>
    <row r="38" spans="1:19" x14ac:dyDescent="0.25">
      <c r="A38" s="15" t="s">
        <v>43</v>
      </c>
      <c r="B38" s="15">
        <v>27504447.350000001</v>
      </c>
      <c r="C38" s="15">
        <v>135530428.03</v>
      </c>
      <c r="D38" s="15">
        <v>43381277.780000001</v>
      </c>
      <c r="E38" s="15">
        <v>21276793.609999999</v>
      </c>
      <c r="F38" s="15">
        <v>83068857.980000004</v>
      </c>
      <c r="G38" s="15">
        <v>24388814.670000002</v>
      </c>
      <c r="H38" s="10">
        <f>ROUND(AVERAGE(B38:D38),all_biorepintensities!$U$4)</f>
        <v>68805384.3866667</v>
      </c>
      <c r="I38" s="10">
        <f>ROUND(AVERAGE(E38:G38),all_biorepintensities!$U$4)</f>
        <v>42911488.7533333</v>
      </c>
      <c r="J38" s="2">
        <f>ROUND(SQRT(((1/3+1/3)/4)*((SUM((B38-H38)^2,(C38-H38)^2,(D38-H38)^2)+SUM((E38-I38)^2,(F38-I38)^2,(G38-I38)^2)))),all_biorepintensities!$U$4)</f>
        <v>39217657.244341202</v>
      </c>
      <c r="K38" s="2">
        <f>ROUND((I38-H38)/(J38+all_biorepintensities!$U$2),all_biorepintensities!$U$4)</f>
        <v>-0.66026113730000002</v>
      </c>
      <c r="L38" s="2">
        <f>K38+0.00000001*ROWS($K$2:K38)</f>
        <v>-0.66026076730000005</v>
      </c>
      <c r="M38">
        <f t="shared" si="0"/>
        <v>61</v>
      </c>
      <c r="N38" s="2">
        <f>AVERAGE(Sheet1!$N38,Sheet5!$N38,Sheet9!$N38)</f>
        <v>-0.35308396860000002</v>
      </c>
      <c r="O38">
        <f>INDEX($K$2:$K$420,MATCH(ROWS($M$2:$M38),$M$2:$M$420,0))</f>
        <v>-0.96050051219999999</v>
      </c>
      <c r="P38">
        <f t="shared" si="1"/>
        <v>0.42950835698445416</v>
      </c>
      <c r="Q38">
        <f t="shared" si="2"/>
        <v>-1.3530839686</v>
      </c>
      <c r="R38">
        <f t="shared" si="3"/>
        <v>0.64691603139999998</v>
      </c>
      <c r="S38" t="b">
        <f t="shared" si="4"/>
        <v>0</v>
      </c>
    </row>
    <row r="39" spans="1:19" x14ac:dyDescent="0.25">
      <c r="A39" s="15" t="s">
        <v>44</v>
      </c>
      <c r="B39" s="15">
        <v>1484052156.1500001</v>
      </c>
      <c r="C39" s="15">
        <v>876012955.95000005</v>
      </c>
      <c r="D39" s="15">
        <v>958802454.77999997</v>
      </c>
      <c r="E39" s="15">
        <v>2262177698.7600002</v>
      </c>
      <c r="F39" s="15">
        <v>1882216841.6099999</v>
      </c>
      <c r="G39" s="15">
        <v>2167760440.0500002</v>
      </c>
      <c r="H39" s="10">
        <f>ROUND(AVERAGE(B39:D39),all_biorepintensities!$U$4)</f>
        <v>1106289188.96</v>
      </c>
      <c r="I39" s="10">
        <f>ROUND(AVERAGE(E39:G39),all_biorepintensities!$U$4)</f>
        <v>2104051660.1400001</v>
      </c>
      <c r="J39" s="2">
        <f>ROUND(SQRT(((1/3+1/3)/4)*((SUM((B39-H39)^2,(C39-H39)^2,(D39-H39)^2)+SUM((E39-I39)^2,(F39-I39)^2,(G39-I39)^2)))),all_biorepintensities!$U$4)</f>
        <v>222020148.88596001</v>
      </c>
      <c r="K39" s="2">
        <f>ROUND((I39-H39)/(J39+all_biorepintensities!$U$2),all_biorepintensities!$U$4)</f>
        <v>4.4940176451999996</v>
      </c>
      <c r="L39" s="2">
        <f>K39+0.00000001*ROWS($K$2:K39)</f>
        <v>4.4940180251999999</v>
      </c>
      <c r="M39">
        <f t="shared" si="0"/>
        <v>100</v>
      </c>
      <c r="N39" s="2">
        <f>AVERAGE(Sheet1!$N39,Sheet5!$N39,Sheet9!$N39)</f>
        <v>-0.34771824373333332</v>
      </c>
      <c r="O39">
        <f>INDEX($K$2:$K$420,MATCH(ROWS($M$2:$M39),$M$2:$M$420,0))</f>
        <v>-0.95650513120000002</v>
      </c>
      <c r="P39">
        <f t="shared" si="1"/>
        <v>0.43047733642513153</v>
      </c>
      <c r="Q39">
        <f t="shared" si="2"/>
        <v>-1.3477182437333333</v>
      </c>
      <c r="R39">
        <f t="shared" si="3"/>
        <v>0.65228175626666673</v>
      </c>
      <c r="S39" t="b">
        <f t="shared" si="4"/>
        <v>0</v>
      </c>
    </row>
    <row r="40" spans="1:19" x14ac:dyDescent="0.25">
      <c r="A40" s="15" t="s">
        <v>45</v>
      </c>
      <c r="B40" s="15">
        <v>141597070.46000001</v>
      </c>
      <c r="C40" s="15">
        <v>196301702.59999999</v>
      </c>
      <c r="D40" s="15">
        <v>83291898.650000006</v>
      </c>
      <c r="E40" s="15">
        <v>138860295.19999999</v>
      </c>
      <c r="F40" s="15">
        <v>107903815.81</v>
      </c>
      <c r="G40" s="15">
        <v>99516236</v>
      </c>
      <c r="H40" s="10">
        <f>ROUND(AVERAGE(B40:D40),all_biorepintensities!$U$4)</f>
        <v>140396890.56999999</v>
      </c>
      <c r="I40" s="10">
        <f>ROUND(AVERAGE(E40:G40),all_biorepintensities!$U$4)</f>
        <v>115426782.336667</v>
      </c>
      <c r="J40" s="2">
        <f>ROUND(SQRT(((1/3+1/3)/4)*((SUM((B40-H40)^2,(C40-H40)^2,(D40-H40)^2)+SUM((E40-I40)^2,(F40-I40)^2,(G40-I40)^2)))),all_biorepintensities!$U$4)</f>
        <v>34753030.029216699</v>
      </c>
      <c r="K40" s="2">
        <f>ROUND((I40-H40)/(J40+all_biorepintensities!$U$2),all_biorepintensities!$U$4)</f>
        <v>-0.71850159520000001</v>
      </c>
      <c r="L40" s="2">
        <f>K40+0.00000001*ROWS($K$2:K40)</f>
        <v>-0.71850120520000005</v>
      </c>
      <c r="M40">
        <f t="shared" si="0"/>
        <v>54</v>
      </c>
      <c r="N40" s="2">
        <f>AVERAGE(Sheet1!$N40,Sheet5!$N40,Sheet9!$N40)</f>
        <v>-0.33817866916666667</v>
      </c>
      <c r="O40">
        <f>INDEX($K$2:$K$420,MATCH(ROWS($M$2:$M40),$M$2:$M$420,0))</f>
        <v>-0.90669556039999999</v>
      </c>
      <c r="P40">
        <f t="shared" si="1"/>
        <v>0.40200214901018488</v>
      </c>
      <c r="Q40">
        <f t="shared" si="2"/>
        <v>-1.3381786691666666</v>
      </c>
      <c r="R40">
        <f t="shared" si="3"/>
        <v>0.66182133083333339</v>
      </c>
      <c r="S40" t="b">
        <f t="shared" si="4"/>
        <v>0</v>
      </c>
    </row>
    <row r="41" spans="1:19" x14ac:dyDescent="0.25">
      <c r="A41" s="15" t="s">
        <v>46</v>
      </c>
      <c r="B41" s="15">
        <v>17828795.100000001</v>
      </c>
      <c r="C41" s="15">
        <v>293243315.70999998</v>
      </c>
      <c r="D41" s="15">
        <v>184721821.75999999</v>
      </c>
      <c r="E41" s="15">
        <v>16550221.140000001</v>
      </c>
      <c r="F41" s="15">
        <v>171253782.80000001</v>
      </c>
      <c r="G41" s="15">
        <v>131445195.34</v>
      </c>
      <c r="H41" s="10">
        <f>ROUND(AVERAGE(B41:D41),all_biorepintensities!$U$4)</f>
        <v>165264644.19</v>
      </c>
      <c r="I41" s="10">
        <f>ROUND(AVERAGE(E41:G41),all_biorepintensities!$U$4)</f>
        <v>106416399.76000001</v>
      </c>
      <c r="J41" s="2">
        <f>ROUND(SQRT(((1/3+1/3)/4)*((SUM((B41-H41)^2,(C41-H41)^2,(D41-H41)^2)+SUM((E41-I41)^2,(F41-I41)^2,(G41-I41)^2)))),all_biorepintensities!$U$4)</f>
        <v>92556927.191977993</v>
      </c>
      <c r="K41" s="2">
        <f>ROUND((I41-H41)/(J41+all_biorepintensities!$U$2),all_biorepintensities!$U$4)</f>
        <v>-0.63580593669999996</v>
      </c>
      <c r="L41" s="2">
        <f>K41+0.00000001*ROWS($K$2:K41)</f>
        <v>-0.63580553669999995</v>
      </c>
      <c r="M41">
        <f t="shared" si="0"/>
        <v>63</v>
      </c>
      <c r="N41" s="2">
        <f>AVERAGE(Sheet1!$N41,Sheet5!$N41,Sheet9!$N41)</f>
        <v>-0.32444395063333337</v>
      </c>
      <c r="O41">
        <f>INDEX($K$2:$K$420,MATCH(ROWS($M$2:$M41),$M$2:$M$420,0))</f>
        <v>-0.89308314209999995</v>
      </c>
      <c r="P41">
        <f t="shared" si="1"/>
        <v>0.40208862833451553</v>
      </c>
      <c r="Q41">
        <f t="shared" si="2"/>
        <v>-1.3244439506333334</v>
      </c>
      <c r="R41">
        <f t="shared" si="3"/>
        <v>0.67555604936666658</v>
      </c>
      <c r="S41" t="b">
        <f t="shared" si="4"/>
        <v>0</v>
      </c>
    </row>
    <row r="42" spans="1:19" x14ac:dyDescent="0.25">
      <c r="A42" s="15" t="s">
        <v>47</v>
      </c>
      <c r="B42" s="15">
        <v>1216671</v>
      </c>
      <c r="C42" s="15">
        <v>31583259.100000001</v>
      </c>
      <c r="D42" s="15">
        <v>568127.24</v>
      </c>
      <c r="E42" s="15">
        <v>882139.33</v>
      </c>
      <c r="F42" s="15">
        <v>16017400.99</v>
      </c>
      <c r="G42" s="15">
        <v>42178.86</v>
      </c>
      <c r="H42" s="10">
        <f>ROUND(AVERAGE(B42:D42),all_biorepintensities!$U$4)</f>
        <v>11122685.779999999</v>
      </c>
      <c r="I42" s="10">
        <f>ROUND(AVERAGE(E42:G42),all_biorepintensities!$U$4)</f>
        <v>5647239.7266666703</v>
      </c>
      <c r="J42" s="2">
        <f>ROUND(SQRT(((1/3+1/3)/4)*((SUM((B42-H42)^2,(C42-H42)^2,(D42-H42)^2)+SUM((E42-I42)^2,(F42-I42)^2,(G42-I42)^2)))),all_biorepintensities!$U$4)</f>
        <v>11473346.1343807</v>
      </c>
      <c r="K42" s="2">
        <f>ROUND((I42-H42)/(J42+all_biorepintensities!$U$2),all_biorepintensities!$U$4)</f>
        <v>-0.4772317955</v>
      </c>
      <c r="L42" s="2">
        <f>K42+0.00000001*ROWS($K$2:K42)</f>
        <v>-0.47723138549999999</v>
      </c>
      <c r="M42">
        <f t="shared" si="0"/>
        <v>80</v>
      </c>
      <c r="N42" s="2">
        <f>AVERAGE(Sheet1!$N42,Sheet5!$N42,Sheet9!$N42)</f>
        <v>-0.31727062046666665</v>
      </c>
      <c r="O42">
        <f>INDEX($K$2:$K$420,MATCH(ROWS($M$2:$M42),$M$2:$M$420,0))</f>
        <v>-0.86536888629999997</v>
      </c>
      <c r="P42">
        <f t="shared" si="1"/>
        <v>0.38756400052733697</v>
      </c>
      <c r="Q42">
        <f t="shared" si="2"/>
        <v>-1.3172706204666667</v>
      </c>
      <c r="R42">
        <f t="shared" si="3"/>
        <v>0.68272937953333335</v>
      </c>
      <c r="S42" t="b">
        <f t="shared" si="4"/>
        <v>0</v>
      </c>
    </row>
    <row r="43" spans="1:19" x14ac:dyDescent="0.25">
      <c r="A43" s="15" t="s">
        <v>48</v>
      </c>
      <c r="B43" s="15">
        <v>7489122.0599999996</v>
      </c>
      <c r="C43" s="15">
        <v>378484281.80000001</v>
      </c>
      <c r="D43" s="15">
        <v>174099365.03</v>
      </c>
      <c r="E43" s="15">
        <v>6627803.0700000003</v>
      </c>
      <c r="F43" s="15">
        <v>210744729</v>
      </c>
      <c r="G43" s="15">
        <v>97616145.569999993</v>
      </c>
      <c r="H43" s="10">
        <f>ROUND(AVERAGE(B43:D43),all_biorepintensities!$U$4)</f>
        <v>186690922.96333301</v>
      </c>
      <c r="I43" s="10">
        <f>ROUND(AVERAGE(E43:G43),all_biorepintensities!$U$4)</f>
        <v>104996225.88</v>
      </c>
      <c r="J43" s="2">
        <f>ROUND(SQRT(((1/3+1/3)/4)*((SUM((B43-H43)^2,(C43-H43)^2,(D43-H43)^2)+SUM((E43-I43)^2,(F43-I43)^2,(G43-I43)^2)))),all_biorepintensities!$U$4)</f>
        <v>122454129.76271699</v>
      </c>
      <c r="K43" s="2">
        <f>ROUND((I43-H43)/(J43+all_biorepintensities!$U$2),all_biorepintensities!$U$4)</f>
        <v>-0.66714529410000001</v>
      </c>
      <c r="L43" s="2">
        <f>K43+0.00000001*ROWS($K$2:K43)</f>
        <v>-0.66714487410000001</v>
      </c>
      <c r="M43">
        <f t="shared" si="0"/>
        <v>59</v>
      </c>
      <c r="N43" s="2">
        <f>AVERAGE(Sheet1!$N43,Sheet5!$N43,Sheet9!$N43)</f>
        <v>-0.30527296603333337</v>
      </c>
      <c r="O43">
        <f>INDEX($K$2:$K$420,MATCH(ROWS($M$2:$M43),$M$2:$M$420,0))</f>
        <v>-0.86336983519999999</v>
      </c>
      <c r="P43">
        <f t="shared" si="1"/>
        <v>0.39463408074673129</v>
      </c>
      <c r="Q43">
        <f t="shared" si="2"/>
        <v>-1.3052729660333333</v>
      </c>
      <c r="R43">
        <f t="shared" si="3"/>
        <v>0.69472703396666668</v>
      </c>
      <c r="S43" t="b">
        <f t="shared" si="4"/>
        <v>0</v>
      </c>
    </row>
    <row r="44" spans="1:19" x14ac:dyDescent="0.25">
      <c r="A44" s="15" t="s">
        <v>49</v>
      </c>
      <c r="B44" s="15">
        <v>272724785.14999998</v>
      </c>
      <c r="C44" s="15">
        <v>828968886.13999999</v>
      </c>
      <c r="D44" s="15">
        <v>1058919319.41</v>
      </c>
      <c r="E44" s="15">
        <v>224107377.74000001</v>
      </c>
      <c r="F44" s="15">
        <v>221316500.87</v>
      </c>
      <c r="G44" s="15">
        <v>419858447.07999998</v>
      </c>
      <c r="H44" s="10">
        <f>ROUND(AVERAGE(B44:D44),all_biorepintensities!$U$4)</f>
        <v>720204330.23333299</v>
      </c>
      <c r="I44" s="10">
        <f>ROUND(AVERAGE(E44:G44),all_biorepintensities!$U$4)</f>
        <v>288427441.896667</v>
      </c>
      <c r="J44" s="2">
        <f>ROUND(SQRT(((1/3+1/3)/4)*((SUM((B44-H44)^2,(C44-H44)^2,(D44-H44)^2)+SUM((E44-I44)^2,(F44-I44)^2,(G44-I44)^2)))),all_biorepintensities!$U$4)</f>
        <v>242456378.88240701</v>
      </c>
      <c r="K44" s="2">
        <f>ROUND((I44-H44)/(J44+all_biorepintensities!$U$2),all_biorepintensities!$U$4)</f>
        <v>-1.7808435833</v>
      </c>
      <c r="L44" s="2">
        <f>K44+0.00000001*ROWS($K$2:K44)</f>
        <v>-1.7808431533</v>
      </c>
      <c r="M44">
        <f t="shared" si="0"/>
        <v>8</v>
      </c>
      <c r="N44" s="2">
        <f>AVERAGE(Sheet1!$N44,Sheet5!$N44,Sheet9!$N44)</f>
        <v>-0.29942913450000003</v>
      </c>
      <c r="O44">
        <f>INDEX($K$2:$K$420,MATCH(ROWS($M$2:$M44),$M$2:$M$420,0))</f>
        <v>-0.8336396774</v>
      </c>
      <c r="P44">
        <f t="shared" si="1"/>
        <v>0.37774389746593695</v>
      </c>
      <c r="Q44">
        <f t="shared" si="2"/>
        <v>-1.2994291345</v>
      </c>
      <c r="R44">
        <f t="shared" si="3"/>
        <v>0.70057086550000003</v>
      </c>
      <c r="S44" t="b">
        <f t="shared" si="4"/>
        <v>0</v>
      </c>
    </row>
    <row r="45" spans="1:19" x14ac:dyDescent="0.25">
      <c r="A45" s="15" t="s">
        <v>50</v>
      </c>
      <c r="B45" s="15">
        <v>121619168.94</v>
      </c>
      <c r="C45" s="15">
        <v>3098097442.1700001</v>
      </c>
      <c r="D45" s="15">
        <v>2004563905.5999999</v>
      </c>
      <c r="E45" s="15">
        <v>153448437.00999999</v>
      </c>
      <c r="F45" s="15">
        <v>2855464812.9099998</v>
      </c>
      <c r="G45" s="15">
        <v>1976840151.6400001</v>
      </c>
      <c r="H45" s="10">
        <f>ROUND(AVERAGE(B45:D45),all_biorepintensities!$U$4)</f>
        <v>1741426838.9033301</v>
      </c>
      <c r="I45" s="10">
        <f>ROUND(AVERAGE(E45:G45),all_biorepintensities!$U$4)</f>
        <v>1661917800.52</v>
      </c>
      <c r="J45" s="2">
        <f>ROUND(SQRT(((1/3+1/3)/4)*((SUM((B45-H45)^2,(C45-H45)^2,(D45-H45)^2)+SUM((E45-I45)^2,(F45-I45)^2,(G45-I45)^2)))),all_biorepintensities!$U$4)</f>
        <v>1178472422.8125401</v>
      </c>
      <c r="K45" s="2">
        <f>ROUND((I45-H45)/(J45+all_biorepintensities!$U$2),all_biorepintensities!$U$4)</f>
        <v>-6.7467882000000007E-2</v>
      </c>
      <c r="L45" s="2">
        <f>K45+0.00000001*ROWS($K$2:K45)</f>
        <v>-6.7467442000000002E-2</v>
      </c>
      <c r="M45">
        <f t="shared" si="0"/>
        <v>94</v>
      </c>
      <c r="N45" s="2">
        <f>AVERAGE(Sheet1!$N45,Sheet5!$N45,Sheet9!$N45)</f>
        <v>-0.29661781406666665</v>
      </c>
      <c r="O45">
        <f>INDEX($K$2:$K$420,MATCH(ROWS($M$2:$M45),$M$2:$M$420,0))</f>
        <v>-0.8315975363</v>
      </c>
      <c r="P45">
        <f t="shared" si="1"/>
        <v>0.37828778938848556</v>
      </c>
      <c r="Q45">
        <f t="shared" si="2"/>
        <v>-1.2966178140666667</v>
      </c>
      <c r="R45">
        <f t="shared" si="3"/>
        <v>0.70338218593333335</v>
      </c>
      <c r="S45" t="b">
        <f t="shared" si="4"/>
        <v>0</v>
      </c>
    </row>
    <row r="46" spans="1:19" x14ac:dyDescent="0.25">
      <c r="A46" s="15" t="s">
        <v>51</v>
      </c>
      <c r="B46" s="15">
        <v>15428409.5</v>
      </c>
      <c r="C46" s="15">
        <v>99484036.709999993</v>
      </c>
      <c r="D46" s="15">
        <v>20513625.039999999</v>
      </c>
      <c r="E46" s="15">
        <v>11999979.43</v>
      </c>
      <c r="F46" s="15">
        <v>58634258.740000002</v>
      </c>
      <c r="G46" s="15">
        <v>10698313.560000001</v>
      </c>
      <c r="H46" s="10">
        <f>ROUND(AVERAGE(B46:D46),all_biorepintensities!$U$4)</f>
        <v>45142023.75</v>
      </c>
      <c r="I46" s="10">
        <f>ROUND(AVERAGE(E46:G46),all_biorepintensities!$U$4)</f>
        <v>27110850.576666702</v>
      </c>
      <c r="J46" s="2">
        <f>ROUND(SQRT(((1/3+1/3)/4)*((SUM((B46-H46)^2,(C46-H46)^2,(D46-H46)^2)+SUM((E46-I46)^2,(F46-I46)^2,(G46-I46)^2)))),all_biorepintensities!$U$4)</f>
        <v>31448228.1634649</v>
      </c>
      <c r="K46" s="2">
        <f>ROUND((I46-H46)/(J46+all_biorepintensities!$U$2),all_biorepintensities!$U$4)</f>
        <v>-0.57336052469999998</v>
      </c>
      <c r="L46" s="2">
        <f>K46+0.00000001*ROWS($K$2:K46)</f>
        <v>-0.57336007469999994</v>
      </c>
      <c r="M46">
        <f t="shared" si="0"/>
        <v>74</v>
      </c>
      <c r="N46" s="2">
        <f>AVERAGE(Sheet1!$N46,Sheet5!$N46,Sheet9!$N46)</f>
        <v>-0.29025948103333332</v>
      </c>
      <c r="O46">
        <f>INDEX($K$2:$K$420,MATCH(ROWS($M$2:$M46),$M$2:$M$420,0))</f>
        <v>-0.81757091660000003</v>
      </c>
      <c r="P46">
        <f t="shared" si="1"/>
        <v>0.37286549188640322</v>
      </c>
      <c r="Q46">
        <f t="shared" si="2"/>
        <v>-1.2902594810333334</v>
      </c>
      <c r="R46">
        <f t="shared" si="3"/>
        <v>0.70974051896666668</v>
      </c>
      <c r="S46" t="b">
        <f t="shared" si="4"/>
        <v>0</v>
      </c>
    </row>
    <row r="47" spans="1:19" x14ac:dyDescent="0.25">
      <c r="A47" s="15" t="s">
        <v>52</v>
      </c>
      <c r="B47" s="15">
        <v>16149352.289999999</v>
      </c>
      <c r="C47" s="15">
        <v>71431524.269999996</v>
      </c>
      <c r="D47" s="15">
        <v>355524299.10000002</v>
      </c>
      <c r="E47" s="15">
        <v>18230903.57</v>
      </c>
      <c r="F47" s="15">
        <v>22637195</v>
      </c>
      <c r="G47" s="15">
        <v>215877771.08000001</v>
      </c>
      <c r="H47" s="10">
        <f>ROUND(AVERAGE(B47:D47),all_biorepintensities!$U$4)</f>
        <v>147701725.22</v>
      </c>
      <c r="I47" s="10">
        <f>ROUND(AVERAGE(E47:G47),all_biorepintensities!$U$4)</f>
        <v>85581956.549999997</v>
      </c>
      <c r="J47" s="2">
        <f>ROUND(SQRT(((1/3+1/3)/4)*((SUM((B47-H47)^2,(C47-H47)^2,(D47-H47)^2)+SUM((E47-I47)^2,(F47-I47)^2,(G47-I47)^2)))),all_biorepintensities!$U$4)</f>
        <v>123685487.70888799</v>
      </c>
      <c r="K47" s="2">
        <f>ROUND((I47-H47)/(J47+all_biorepintensities!$U$2),all_biorepintensities!$U$4)</f>
        <v>-0.50223974790000003</v>
      </c>
      <c r="L47" s="2">
        <f>K47+0.00000001*ROWS($K$2:K47)</f>
        <v>-0.50223928790000005</v>
      </c>
      <c r="M47">
        <f t="shared" si="0"/>
        <v>78</v>
      </c>
      <c r="N47" s="2">
        <f>AVERAGE(Sheet1!$N47,Sheet5!$N47,Sheet9!$N47)</f>
        <v>-0.28494292269999999</v>
      </c>
      <c r="O47">
        <f>INDEX($K$2:$K$420,MATCH(ROWS($M$2:$M47),$M$2:$M$420,0))</f>
        <v>-0.78864859860000003</v>
      </c>
      <c r="P47">
        <f t="shared" si="1"/>
        <v>0.35617369915104335</v>
      </c>
      <c r="Q47">
        <f t="shared" si="2"/>
        <v>-1.2849429227</v>
      </c>
      <c r="R47">
        <f t="shared" si="3"/>
        <v>0.71505707730000001</v>
      </c>
      <c r="S47" t="b">
        <f t="shared" si="4"/>
        <v>0</v>
      </c>
    </row>
    <row r="48" spans="1:19" x14ac:dyDescent="0.25">
      <c r="A48" s="15" t="s">
        <v>53</v>
      </c>
      <c r="B48" s="15">
        <v>396735537.70999998</v>
      </c>
      <c r="C48" s="15">
        <v>1252376119.75</v>
      </c>
      <c r="D48" s="15">
        <v>962705592.05999994</v>
      </c>
      <c r="E48" s="15">
        <v>385795982.20999998</v>
      </c>
      <c r="F48" s="15">
        <v>761685876.92999995</v>
      </c>
      <c r="G48" s="15">
        <v>709737526.55999994</v>
      </c>
      <c r="H48" s="10">
        <f>ROUND(AVERAGE(B48:D48),all_biorepintensities!$U$4)</f>
        <v>870605749.84000003</v>
      </c>
      <c r="I48" s="10">
        <f>ROUND(AVERAGE(E48:G48),all_biorepintensities!$U$4)</f>
        <v>619073128.56666696</v>
      </c>
      <c r="J48" s="2">
        <f>ROUND(SQRT(((1/3+1/3)/4)*((SUM((B48-H48)^2,(C48-H48)^2,(D48-H48)^2)+SUM((E48-I48)^2,(F48-I48)^2,(G48-I48)^2)))),all_biorepintensities!$U$4)</f>
        <v>277416843.48462701</v>
      </c>
      <c r="K48" s="2">
        <f>ROUND((I48-H48)/(J48+all_biorepintensities!$U$2),all_biorepintensities!$U$4)</f>
        <v>-0.90669556039999999</v>
      </c>
      <c r="L48" s="2">
        <f>K48+0.00000001*ROWS($K$2:K48)</f>
        <v>-0.90669509039999996</v>
      </c>
      <c r="M48">
        <f t="shared" si="0"/>
        <v>39</v>
      </c>
      <c r="N48" s="2">
        <f>AVERAGE(Sheet1!$N48,Sheet5!$N48,Sheet9!$N48)</f>
        <v>-0.27951044789999996</v>
      </c>
      <c r="O48">
        <f>INDEX($K$2:$K$420,MATCH(ROWS($M$2:$M48),$M$2:$M$420,0))</f>
        <v>-0.78631753250000003</v>
      </c>
      <c r="P48">
        <f t="shared" si="1"/>
        <v>0.35836672627404437</v>
      </c>
      <c r="Q48">
        <f t="shared" si="2"/>
        <v>-1.2795104478999999</v>
      </c>
      <c r="R48">
        <f t="shared" si="3"/>
        <v>0.7204895521000001</v>
      </c>
      <c r="S48" t="b">
        <f t="shared" si="4"/>
        <v>0</v>
      </c>
    </row>
    <row r="49" spans="1:19" x14ac:dyDescent="0.25">
      <c r="A49" s="15" t="s">
        <v>54</v>
      </c>
      <c r="B49" s="15">
        <v>30585493.460000001</v>
      </c>
      <c r="C49" s="15">
        <v>759419499.39999998</v>
      </c>
      <c r="D49" s="15">
        <v>692286803.69000006</v>
      </c>
      <c r="E49" s="15">
        <v>35841261.329999998</v>
      </c>
      <c r="F49" s="15">
        <v>449231937.47000003</v>
      </c>
      <c r="G49" s="15">
        <v>415451042.69999999</v>
      </c>
      <c r="H49" s="10">
        <f>ROUND(AVERAGE(B49:D49),all_biorepintensities!$U$4)</f>
        <v>494097265.51666701</v>
      </c>
      <c r="I49" s="10">
        <f>ROUND(AVERAGE(E49:G49),all_biorepintensities!$U$4)</f>
        <v>300174747.16666698</v>
      </c>
      <c r="J49" s="2">
        <f>ROUND(SQRT(((1/3+1/3)/4)*((SUM((B49-H49)^2,(C49-H49)^2,(D49-H49)^2)+SUM((E49-I49)^2,(F49-I49)^2,(G49-I49)^2)))),all_biorepintensities!$U$4)</f>
        <v>267674244.09061399</v>
      </c>
      <c r="K49" s="2">
        <f>ROUND((I49-H49)/(J49+all_biorepintensities!$U$2),all_biorepintensities!$U$4)</f>
        <v>-0.72447208470000002</v>
      </c>
      <c r="L49" s="2">
        <f>K49+0.00000001*ROWS($K$2:K49)</f>
        <v>-0.72447160470000005</v>
      </c>
      <c r="M49">
        <f t="shared" si="0"/>
        <v>53</v>
      </c>
      <c r="N49" s="2">
        <f>AVERAGE(Sheet1!$N49,Sheet5!$N49,Sheet9!$N49)</f>
        <v>-0.27372604786666666</v>
      </c>
      <c r="O49">
        <f>INDEX($K$2:$K$420,MATCH(ROWS($M$2:$M49),$M$2:$M$420,0))</f>
        <v>-0.77269081760000002</v>
      </c>
      <c r="P49">
        <f t="shared" si="1"/>
        <v>0.35282137225162419</v>
      </c>
      <c r="Q49">
        <f t="shared" si="2"/>
        <v>-1.2737260478666665</v>
      </c>
      <c r="R49">
        <f t="shared" si="3"/>
        <v>0.72627395213333334</v>
      </c>
      <c r="S49" t="b">
        <f t="shared" si="4"/>
        <v>0</v>
      </c>
    </row>
    <row r="50" spans="1:19" x14ac:dyDescent="0.25">
      <c r="A50" s="15" t="s">
        <v>55</v>
      </c>
      <c r="B50" s="15">
        <v>246667803.22999999</v>
      </c>
      <c r="C50" s="15">
        <v>978491845.73000002</v>
      </c>
      <c r="D50" s="15">
        <v>490938772.93000001</v>
      </c>
      <c r="E50" s="15">
        <v>218816521.22999999</v>
      </c>
      <c r="F50" s="15">
        <v>624424654.17999995</v>
      </c>
      <c r="G50" s="15">
        <v>357548850.45999998</v>
      </c>
      <c r="H50" s="10">
        <f>ROUND(AVERAGE(B50:D50),all_biorepintensities!$U$4)</f>
        <v>572032807.29666698</v>
      </c>
      <c r="I50" s="10">
        <f>ROUND(AVERAGE(E50:G50),all_biorepintensities!$U$4)</f>
        <v>400263341.95666701</v>
      </c>
      <c r="J50" s="2">
        <f>ROUND(SQRT(((1/3+1/3)/4)*((SUM((B50-H50)^2,(C50-H50)^2,(D50-H50)^2)+SUM((E50-I50)^2,(F50-I50)^2,(G50-I50)^2)))),all_biorepintensities!$U$4)</f>
        <v>245846614.99894401</v>
      </c>
      <c r="K50" s="2">
        <f>ROUND((I50-H50)/(J50+all_biorepintensities!$U$2),all_biorepintensities!$U$4)</f>
        <v>-0.69868549800000002</v>
      </c>
      <c r="L50" s="2">
        <f>K50+0.00000001*ROWS($K$2:K50)</f>
        <v>-0.698685008</v>
      </c>
      <c r="M50">
        <f t="shared" si="0"/>
        <v>57</v>
      </c>
      <c r="N50" s="2">
        <f>AVERAGE(Sheet1!$N50,Sheet5!$N50,Sheet9!$N50)</f>
        <v>-0.26596256263333334</v>
      </c>
      <c r="O50">
        <f>INDEX($K$2:$K$420,MATCH(ROWS($M$2:$M50),$M$2:$M$420,0))</f>
        <v>-0.7455783614</v>
      </c>
      <c r="P50">
        <f t="shared" si="1"/>
        <v>0.33913958367211255</v>
      </c>
      <c r="Q50">
        <f t="shared" si="2"/>
        <v>-1.2659625626333333</v>
      </c>
      <c r="R50">
        <f t="shared" si="3"/>
        <v>0.73403743736666671</v>
      </c>
      <c r="S50" t="b">
        <f t="shared" si="4"/>
        <v>0</v>
      </c>
    </row>
    <row r="51" spans="1:19" x14ac:dyDescent="0.25">
      <c r="A51" s="15" t="s">
        <v>56</v>
      </c>
      <c r="B51" s="15">
        <v>190135362.78</v>
      </c>
      <c r="C51" s="15">
        <v>1218335613.8099999</v>
      </c>
      <c r="D51" s="15">
        <v>1137401890.25</v>
      </c>
      <c r="E51" s="15">
        <v>214086528.52000001</v>
      </c>
      <c r="F51" s="15">
        <v>384287185.24000001</v>
      </c>
      <c r="G51" s="15">
        <v>411589289.11000001</v>
      </c>
      <c r="H51" s="10">
        <f>ROUND(AVERAGE(B51:D51),all_biorepintensities!$U$4)</f>
        <v>848624288.94666696</v>
      </c>
      <c r="I51" s="10">
        <f>ROUND(AVERAGE(E51:G51),all_biorepintensities!$U$4)</f>
        <v>336654334.29000002</v>
      </c>
      <c r="J51" s="2">
        <f>ROUND(SQRT(((1/3+1/3)/4)*((SUM((B51-H51)^2,(C51-H51)^2,(D51-H51)^2)+SUM((E51-I51)^2,(F51-I51)^2,(G51-I51)^2)))),all_biorepintensities!$U$4)</f>
        <v>335805905.146016</v>
      </c>
      <c r="K51" s="2">
        <f>ROUND((I51-H51)/(J51+all_biorepintensities!$U$2),all_biorepintensities!$U$4)</f>
        <v>-1.5246008044999999</v>
      </c>
      <c r="L51" s="2">
        <f>K51+0.00000001*ROWS($K$2:K51)</f>
        <v>-1.5246003044999998</v>
      </c>
      <c r="M51">
        <f t="shared" si="0"/>
        <v>13</v>
      </c>
      <c r="N51" s="2">
        <f>AVERAGE(Sheet1!$N51,Sheet5!$N51,Sheet9!$N51)</f>
        <v>-0.25946501550000001</v>
      </c>
      <c r="O51">
        <f>INDEX($K$2:$K$420,MATCH(ROWS($M$2:$M51),$M$2:$M$420,0))</f>
        <v>-0.74416225430000005</v>
      </c>
      <c r="P51">
        <f t="shared" si="1"/>
        <v>0.3427327043778754</v>
      </c>
      <c r="Q51">
        <f t="shared" si="2"/>
        <v>-1.2594650155</v>
      </c>
      <c r="R51">
        <f t="shared" si="3"/>
        <v>0.74053498449999999</v>
      </c>
      <c r="S51" t="b">
        <f t="shared" si="4"/>
        <v>0</v>
      </c>
    </row>
    <row r="52" spans="1:19" x14ac:dyDescent="0.25">
      <c r="A52" s="15" t="s">
        <v>57</v>
      </c>
      <c r="B52" s="15">
        <v>3516474.05</v>
      </c>
      <c r="C52" s="15">
        <v>278509989.16000003</v>
      </c>
      <c r="D52" s="15">
        <v>214709168.72</v>
      </c>
      <c r="E52" s="15">
        <v>4038018.11</v>
      </c>
      <c r="F52" s="15">
        <v>254310388.38999999</v>
      </c>
      <c r="G52" s="15">
        <v>182833088.56</v>
      </c>
      <c r="H52" s="10">
        <f>ROUND(AVERAGE(B52:D52),all_biorepintensities!$U$4)</f>
        <v>165578543.97666699</v>
      </c>
      <c r="I52" s="10">
        <f>ROUND(AVERAGE(E52:G52),all_biorepintensities!$U$4)</f>
        <v>147060498.353333</v>
      </c>
      <c r="J52" s="2">
        <f>ROUND(SQRT(((1/3+1/3)/4)*((SUM((B52-H52)^2,(C52-H52)^2,(D52-H52)^2)+SUM((E52-I52)^2,(F52-I52)^2,(G52-I52)^2)))),all_biorepintensities!$U$4)</f>
        <v>111556481.27421699</v>
      </c>
      <c r="K52" s="2">
        <f>ROUND((I52-H52)/(J52+all_biorepintensities!$U$2),all_biorepintensities!$U$4)</f>
        <v>-0.16599703800000001</v>
      </c>
      <c r="L52" s="2">
        <f>K52+0.00000001*ROWS($K$2:K52)</f>
        <v>-0.165996528</v>
      </c>
      <c r="M52">
        <f t="shared" si="0"/>
        <v>90</v>
      </c>
      <c r="N52" s="2">
        <f>AVERAGE(Sheet1!$N52,Sheet5!$N52,Sheet9!$N52)</f>
        <v>-0.24189251786666666</v>
      </c>
      <c r="O52">
        <f>INDEX($K$2:$K$420,MATCH(ROWS($M$2:$M52),$M$2:$M$420,0))</f>
        <v>-0.73787011920000001</v>
      </c>
      <c r="P52">
        <f t="shared" si="1"/>
        <v>0.35070912521943803</v>
      </c>
      <c r="Q52">
        <f t="shared" si="2"/>
        <v>-1.2418925178666667</v>
      </c>
      <c r="R52">
        <f t="shared" si="3"/>
        <v>0.75810748213333334</v>
      </c>
      <c r="S52" t="b">
        <f t="shared" si="4"/>
        <v>0</v>
      </c>
    </row>
    <row r="53" spans="1:19" x14ac:dyDescent="0.25">
      <c r="A53" s="15" t="s">
        <v>58</v>
      </c>
      <c r="B53" s="15">
        <v>262607317.19999999</v>
      </c>
      <c r="C53" s="15">
        <v>1979359652.1099999</v>
      </c>
      <c r="D53" s="15">
        <v>2095134195.0699999</v>
      </c>
      <c r="E53" s="15">
        <v>1084438229.27</v>
      </c>
      <c r="F53" s="15">
        <v>162334068.47999999</v>
      </c>
      <c r="G53" s="15">
        <v>393706502.88</v>
      </c>
      <c r="H53" s="10">
        <f>ROUND(AVERAGE(B53:D53),all_biorepintensities!$U$4)</f>
        <v>1445700388.1266699</v>
      </c>
      <c r="I53" s="10">
        <f>ROUND(AVERAGE(E53:G53),all_biorepintensities!$U$4)</f>
        <v>546826266.87666702</v>
      </c>
      <c r="J53" s="2">
        <f>ROUND(SQRT(((1/3+1/3)/4)*((SUM((B53-H53)^2,(C53-H53)^2,(D53-H53)^2)+SUM((E53-I53)^2,(F53-I53)^2,(G53-I53)^2)))),all_biorepintensities!$U$4)</f>
        <v>654035196.42466998</v>
      </c>
      <c r="K53" s="2">
        <f>ROUND((I53-H53)/(J53+all_biorepintensities!$U$2),all_biorepintensities!$U$4)</f>
        <v>-1.3743512961</v>
      </c>
      <c r="L53" s="2">
        <f>K53+0.00000001*ROWS($K$2:K53)</f>
        <v>-1.3743507761</v>
      </c>
      <c r="M53">
        <f t="shared" si="0"/>
        <v>18</v>
      </c>
      <c r="N53" s="2">
        <f>AVERAGE(Sheet1!$N53,Sheet5!$N53,Sheet9!$N53)</f>
        <v>-0.23270569006666667</v>
      </c>
      <c r="O53">
        <f>INDEX($K$2:$K$420,MATCH(ROWS($M$2:$M53),$M$2:$M$420,0))</f>
        <v>-0.72934848610000003</v>
      </c>
      <c r="P53">
        <f t="shared" si="1"/>
        <v>0.35117948890261741</v>
      </c>
      <c r="Q53">
        <f t="shared" si="2"/>
        <v>-1.2327056900666666</v>
      </c>
      <c r="R53">
        <f t="shared" si="3"/>
        <v>0.76729430993333336</v>
      </c>
      <c r="S53" t="b">
        <f t="shared" si="4"/>
        <v>0</v>
      </c>
    </row>
    <row r="54" spans="1:19" x14ac:dyDescent="0.25">
      <c r="A54" s="15" t="s">
        <v>59</v>
      </c>
      <c r="B54" s="15">
        <v>89999284.829999998</v>
      </c>
      <c r="C54" s="15">
        <v>799050144.94000006</v>
      </c>
      <c r="D54" s="15">
        <v>503852141.50999999</v>
      </c>
      <c r="E54" s="15">
        <v>82959555.849999994</v>
      </c>
      <c r="F54" s="15">
        <v>399278081.60000002</v>
      </c>
      <c r="G54" s="15">
        <v>305126780.92000002</v>
      </c>
      <c r="H54" s="10">
        <f>ROUND(AVERAGE(B54:D54),all_biorepintensities!$U$4)</f>
        <v>464300523.75999999</v>
      </c>
      <c r="I54" s="10">
        <f>ROUND(AVERAGE(E54:G54),all_biorepintensities!$U$4)</f>
        <v>262454806.12333301</v>
      </c>
      <c r="J54" s="2">
        <f>ROUND(SQRT(((1/3+1/3)/4)*((SUM((B54-H54)^2,(C54-H54)^2,(D54-H54)^2)+SUM((E54-I54)^2,(F54-I54)^2,(G54-I54)^2)))),all_biorepintensities!$U$4)</f>
        <v>226009995.29048401</v>
      </c>
      <c r="K54" s="2">
        <f>ROUND((I54-H54)/(J54+all_biorepintensities!$U$2),all_biorepintensities!$U$4)</f>
        <v>-0.89308314209999995</v>
      </c>
      <c r="L54" s="2">
        <f>K54+0.00000001*ROWS($K$2:K54)</f>
        <v>-0.89308261209999995</v>
      </c>
      <c r="M54">
        <f t="shared" si="0"/>
        <v>40</v>
      </c>
      <c r="N54" s="2">
        <f>AVERAGE(Sheet1!$N54,Sheet5!$N54,Sheet9!$N54)</f>
        <v>-0.22399332750000003</v>
      </c>
      <c r="O54">
        <f>INDEX($K$2:$K$420,MATCH(ROWS($M$2:$M54),$M$2:$M$420,0))</f>
        <v>-0.72447208470000002</v>
      </c>
      <c r="P54">
        <f t="shared" si="1"/>
        <v>0.35389192305593564</v>
      </c>
      <c r="Q54">
        <f t="shared" si="2"/>
        <v>-1.2239933275000001</v>
      </c>
      <c r="R54">
        <f t="shared" si="3"/>
        <v>0.77600667249999999</v>
      </c>
      <c r="S54" t="b">
        <f t="shared" si="4"/>
        <v>0</v>
      </c>
    </row>
    <row r="55" spans="1:19" x14ac:dyDescent="0.25">
      <c r="A55" s="15" t="s">
        <v>60</v>
      </c>
      <c r="B55" s="15">
        <v>426007774.5</v>
      </c>
      <c r="C55" s="15">
        <v>97979623.439999998</v>
      </c>
      <c r="D55" s="15">
        <v>15873552.050000001</v>
      </c>
      <c r="E55" s="15">
        <v>397245898.33999997</v>
      </c>
      <c r="F55" s="15">
        <v>60062694.740000002</v>
      </c>
      <c r="G55" s="15">
        <v>10269525.869999999</v>
      </c>
      <c r="H55" s="10">
        <f>ROUND(AVERAGE(B55:D55),all_biorepintensities!$U$4)</f>
        <v>179953649.996667</v>
      </c>
      <c r="I55" s="10">
        <f>ROUND(AVERAGE(E55:G55),all_biorepintensities!$U$4)</f>
        <v>155859372.98333299</v>
      </c>
      <c r="J55" s="2">
        <f>ROUND(SQRT(((1/3+1/3)/4)*((SUM((B55-H55)^2,(C55-H55)^2,(D55-H55)^2)+SUM((E55-I55)^2,(F55-I55)^2,(G55-I55)^2)))),all_biorepintensities!$U$4)</f>
        <v>174559213.22286201</v>
      </c>
      <c r="K55" s="2">
        <f>ROUND((I55-H55)/(J55+all_biorepintensities!$U$2),all_biorepintensities!$U$4)</f>
        <v>-0.1380292477</v>
      </c>
      <c r="L55" s="2">
        <f>K55+0.00000001*ROWS($K$2:K55)</f>
        <v>-0.1380287077</v>
      </c>
      <c r="M55">
        <f t="shared" si="0"/>
        <v>91</v>
      </c>
      <c r="N55" s="2">
        <f>AVERAGE(Sheet1!$N55,Sheet5!$N55,Sheet9!$N55)</f>
        <v>-0.21751279383333333</v>
      </c>
      <c r="O55">
        <f>INDEX($K$2:$K$420,MATCH(ROWS($M$2:$M55),$M$2:$M$420,0))</f>
        <v>-0.71850159520000001</v>
      </c>
      <c r="P55">
        <f t="shared" si="1"/>
        <v>0.3542525787448903</v>
      </c>
      <c r="Q55">
        <f t="shared" si="2"/>
        <v>-1.2175127938333334</v>
      </c>
      <c r="R55">
        <f t="shared" si="3"/>
        <v>0.78248720616666667</v>
      </c>
      <c r="S55" t="b">
        <f t="shared" si="4"/>
        <v>0</v>
      </c>
    </row>
    <row r="56" spans="1:19" x14ac:dyDescent="0.25">
      <c r="A56" s="15" t="s">
        <v>61</v>
      </c>
      <c r="B56" s="15">
        <v>37012664.609999999</v>
      </c>
      <c r="C56" s="15">
        <v>391514057.62</v>
      </c>
      <c r="D56" s="15">
        <v>267809077.49000001</v>
      </c>
      <c r="E56" s="15">
        <v>30500336.920000002</v>
      </c>
      <c r="F56" s="15">
        <v>228101506.62</v>
      </c>
      <c r="G56" s="15">
        <v>173386132.38</v>
      </c>
      <c r="H56" s="10">
        <f>ROUND(AVERAGE(B56:D56),all_biorepintensities!$U$4)</f>
        <v>232111933.24000001</v>
      </c>
      <c r="I56" s="10">
        <f>ROUND(AVERAGE(E56:G56),all_biorepintensities!$U$4)</f>
        <v>143995991.973333</v>
      </c>
      <c r="J56" s="2">
        <f>ROUND(SQRT(((1/3+1/3)/4)*((SUM((B56-H56)^2,(C56-H56)^2,(D56-H56)^2)+SUM((E56-I56)^2,(F56-I56)^2,(G56-I56)^2)))),all_biorepintensities!$U$4)</f>
        <v>119419310.029487</v>
      </c>
      <c r="K56" s="2">
        <f>ROUND((I56-H56)/(J56+all_biorepintensities!$U$2),all_biorepintensities!$U$4)</f>
        <v>-0.73787011920000001</v>
      </c>
      <c r="L56" s="2">
        <f>K56+0.00000001*ROWS($K$2:K56)</f>
        <v>-0.73786956920000002</v>
      </c>
      <c r="M56">
        <f t="shared" si="0"/>
        <v>51</v>
      </c>
      <c r="N56" s="2">
        <f>AVERAGE(Sheet1!$N56,Sheet5!$N56,Sheet9!$N56)</f>
        <v>-0.21531507489999999</v>
      </c>
      <c r="O56">
        <f>INDEX($K$2:$K$420,MATCH(ROWS($M$2:$M56),$M$2:$M$420,0))</f>
        <v>-0.71062473439999996</v>
      </c>
      <c r="P56">
        <f t="shared" si="1"/>
        <v>0.35023681901964981</v>
      </c>
      <c r="Q56">
        <f t="shared" si="2"/>
        <v>-1.2153150748999999</v>
      </c>
      <c r="R56">
        <f t="shared" si="3"/>
        <v>0.78468492509999999</v>
      </c>
      <c r="S56" t="b">
        <f t="shared" si="4"/>
        <v>0</v>
      </c>
    </row>
    <row r="57" spans="1:19" x14ac:dyDescent="0.25">
      <c r="A57" s="15" t="s">
        <v>62</v>
      </c>
      <c r="B57" s="15">
        <v>92494437.920000002</v>
      </c>
      <c r="C57" s="15">
        <v>971887649.14999998</v>
      </c>
      <c r="D57" s="15">
        <v>730305773.80999994</v>
      </c>
      <c r="E57" s="15">
        <v>79286389.319999993</v>
      </c>
      <c r="F57" s="15">
        <v>742653427.33000004</v>
      </c>
      <c r="G57" s="15">
        <v>596827575.34000003</v>
      </c>
      <c r="H57" s="10">
        <f>ROUND(AVERAGE(B57:D57),all_biorepintensities!$U$4)</f>
        <v>598229286.96000004</v>
      </c>
      <c r="I57" s="10">
        <f>ROUND(AVERAGE(E57:G57),all_biorepintensities!$U$4)</f>
        <v>472922463.99666703</v>
      </c>
      <c r="J57" s="2">
        <f>ROUND(SQRT(((1/3+1/3)/4)*((SUM((B57-H57)^2,(C57-H57)^2,(D57-H57)^2)+SUM((E57-I57)^2,(F57-I57)^2,(G57-I57)^2)))),all_biorepintensities!$U$4)</f>
        <v>330627972.20623702</v>
      </c>
      <c r="K57" s="2">
        <f>ROUND((I57-H57)/(J57+all_biorepintensities!$U$2),all_biorepintensities!$U$4)</f>
        <v>-0.37899643440000003</v>
      </c>
      <c r="L57" s="2">
        <f>K57+0.00000001*ROWS($K$2:K57)</f>
        <v>-0.37899587440000004</v>
      </c>
      <c r="M57">
        <f t="shared" si="0"/>
        <v>85</v>
      </c>
      <c r="N57" s="2">
        <f>AVERAGE(Sheet1!$N57,Sheet5!$N57,Sheet9!$N57)</f>
        <v>-0.2116820495666667</v>
      </c>
      <c r="O57">
        <f>INDEX($K$2:$K$420,MATCH(ROWS($M$2:$M57),$M$2:$M$420,0))</f>
        <v>-0.69897050090000001</v>
      </c>
      <c r="P57">
        <f t="shared" si="1"/>
        <v>0.34456496833169092</v>
      </c>
      <c r="Q57">
        <f t="shared" si="2"/>
        <v>-1.2116820495666667</v>
      </c>
      <c r="R57">
        <f t="shared" si="3"/>
        <v>0.7883179504333333</v>
      </c>
      <c r="S57" t="b">
        <f t="shared" si="4"/>
        <v>0</v>
      </c>
    </row>
    <row r="58" spans="1:19" x14ac:dyDescent="0.25">
      <c r="A58" s="15" t="s">
        <v>63</v>
      </c>
      <c r="B58" s="15">
        <v>692293928.62</v>
      </c>
      <c r="C58" s="15">
        <v>479683577.77999997</v>
      </c>
      <c r="D58" s="15">
        <v>419260399.51999998</v>
      </c>
      <c r="E58" s="15">
        <v>556747608.67999995</v>
      </c>
      <c r="F58" s="15">
        <v>258308589.34</v>
      </c>
      <c r="G58" s="15">
        <v>320709612.87</v>
      </c>
      <c r="H58" s="10">
        <f>ROUND(AVERAGE(B58:D58),all_biorepintensities!$U$4)</f>
        <v>530412635.30666697</v>
      </c>
      <c r="I58" s="10">
        <f>ROUND(AVERAGE(E58:G58),all_biorepintensities!$U$4)</f>
        <v>378588603.63</v>
      </c>
      <c r="J58" s="2">
        <f>ROUND(SQRT(((1/3+1/3)/4)*((SUM((B58-H58)^2,(C58-H58)^2,(D58-H58)^2)+SUM((E58-I58)^2,(F58-I58)^2,(G58-I58)^2)))),all_biorepintensities!$U$4)</f>
        <v>122944228.827628</v>
      </c>
      <c r="K58" s="2">
        <f>ROUND((I58-H58)/(J58+all_biorepintensities!$U$2),all_biorepintensities!$U$4)</f>
        <v>-1.2349016451999999</v>
      </c>
      <c r="L58" s="2">
        <f>K58+0.00000001*ROWS($K$2:K58)</f>
        <v>-1.2349010751999998</v>
      </c>
      <c r="M58">
        <f t="shared" si="0"/>
        <v>23</v>
      </c>
      <c r="N58" s="2">
        <f>AVERAGE(Sheet1!$N58,Sheet5!$N58,Sheet9!$N58)</f>
        <v>-0.20420691299999996</v>
      </c>
      <c r="O58">
        <f>INDEX($K$2:$K$420,MATCH(ROWS($M$2:$M58),$M$2:$M$420,0))</f>
        <v>-0.69868549800000002</v>
      </c>
      <c r="P58">
        <f t="shared" si="1"/>
        <v>0.34964916060502865</v>
      </c>
      <c r="Q58">
        <f t="shared" si="2"/>
        <v>-1.2042069129999999</v>
      </c>
      <c r="R58">
        <f t="shared" si="3"/>
        <v>0.79579308700000007</v>
      </c>
      <c r="S58" t="b">
        <f t="shared" si="4"/>
        <v>0</v>
      </c>
    </row>
    <row r="59" spans="1:19" x14ac:dyDescent="0.25">
      <c r="A59" s="15" t="s">
        <v>64</v>
      </c>
      <c r="B59" s="15">
        <v>228440885.99000001</v>
      </c>
      <c r="C59" s="15">
        <v>460553939.38999999</v>
      </c>
      <c r="D59" s="15">
        <v>638410067.71000004</v>
      </c>
      <c r="E59" s="15">
        <v>354254749.13999999</v>
      </c>
      <c r="F59" s="15">
        <v>431922701.14999998</v>
      </c>
      <c r="G59" s="15">
        <v>639124938.26999998</v>
      </c>
      <c r="H59" s="10">
        <f>ROUND(AVERAGE(B59:D59),all_biorepintensities!$U$4)</f>
        <v>442468297.69666702</v>
      </c>
      <c r="I59" s="10">
        <f>ROUND(AVERAGE(E59:G59),all_biorepintensities!$U$4)</f>
        <v>475100796.18666703</v>
      </c>
      <c r="J59" s="2">
        <f>ROUND(SQRT(((1/3+1/3)/4)*((SUM((B59-H59)^2,(C59-H59)^2,(D59-H59)^2)+SUM((E59-I59)^2,(F59-I59)^2,(G59-I59)^2)))),all_biorepintensities!$U$4)</f>
        <v>146002302.948302</v>
      </c>
      <c r="K59" s="2">
        <f>ROUND((I59-H59)/(J59+all_biorepintensities!$U$2),all_biorepintensities!$U$4)</f>
        <v>0.22350673660000001</v>
      </c>
      <c r="L59" s="2">
        <f>K59+0.00000001*ROWS($K$2:K59)</f>
        <v>0.22350731660000001</v>
      </c>
      <c r="M59">
        <f t="shared" si="0"/>
        <v>99</v>
      </c>
      <c r="N59" s="2">
        <f>AVERAGE(Sheet1!$N59,Sheet5!$N59,Sheet9!$N59)</f>
        <v>-0.19866532943333329</v>
      </c>
      <c r="O59">
        <f>INDEX($K$2:$K$420,MATCH(ROWS($M$2:$M59),$M$2:$M$420,0))</f>
        <v>-0.68704375750000002</v>
      </c>
      <c r="P59">
        <f t="shared" si="1"/>
        <v>0.34533569827116656</v>
      </c>
      <c r="Q59">
        <f t="shared" si="2"/>
        <v>-1.1986653294333334</v>
      </c>
      <c r="R59">
        <f t="shared" si="3"/>
        <v>0.80133467056666674</v>
      </c>
      <c r="S59" t="b">
        <f t="shared" si="4"/>
        <v>0</v>
      </c>
    </row>
    <row r="60" spans="1:19" x14ac:dyDescent="0.25">
      <c r="A60" s="15" t="s">
        <v>65</v>
      </c>
      <c r="B60" s="15">
        <v>389601997.54000002</v>
      </c>
      <c r="C60" s="15">
        <v>192257790.50999999</v>
      </c>
      <c r="D60" s="15">
        <v>205300324.72</v>
      </c>
      <c r="E60" s="15">
        <v>349119183.29000002</v>
      </c>
      <c r="F60" s="15">
        <v>97407629.890000001</v>
      </c>
      <c r="G60" s="15">
        <v>166874218.03999999</v>
      </c>
      <c r="H60" s="10">
        <f>ROUND(AVERAGE(B60:D60),all_biorepintensities!$U$4)</f>
        <v>262386704.25666699</v>
      </c>
      <c r="I60" s="10">
        <f>ROUND(AVERAGE(E60:G60),all_biorepintensities!$U$4)</f>
        <v>204467010.40666699</v>
      </c>
      <c r="J60" s="2">
        <f>ROUND(SQRT(((1/3+1/3)/4)*((SUM((B60-H60)^2,(C60-H60)^2,(D60-H60)^2)+SUM((E60-I60)^2,(F60-I60)^2,(G60-I60)^2)))),all_biorepintensities!$U$4)</f>
        <v>98454583.634165898</v>
      </c>
      <c r="K60" s="2">
        <f>ROUND((I60-H60)/(J60+all_biorepintensities!$U$2),all_biorepintensities!$U$4)</f>
        <v>-0.5882884384</v>
      </c>
      <c r="L60" s="2">
        <f>K60+0.00000001*ROWS($K$2:K60)</f>
        <v>-0.58828784840000004</v>
      </c>
      <c r="M60">
        <f t="shared" si="0"/>
        <v>73</v>
      </c>
      <c r="N60" s="2">
        <f>AVERAGE(Sheet1!$N60,Sheet5!$N60,Sheet9!$N60)</f>
        <v>-0.1875493053</v>
      </c>
      <c r="O60">
        <f>INDEX($K$2:$K$420,MATCH(ROWS($M$2:$M60),$M$2:$M$420,0))</f>
        <v>-0.66714529410000001</v>
      </c>
      <c r="P60">
        <f t="shared" si="1"/>
        <v>0.33912557591034748</v>
      </c>
      <c r="Q60">
        <f t="shared" si="2"/>
        <v>-1.1875493052999999</v>
      </c>
      <c r="R60">
        <f t="shared" si="3"/>
        <v>0.81245069469999998</v>
      </c>
      <c r="S60" t="b">
        <f t="shared" si="4"/>
        <v>0</v>
      </c>
    </row>
    <row r="61" spans="1:19" x14ac:dyDescent="0.25">
      <c r="A61" s="15" t="s">
        <v>66</v>
      </c>
      <c r="B61" s="15">
        <v>285837611.36000001</v>
      </c>
      <c r="C61" s="15">
        <v>702365981.63</v>
      </c>
      <c r="D61" s="15">
        <v>816313138.20000005</v>
      </c>
      <c r="E61" s="15">
        <v>260496871.38</v>
      </c>
      <c r="F61" s="15">
        <v>423217225.19999999</v>
      </c>
      <c r="G61" s="15">
        <v>497682631.49000001</v>
      </c>
      <c r="H61" s="10">
        <f>ROUND(AVERAGE(B61:D61),all_biorepintensities!$U$4)</f>
        <v>601505577.06333303</v>
      </c>
      <c r="I61" s="10">
        <f>ROUND(AVERAGE(E61:G61),all_biorepintensities!$U$4)</f>
        <v>393798909.35666698</v>
      </c>
      <c r="J61" s="2">
        <f>ROUND(SQRT(((1/3+1/3)/4)*((SUM((B61-H61)^2,(C61-H61)^2,(D61-H61)^2)+SUM((E61-I61)^2,(F61-I61)^2,(G61-I61)^2)))),all_biorepintensities!$U$4)</f>
        <v>175778303.77219599</v>
      </c>
      <c r="K61" s="2">
        <f>ROUND((I61-H61)/(J61+all_biorepintensities!$U$2),all_biorepintensities!$U$4)</f>
        <v>-1.1816399525000001</v>
      </c>
      <c r="L61" s="2">
        <f>K61+0.00000001*ROWS($K$2:K61)</f>
        <v>-1.1816393525000002</v>
      </c>
      <c r="M61">
        <f t="shared" si="0"/>
        <v>25</v>
      </c>
      <c r="N61" s="2">
        <f>AVERAGE(Sheet1!$N61,Sheet5!$N61,Sheet9!$N61)</f>
        <v>-0.18212360736666669</v>
      </c>
      <c r="O61">
        <f>INDEX($K$2:$K$420,MATCH(ROWS($M$2:$M61),$M$2:$M$420,0))</f>
        <v>-0.66140269279999997</v>
      </c>
      <c r="P61">
        <f t="shared" si="1"/>
        <v>0.33890149139079662</v>
      </c>
      <c r="Q61">
        <f t="shared" si="2"/>
        <v>-1.1821236073666668</v>
      </c>
      <c r="R61">
        <f t="shared" si="3"/>
        <v>0.81787639263333334</v>
      </c>
      <c r="S61" t="b">
        <f t="shared" si="4"/>
        <v>0</v>
      </c>
    </row>
    <row r="62" spans="1:19" x14ac:dyDescent="0.25">
      <c r="A62" s="15" t="s">
        <v>67</v>
      </c>
      <c r="B62" s="15">
        <v>22757400.640000001</v>
      </c>
      <c r="C62" s="15">
        <v>277437867.98000002</v>
      </c>
      <c r="D62" s="15">
        <v>224894106.97999999</v>
      </c>
      <c r="E62" s="15">
        <v>20285392.440000001</v>
      </c>
      <c r="F62" s="15">
        <v>174636629.30000001</v>
      </c>
      <c r="G62" s="15">
        <v>164248750.52000001</v>
      </c>
      <c r="H62" s="10">
        <f>ROUND(AVERAGE(B62:D62),all_biorepintensities!$U$4)</f>
        <v>175029791.866667</v>
      </c>
      <c r="I62" s="10">
        <f>ROUND(AVERAGE(E62:G62),all_biorepintensities!$U$4)</f>
        <v>119723590.753333</v>
      </c>
      <c r="J62" s="2">
        <f>ROUND(SQRT(((1/3+1/3)/4)*((SUM((B62-H62)^2,(C62-H62)^2,(D62-H62)^2)+SUM((E62-I62)^2,(F62-I62)^2,(G62-I62)^2)))),all_biorepintensities!$U$4)</f>
        <v>92237584.569523305</v>
      </c>
      <c r="K62" s="2">
        <f>ROUND((I62-H62)/(J62+all_biorepintensities!$U$2),all_biorepintensities!$U$4)</f>
        <v>-0.59960590650000001</v>
      </c>
      <c r="L62" s="2">
        <f>K62+0.00000001*ROWS($K$2:K62)</f>
        <v>-0.59960529650000005</v>
      </c>
      <c r="M62">
        <f t="shared" si="0"/>
        <v>71</v>
      </c>
      <c r="N62" s="2">
        <f>AVERAGE(Sheet1!$N62,Sheet5!$N62,Sheet9!$N62)</f>
        <v>-0.17238386096666666</v>
      </c>
      <c r="O62">
        <f>INDEX($K$2:$K$420,MATCH(ROWS($M$2:$M62),$M$2:$M$420,0))</f>
        <v>-0.66026113730000002</v>
      </c>
      <c r="P62">
        <f t="shared" si="1"/>
        <v>0.34498133048212309</v>
      </c>
      <c r="Q62">
        <f t="shared" si="2"/>
        <v>-1.1723838609666666</v>
      </c>
      <c r="R62">
        <f t="shared" si="3"/>
        <v>0.82761613903333331</v>
      </c>
      <c r="S62" t="b">
        <f t="shared" si="4"/>
        <v>0</v>
      </c>
    </row>
    <row r="63" spans="1:19" x14ac:dyDescent="0.25">
      <c r="A63" s="15" t="s">
        <v>68</v>
      </c>
      <c r="B63" s="15">
        <v>22343568.82</v>
      </c>
      <c r="C63" s="15">
        <v>72594437.590000004</v>
      </c>
      <c r="D63" s="15">
        <v>68082286.709999993</v>
      </c>
      <c r="E63" s="15">
        <v>21835250.52</v>
      </c>
      <c r="F63" s="15">
        <v>48751061.659999996</v>
      </c>
      <c r="G63" s="15">
        <v>45423923.460000001</v>
      </c>
      <c r="H63" s="10">
        <f>ROUND(AVERAGE(B63:D63),all_biorepintensities!$U$4)</f>
        <v>54340097.706666701</v>
      </c>
      <c r="I63" s="10">
        <f>ROUND(AVERAGE(E63:G63),all_biorepintensities!$U$4)</f>
        <v>38670078.546666697</v>
      </c>
      <c r="J63" s="2">
        <f>ROUND(SQRT(((1/3+1/3)/4)*((SUM((B63-H63)^2,(C63-H63)^2,(D63-H63)^2)+SUM((E63-I63)^2,(F63-I63)^2,(G63-I63)^2)))),all_biorepintensities!$U$4)</f>
        <v>18149832.966664799</v>
      </c>
      <c r="K63" s="2">
        <f>ROUND((I63-H63)/(J63+all_biorepintensities!$U$2),all_biorepintensities!$U$4)</f>
        <v>-0.86336983519999999</v>
      </c>
      <c r="L63" s="2">
        <f>K63+0.00000001*ROWS($K$2:K63)</f>
        <v>-0.86336921519999998</v>
      </c>
      <c r="M63">
        <f t="shared" si="0"/>
        <v>42</v>
      </c>
      <c r="N63" s="2">
        <f>AVERAGE(Sheet1!$N63,Sheet5!$N63,Sheet9!$N63)</f>
        <v>-0.17106955903333332</v>
      </c>
      <c r="O63">
        <f>INDEX($K$2:$K$420,MATCH(ROWS($M$2:$M63),$M$2:$M$420,0))</f>
        <v>-0.65052038000000001</v>
      </c>
      <c r="P63">
        <f t="shared" si="1"/>
        <v>0.33902292675098733</v>
      </c>
      <c r="Q63">
        <f t="shared" si="2"/>
        <v>-1.1710695590333333</v>
      </c>
      <c r="R63">
        <f t="shared" si="3"/>
        <v>0.82893044096666668</v>
      </c>
      <c r="S63" t="b">
        <f t="shared" si="4"/>
        <v>0</v>
      </c>
    </row>
    <row r="64" spans="1:19" x14ac:dyDescent="0.25">
      <c r="A64" s="15" t="s">
        <v>69</v>
      </c>
      <c r="B64" s="15">
        <v>105862576.29000001</v>
      </c>
      <c r="C64" s="15">
        <v>271546605.11000001</v>
      </c>
      <c r="D64" s="15">
        <v>238254645.22999999</v>
      </c>
      <c r="E64" s="15">
        <v>91305134.629999995</v>
      </c>
      <c r="F64" s="15">
        <v>143389172.59</v>
      </c>
      <c r="G64" s="15">
        <v>178243910.59</v>
      </c>
      <c r="H64" s="10">
        <f>ROUND(AVERAGE(B64:D64),all_biorepintensities!$U$4)</f>
        <v>205221275.54333299</v>
      </c>
      <c r="I64" s="10">
        <f>ROUND(AVERAGE(E64:G64),all_biorepintensities!$U$4)</f>
        <v>137646072.603333</v>
      </c>
      <c r="J64" s="2">
        <f>ROUND(SQRT(((1/3+1/3)/4)*((SUM((B64-H64)^2,(C64-H64)^2,(D64-H64)^2)+SUM((E64-I64)^2,(F64-I64)^2,(G64-I64)^2)))),all_biorepintensities!$U$4)</f>
        <v>56555362.479600601</v>
      </c>
      <c r="K64" s="2">
        <f>ROUND((I64-H64)/(J64+all_biorepintensities!$U$2),all_biorepintensities!$U$4)</f>
        <v>-1.1948504754</v>
      </c>
      <c r="L64" s="2">
        <f>K64+0.00000001*ROWS($K$2:K64)</f>
        <v>-1.1948498454000001</v>
      </c>
      <c r="M64">
        <f t="shared" si="0"/>
        <v>24</v>
      </c>
      <c r="N64" s="2">
        <f>AVERAGE(Sheet1!$N64,Sheet5!$N64,Sheet9!$N64)</f>
        <v>-0.16751015950000001</v>
      </c>
      <c r="O64">
        <f>INDEX($K$2:$K$420,MATCH(ROWS($M$2:$M64),$M$2:$M$420,0))</f>
        <v>-0.63580593669999996</v>
      </c>
      <c r="P64">
        <f t="shared" si="1"/>
        <v>0.33113511965914455</v>
      </c>
      <c r="Q64">
        <f t="shared" si="2"/>
        <v>-1.1675101594999999</v>
      </c>
      <c r="R64">
        <f t="shared" si="3"/>
        <v>0.83248984049999997</v>
      </c>
      <c r="S64" t="b">
        <f t="shared" si="4"/>
        <v>0</v>
      </c>
    </row>
    <row r="65" spans="1:19" x14ac:dyDescent="0.25">
      <c r="A65" s="15" t="s">
        <v>70</v>
      </c>
      <c r="B65" s="15">
        <v>40544691.560000002</v>
      </c>
      <c r="C65" s="15">
        <v>1084437852.01</v>
      </c>
      <c r="D65" s="15">
        <v>713708648.88</v>
      </c>
      <c r="E65" s="15">
        <v>49262971.789999999</v>
      </c>
      <c r="F65" s="15">
        <v>1053915160.4299999</v>
      </c>
      <c r="G65" s="15">
        <v>693536484.51999998</v>
      </c>
      <c r="H65" s="10">
        <f>ROUND(AVERAGE(B65:D65),all_biorepintensities!$U$4)</f>
        <v>612897064.14999998</v>
      </c>
      <c r="I65" s="10">
        <f>ROUND(AVERAGE(E65:G65),all_biorepintensities!$U$4)</f>
        <v>598904872.24666703</v>
      </c>
      <c r="J65" s="2">
        <f>ROUND(SQRT(((1/3+1/3)/4)*((SUM((B65-H65)^2,(C65-H65)^2,(D65-H65)^2)+SUM((E65-I65)^2,(F65-I65)^2,(G65-I65)^2)))),all_biorepintensities!$U$4)</f>
        <v>423909709.68130898</v>
      </c>
      <c r="K65" s="2">
        <f>ROUND((I65-H65)/(J65+all_biorepintensities!$U$2),all_biorepintensities!$U$4)</f>
        <v>-3.3007481399999997E-2</v>
      </c>
      <c r="L65" s="2">
        <f>K65+0.00000001*ROWS($K$2:K65)</f>
        <v>-3.3006841399999994E-2</v>
      </c>
      <c r="M65">
        <f t="shared" si="0"/>
        <v>96</v>
      </c>
      <c r="N65" s="2">
        <f>AVERAGE(Sheet1!$N65,Sheet5!$N65,Sheet9!$N65)</f>
        <v>-0.15937839633333337</v>
      </c>
      <c r="O65">
        <f>INDEX($K$2:$K$420,MATCH(ROWS($M$2:$M65),$M$2:$M$420,0))</f>
        <v>-0.63290804290000002</v>
      </c>
      <c r="P65">
        <f t="shared" si="1"/>
        <v>0.33483602418015912</v>
      </c>
      <c r="Q65">
        <f t="shared" si="2"/>
        <v>-1.1593783963333333</v>
      </c>
      <c r="R65">
        <f t="shared" si="3"/>
        <v>0.84062160366666661</v>
      </c>
      <c r="S65" t="b">
        <f t="shared" si="4"/>
        <v>0</v>
      </c>
    </row>
    <row r="66" spans="1:19" x14ac:dyDescent="0.25">
      <c r="A66" s="15" t="s">
        <v>71</v>
      </c>
      <c r="B66" s="15">
        <v>7422581.0999999996</v>
      </c>
      <c r="C66" s="15">
        <v>135419129.37</v>
      </c>
      <c r="D66" s="15">
        <v>90546705</v>
      </c>
      <c r="E66" s="15">
        <v>10237840.85</v>
      </c>
      <c r="F66" s="15">
        <v>52897558.969999999</v>
      </c>
      <c r="G66" s="15">
        <v>52800840.43</v>
      </c>
      <c r="H66" s="10">
        <f>ROUND(AVERAGE(B66:D66),all_biorepintensities!$U$4)</f>
        <v>77796138.489999995</v>
      </c>
      <c r="I66" s="10">
        <f>ROUND(AVERAGE(E66:G66),all_biorepintensities!$U$4)</f>
        <v>38645413.416666701</v>
      </c>
      <c r="J66" s="2">
        <f>ROUND(SQRT(((1/3+1/3)/4)*((SUM((B66-H66)^2,(C66-H66)^2,(D66-H66)^2)+SUM((E66-I66)^2,(F66-I66)^2,(G66-I66)^2)))),all_biorepintensities!$U$4)</f>
        <v>40095539.132468298</v>
      </c>
      <c r="K66" s="2">
        <f>ROUND((I66-H66)/(J66+all_biorepintensities!$U$2),all_biorepintensities!$U$4)</f>
        <v>-0.9764359064</v>
      </c>
      <c r="L66" s="2">
        <f>K66+0.00000001*ROWS($K$2:K66)</f>
        <v>-0.97643525639999995</v>
      </c>
      <c r="M66">
        <f t="shared" si="0"/>
        <v>36</v>
      </c>
      <c r="N66" s="2">
        <f>AVERAGE(Sheet1!$N66,Sheet5!$N66,Sheet9!$N66)</f>
        <v>-0.15439664140000001</v>
      </c>
      <c r="O66">
        <f>INDEX($K$2:$K$420,MATCH(ROWS($M$2:$M66),$M$2:$M$420,0))</f>
        <v>-0.62981467980000005</v>
      </c>
      <c r="P66">
        <f t="shared" si="1"/>
        <v>0.33617131885104645</v>
      </c>
      <c r="Q66">
        <f t="shared" si="2"/>
        <v>-1.1543966414</v>
      </c>
      <c r="R66">
        <f t="shared" si="3"/>
        <v>0.84560335860000002</v>
      </c>
      <c r="S66" t="b">
        <f t="shared" si="4"/>
        <v>0</v>
      </c>
    </row>
    <row r="67" spans="1:19" x14ac:dyDescent="0.25">
      <c r="A67" s="15" t="s">
        <v>72</v>
      </c>
      <c r="B67" s="15">
        <v>107314215.67</v>
      </c>
      <c r="C67" s="15">
        <v>421225446.87</v>
      </c>
      <c r="D67" s="15">
        <v>224092855.22</v>
      </c>
      <c r="E67" s="15">
        <v>95505730.620000005</v>
      </c>
      <c r="F67" s="15">
        <v>194740563.74000001</v>
      </c>
      <c r="G67" s="15">
        <v>123119160.23999999</v>
      </c>
      <c r="H67" s="10">
        <f>ROUND(AVERAGE(B67:D67),all_biorepintensities!$U$4)</f>
        <v>250877505.91999999</v>
      </c>
      <c r="I67" s="10">
        <f>ROUND(AVERAGE(E67:G67),all_biorepintensities!$U$4)</f>
        <v>137788484.866667</v>
      </c>
      <c r="J67" s="2">
        <f>ROUND(SQRT(((1/3+1/3)/4)*((SUM((B67-H67)^2,(C67-H67)^2,(D67-H67)^2)+SUM((E67-I67)^2,(F67-I67)^2,(G67-I67)^2)))),all_biorepintensities!$U$4)</f>
        <v>96257308.368518502</v>
      </c>
      <c r="K67" s="2">
        <f>ROUND((I67-H67)/(J67+all_biorepintensities!$U$2),all_biorepintensities!$U$4)</f>
        <v>-1.1748616473</v>
      </c>
      <c r="L67" s="2">
        <f>K67+0.00000001*ROWS($K$2:K67)</f>
        <v>-1.1748609873</v>
      </c>
      <c r="M67">
        <f t="shared" ref="M67:M101" si="5">COUNTIF(L:L,"&lt;="&amp;$L67)</f>
        <v>26</v>
      </c>
      <c r="N67" s="2">
        <f>AVERAGE(Sheet1!$N67,Sheet5!$N67,Sheet9!$N67)</f>
        <v>-0.14959892423333335</v>
      </c>
      <c r="O67">
        <f>INDEX($K$2:$K$420,MATCH(ROWS($M$2:$M67),$M$2:$M$420,0))</f>
        <v>-0.62637516979999996</v>
      </c>
      <c r="P67">
        <f t="shared" ref="P67:P101" si="6">ABS(O67-N67)/SQRT(2)</f>
        <v>0.33713171634885258</v>
      </c>
      <c r="Q67">
        <f t="shared" ref="Q67:Q101" si="7">N67-$U$3</f>
        <v>-1.1495989242333333</v>
      </c>
      <c r="R67">
        <f t="shared" ref="R67:R101" si="8">N67+$U$3</f>
        <v>0.85040107576666668</v>
      </c>
      <c r="S67" t="b">
        <f t="shared" ref="S67:S101" si="9">OR(O67&lt;Q67,O67&gt;R67)</f>
        <v>0</v>
      </c>
    </row>
    <row r="68" spans="1:19" x14ac:dyDescent="0.25">
      <c r="A68" s="15" t="s">
        <v>73</v>
      </c>
      <c r="B68" s="15">
        <v>52095457.409999996</v>
      </c>
      <c r="C68" s="15">
        <v>408916005.41000003</v>
      </c>
      <c r="D68" s="15">
        <v>767261808.19000006</v>
      </c>
      <c r="E68" s="15">
        <v>39764242.210000001</v>
      </c>
      <c r="F68" s="15">
        <v>229030300.59</v>
      </c>
      <c r="G68" s="15">
        <v>533112344.14999998</v>
      </c>
      <c r="H68" s="10">
        <f>ROUND(AVERAGE(B68:D68),all_biorepintensities!$U$4)</f>
        <v>409424423.67000002</v>
      </c>
      <c r="I68" s="10">
        <f>ROUND(AVERAGE(E68:G68),all_biorepintensities!$U$4)</f>
        <v>267302295.65000001</v>
      </c>
      <c r="J68" s="2">
        <f>ROUND(SQRT(((1/3+1/3)/4)*((SUM((B68-H68)^2,(C68-H68)^2,(D68-H68)^2)+SUM((E68-I68)^2,(F68-I68)^2,(G68-I68)^2)))),all_biorepintensities!$U$4)</f>
        <v>251536987.21738401</v>
      </c>
      <c r="K68" s="2">
        <f>ROUND((I68-H68)/(J68+all_biorepintensities!$U$2),all_biorepintensities!$U$4)</f>
        <v>-0.56501482749999998</v>
      </c>
      <c r="L68" s="2">
        <f>K68+0.00000001*ROWS($K$2:K68)</f>
        <v>-0.56501415749999995</v>
      </c>
      <c r="M68">
        <f t="shared" si="5"/>
        <v>75</v>
      </c>
      <c r="N68" s="2">
        <f>AVERAGE(Sheet1!$N68,Sheet5!$N68,Sheet9!$N68)</f>
        <v>-0.13869711853333333</v>
      </c>
      <c r="O68">
        <f>INDEX($K$2:$K$420,MATCH(ROWS($M$2:$M68),$M$2:$M$420,0))</f>
        <v>-0.62138361480000004</v>
      </c>
      <c r="P68">
        <f t="shared" si="6"/>
        <v>0.34131089469733517</v>
      </c>
      <c r="Q68">
        <f t="shared" si="7"/>
        <v>-1.1386971185333334</v>
      </c>
      <c r="R68">
        <f t="shared" si="8"/>
        <v>0.86130288146666667</v>
      </c>
      <c r="S68" t="b">
        <f t="shared" si="9"/>
        <v>0</v>
      </c>
    </row>
    <row r="69" spans="1:19" x14ac:dyDescent="0.25">
      <c r="A69" s="15" t="s">
        <v>74</v>
      </c>
      <c r="B69" s="15">
        <v>75185594.109999999</v>
      </c>
      <c r="C69" s="15">
        <v>27252618.350000001</v>
      </c>
      <c r="D69" s="15">
        <v>34881544.079999998</v>
      </c>
      <c r="E69" s="15">
        <v>57048976.640000001</v>
      </c>
      <c r="F69" s="15">
        <v>41515373.530000001</v>
      </c>
      <c r="G69" s="15">
        <v>41153267.530000001</v>
      </c>
      <c r="H69" s="10">
        <f>ROUND(AVERAGE(B69:D69),all_biorepintensities!$U$4)</f>
        <v>45773252.18</v>
      </c>
      <c r="I69" s="10">
        <f>ROUND(AVERAGE(E69:G69),all_biorepintensities!$U$4)</f>
        <v>46572539.233333297</v>
      </c>
      <c r="J69" s="2">
        <f>ROUND(SQRT(((1/3+1/3)/4)*((SUM((B69-H69)^2,(C69-H69)^2,(D69-H69)^2)+SUM((E69-I69)^2,(F69-I69)^2,(G69-I69)^2)))),all_biorepintensities!$U$4)</f>
        <v>15766146.285047499</v>
      </c>
      <c r="K69" s="2">
        <f>ROUND((I69-H69)/(J69+all_biorepintensities!$U$2),all_biorepintensities!$U$4)</f>
        <v>5.0696409099999999E-2</v>
      </c>
      <c r="L69" s="2">
        <f>K69+0.00000001*ROWS($K$2:K69)</f>
        <v>5.0697089100000002E-2</v>
      </c>
      <c r="M69">
        <f t="shared" si="5"/>
        <v>97</v>
      </c>
      <c r="N69" s="2">
        <f>AVERAGE(Sheet1!$N69,Sheet5!$N69,Sheet9!$N69)</f>
        <v>-0.132562817</v>
      </c>
      <c r="O69">
        <f>INDEX($K$2:$K$420,MATCH(ROWS($M$2:$M69),$M$2:$M$420,0))</f>
        <v>-0.61718843150000002</v>
      </c>
      <c r="P69">
        <f t="shared" si="6"/>
        <v>0.3426820583496476</v>
      </c>
      <c r="Q69">
        <f t="shared" si="7"/>
        <v>-1.1325628169999999</v>
      </c>
      <c r="R69">
        <f t="shared" si="8"/>
        <v>0.86743718300000006</v>
      </c>
      <c r="S69" t="b">
        <f t="shared" si="9"/>
        <v>0</v>
      </c>
    </row>
    <row r="70" spans="1:19" x14ac:dyDescent="0.25">
      <c r="A70" s="15" t="s">
        <v>75</v>
      </c>
      <c r="B70" s="15">
        <v>331204247.44999999</v>
      </c>
      <c r="C70" s="15">
        <v>37964245.159999996</v>
      </c>
      <c r="D70" s="15">
        <v>214864453.90000001</v>
      </c>
      <c r="E70" s="15">
        <v>289251478.31999999</v>
      </c>
      <c r="F70" s="15">
        <v>9663164.6899999995</v>
      </c>
      <c r="G70" s="15">
        <v>146604167.16</v>
      </c>
      <c r="H70" s="10">
        <f>ROUND(AVERAGE(B70:D70),all_biorepintensities!$U$4)</f>
        <v>194677648.836667</v>
      </c>
      <c r="I70" s="10">
        <f>ROUND(AVERAGE(E70:G70),all_biorepintensities!$U$4)</f>
        <v>148506270.056667</v>
      </c>
      <c r="J70" s="2">
        <f>ROUND(SQRT(((1/3+1/3)/4)*((SUM((B70-H70)^2,(C70-H70)^2,(D70-H70)^2)+SUM((E70-I70)^2,(F70-I70)^2,(G70-I70)^2)))),all_biorepintensities!$U$4)</f>
        <v>117399850.70397601</v>
      </c>
      <c r="K70" s="2">
        <f>ROUND((I70-H70)/(J70+all_biorepintensities!$U$2),all_biorepintensities!$U$4)</f>
        <v>-0.39328310989999998</v>
      </c>
      <c r="L70" s="2">
        <f>K70+0.00000001*ROWS($K$2:K70)</f>
        <v>-0.39328241989999996</v>
      </c>
      <c r="M70">
        <f t="shared" si="5"/>
        <v>84</v>
      </c>
      <c r="N70" s="2">
        <f>AVERAGE(Sheet1!$N70,Sheet5!$N70,Sheet9!$N70)</f>
        <v>-0.12403551020000002</v>
      </c>
      <c r="O70">
        <f>INDEX($K$2:$K$420,MATCH(ROWS($M$2:$M70),$M$2:$M$420,0))</f>
        <v>-0.61223821190000005</v>
      </c>
      <c r="P70">
        <f t="shared" si="6"/>
        <v>0.3452114409656632</v>
      </c>
      <c r="Q70">
        <f t="shared" si="7"/>
        <v>-1.1240355101999999</v>
      </c>
      <c r="R70">
        <f t="shared" si="8"/>
        <v>0.87596448979999997</v>
      </c>
      <c r="S70" t="b">
        <f t="shared" si="9"/>
        <v>0</v>
      </c>
    </row>
    <row r="71" spans="1:19" x14ac:dyDescent="0.25">
      <c r="A71" s="15" t="s">
        <v>76</v>
      </c>
      <c r="B71" s="15">
        <v>51196203.560000002</v>
      </c>
      <c r="C71" s="15">
        <v>1565016774.51</v>
      </c>
      <c r="D71" s="15">
        <v>1598414117.75</v>
      </c>
      <c r="E71" s="15">
        <v>16082334.77</v>
      </c>
      <c r="F71" s="15">
        <v>482118908.26999998</v>
      </c>
      <c r="G71" s="15">
        <v>777014289.57000005</v>
      </c>
      <c r="H71" s="10">
        <f>ROUND(AVERAGE(B71:D71),all_biorepintensities!$U$4)</f>
        <v>1071542365.27333</v>
      </c>
      <c r="I71" s="10">
        <f>ROUND(AVERAGE(E71:G71),all_biorepintensities!$U$4)</f>
        <v>425071844.20333302</v>
      </c>
      <c r="J71" s="2">
        <f>ROUND(SQRT(((1/3+1/3)/4)*((SUM((B71-H71)^2,(C71-H71)^2,(D71-H71)^2)+SUM((E71-I71)^2,(F71-I71)^2,(G71-I71)^2)))),all_biorepintensities!$U$4)</f>
        <v>556268429.96408606</v>
      </c>
      <c r="K71" s="2">
        <f>ROUND((I71-H71)/(J71+all_biorepintensities!$U$2),all_biorepintensities!$U$4)</f>
        <v>-1.1621556878999999</v>
      </c>
      <c r="L71" s="2">
        <f>K71+0.00000001*ROWS($K$2:K71)</f>
        <v>-1.1621549878999999</v>
      </c>
      <c r="M71">
        <f t="shared" si="5"/>
        <v>29</v>
      </c>
      <c r="N71" s="2">
        <f>AVERAGE(Sheet1!$N71,Sheet5!$N71,Sheet9!$N71)</f>
        <v>-0.11238028113333336</v>
      </c>
      <c r="O71">
        <f>INDEX($K$2:$K$420,MATCH(ROWS($M$2:$M71),$M$2:$M$420,0))</f>
        <v>-0.61143394760000003</v>
      </c>
      <c r="P71">
        <f t="shared" si="6"/>
        <v>0.35288423173458949</v>
      </c>
      <c r="Q71">
        <f t="shared" si="7"/>
        <v>-1.1123802811333334</v>
      </c>
      <c r="R71">
        <f t="shared" si="8"/>
        <v>0.88761971886666668</v>
      </c>
      <c r="S71" t="b">
        <f t="shared" si="9"/>
        <v>0</v>
      </c>
    </row>
    <row r="72" spans="1:19" x14ac:dyDescent="0.25">
      <c r="A72" s="15" t="s">
        <v>77</v>
      </c>
      <c r="B72" s="15">
        <v>177646922.81999999</v>
      </c>
      <c r="C72" s="15">
        <v>221837149.50999999</v>
      </c>
      <c r="D72" s="15">
        <v>232693956.00999999</v>
      </c>
      <c r="E72" s="15">
        <v>153129168.24000001</v>
      </c>
      <c r="F72" s="15">
        <v>102230030.88</v>
      </c>
      <c r="G72" s="15">
        <v>159219328.44</v>
      </c>
      <c r="H72" s="10">
        <f>ROUND(AVERAGE(B72:D72),all_biorepintensities!$U$4)</f>
        <v>210726009.44666699</v>
      </c>
      <c r="I72" s="10">
        <f>ROUND(AVERAGE(E72:G72),all_biorepintensities!$U$4)</f>
        <v>138192842.52000001</v>
      </c>
      <c r="J72" s="2">
        <f>ROUND(SQRT(((1/3+1/3)/4)*((SUM((B72-H72)^2,(C72-H72)^2,(D72-H72)^2)+SUM((E72-I72)^2,(F72-I72)^2,(G72-I72)^2)))),all_biorepintensities!$U$4)</f>
        <v>24694145.1866058</v>
      </c>
      <c r="K72" s="2">
        <f>ROUND((I72-H72)/(J72+all_biorepintensities!$U$2),all_biorepintensities!$U$4)</f>
        <v>-2.9372615833000002</v>
      </c>
      <c r="L72" s="2">
        <f>K72+0.00000001*ROWS($K$2:K72)</f>
        <v>-2.9372608733000001</v>
      </c>
      <c r="M72">
        <f t="shared" si="5"/>
        <v>4</v>
      </c>
      <c r="N72" s="2">
        <f>AVERAGE(Sheet1!$N72,Sheet5!$N72,Sheet9!$N72)</f>
        <v>-0.10424135806666666</v>
      </c>
      <c r="O72">
        <f>INDEX($K$2:$K$420,MATCH(ROWS($M$2:$M72),$M$2:$M$420,0))</f>
        <v>-0.59960590650000001</v>
      </c>
      <c r="P72">
        <f t="shared" si="6"/>
        <v>0.35027563135662193</v>
      </c>
      <c r="Q72">
        <f t="shared" si="7"/>
        <v>-1.1042413580666666</v>
      </c>
      <c r="R72">
        <f t="shared" si="8"/>
        <v>0.89575864193333332</v>
      </c>
      <c r="S72" t="b">
        <f t="shared" si="9"/>
        <v>0</v>
      </c>
    </row>
    <row r="73" spans="1:19" x14ac:dyDescent="0.25">
      <c r="A73" s="15" t="s">
        <v>78</v>
      </c>
      <c r="B73" s="15">
        <v>124551529.77</v>
      </c>
      <c r="C73" s="15">
        <v>2913666806.23</v>
      </c>
      <c r="D73" s="15">
        <v>1993041578.3599999</v>
      </c>
      <c r="E73" s="15">
        <v>161867630.44</v>
      </c>
      <c r="F73" s="15">
        <v>2692209471.2600002</v>
      </c>
      <c r="G73" s="15">
        <v>1973409078.0799999</v>
      </c>
      <c r="H73" s="10">
        <f>ROUND(AVERAGE(B73:D73),all_biorepintensities!$U$4)</f>
        <v>1677086638.1199999</v>
      </c>
      <c r="I73" s="10">
        <f>ROUND(AVERAGE(E73:G73),all_biorepintensities!$U$4)</f>
        <v>1609162059.9266701</v>
      </c>
      <c r="J73" s="2">
        <f>ROUND(SQRT(((1/3+1/3)/4)*((SUM((B73-H73)^2,(C73-H73)^2,(D73-H73)^2)+SUM((E73-I73)^2,(F73-I73)^2,(G73-I73)^2)))),all_biorepintensities!$U$4)</f>
        <v>1113526833.2447801</v>
      </c>
      <c r="K73" s="2">
        <f>ROUND((I73-H73)/(J73+all_biorepintensities!$U$2),all_biorepintensities!$U$4)</f>
        <v>-6.0999498300000003E-2</v>
      </c>
      <c r="L73" s="2">
        <f>K73+0.00000001*ROWS($K$2:K73)</f>
        <v>-6.0998778300000001E-2</v>
      </c>
      <c r="M73">
        <f t="shared" si="5"/>
        <v>95</v>
      </c>
      <c r="N73" s="2">
        <f>AVERAGE(Sheet1!$N73,Sheet5!$N73,Sheet9!$N73)</f>
        <v>-9.9335348533333354E-2</v>
      </c>
      <c r="O73">
        <f>INDEX($K$2:$K$420,MATCH(ROWS($M$2:$M73),$M$2:$M$420,0))</f>
        <v>-0.59197492949999997</v>
      </c>
      <c r="P73">
        <f t="shared" si="6"/>
        <v>0.34834878838242916</v>
      </c>
      <c r="Q73">
        <f t="shared" si="7"/>
        <v>-1.0993353485333333</v>
      </c>
      <c r="R73">
        <f t="shared" si="8"/>
        <v>0.90066465146666663</v>
      </c>
      <c r="S73" t="b">
        <f t="shared" si="9"/>
        <v>0</v>
      </c>
    </row>
    <row r="74" spans="1:19" x14ac:dyDescent="0.25">
      <c r="A74" s="15" t="s">
        <v>79</v>
      </c>
      <c r="B74" s="15">
        <v>864627497.36000001</v>
      </c>
      <c r="C74" s="15">
        <v>1647175330.5999999</v>
      </c>
      <c r="D74" s="15">
        <v>1609138714.79</v>
      </c>
      <c r="E74" s="15">
        <v>899789444.04999995</v>
      </c>
      <c r="F74" s="15">
        <v>902995437.50999999</v>
      </c>
      <c r="G74" s="15">
        <v>815531196.46000004</v>
      </c>
      <c r="H74" s="10">
        <f>ROUND(AVERAGE(B74:D74),all_biorepintensities!$U$4)</f>
        <v>1373647180.9166701</v>
      </c>
      <c r="I74" s="10">
        <f>ROUND(AVERAGE(E74:G74),all_biorepintensities!$U$4)</f>
        <v>872772026.00666702</v>
      </c>
      <c r="J74" s="2">
        <f>ROUND(SQRT(((1/3+1/3)/4)*((SUM((B74-H74)^2,(C74-H74)^2,(D74-H74)^2)+SUM((E74-I74)^2,(F74-I74)^2,(G74-I74)^2)))),all_biorepintensities!$U$4)</f>
        <v>256350950.03112099</v>
      </c>
      <c r="K74" s="2">
        <f>ROUND((I74-H74)/(J74+all_biorepintensities!$U$2),all_biorepintensities!$U$4)</f>
        <v>-1.9538650154999999</v>
      </c>
      <c r="L74" s="2">
        <f>K74+0.00000001*ROWS($K$2:K74)</f>
        <v>-1.9538642854999999</v>
      </c>
      <c r="M74">
        <f t="shared" si="5"/>
        <v>6</v>
      </c>
      <c r="N74" s="2">
        <f>AVERAGE(Sheet1!$N74,Sheet5!$N74,Sheet9!$N74)</f>
        <v>-9.4779393100000012E-2</v>
      </c>
      <c r="O74">
        <f>INDEX($K$2:$K$420,MATCH(ROWS($M$2:$M74),$M$2:$M$420,0))</f>
        <v>-0.5882884384</v>
      </c>
      <c r="P74">
        <f t="shared" si="6"/>
        <v>0.34896359250852904</v>
      </c>
      <c r="Q74">
        <f t="shared" si="7"/>
        <v>-1.0947793931000001</v>
      </c>
      <c r="R74">
        <f t="shared" si="8"/>
        <v>0.90522060689999995</v>
      </c>
      <c r="S74" t="b">
        <f t="shared" si="9"/>
        <v>0</v>
      </c>
    </row>
    <row r="75" spans="1:19" x14ac:dyDescent="0.25">
      <c r="A75" s="15" t="s">
        <v>80</v>
      </c>
      <c r="B75" s="15">
        <v>330469230.23000002</v>
      </c>
      <c r="C75" s="15">
        <v>331439744.19999999</v>
      </c>
      <c r="D75" s="15">
        <v>296921431.23000002</v>
      </c>
      <c r="E75" s="15">
        <v>273109176.82999998</v>
      </c>
      <c r="F75" s="15">
        <v>197743456.12</v>
      </c>
      <c r="G75" s="15">
        <v>194586179.58000001</v>
      </c>
      <c r="H75" s="10">
        <f>ROUND(AVERAGE(B75:D75),all_biorepintensities!$U$4)</f>
        <v>319610135.22000003</v>
      </c>
      <c r="I75" s="10">
        <f>ROUND(AVERAGE(E75:G75),all_biorepintensities!$U$4)</f>
        <v>221812937.50999999</v>
      </c>
      <c r="J75" s="2">
        <f>ROUND(SQRT(((1/3+1/3)/4)*((SUM((B75-H75)^2,(C75-H75)^2,(D75-H75)^2)+SUM((E75-I75)^2,(F75-I75)^2,(G75-I75)^2)))),all_biorepintensities!$U$4)</f>
        <v>28061175.230612502</v>
      </c>
      <c r="K75" s="2">
        <f>ROUND((I75-H75)/(J75+all_biorepintensities!$U$2),all_biorepintensities!$U$4)</f>
        <v>-3.4851424939000002</v>
      </c>
      <c r="L75" s="2">
        <f>K75+0.00000001*ROWS($K$2:K75)</f>
        <v>-3.4851417539000002</v>
      </c>
      <c r="M75">
        <f t="shared" si="5"/>
        <v>1</v>
      </c>
      <c r="N75" s="2">
        <f>AVERAGE(Sheet1!$N75,Sheet5!$N75,Sheet9!$N75)</f>
        <v>-9.0264736433333326E-2</v>
      </c>
      <c r="O75">
        <f>INDEX($K$2:$K$420,MATCH(ROWS($M$2:$M75),$M$2:$M$420,0))</f>
        <v>-0.57336052469999998</v>
      </c>
      <c r="P75">
        <f t="shared" si="6"/>
        <v>0.34160030784602052</v>
      </c>
      <c r="Q75">
        <f t="shared" si="7"/>
        <v>-1.0902647364333333</v>
      </c>
      <c r="R75">
        <f t="shared" si="8"/>
        <v>0.90973526356666667</v>
      </c>
      <c r="S75" t="b">
        <f t="shared" si="9"/>
        <v>0</v>
      </c>
    </row>
    <row r="76" spans="1:19" x14ac:dyDescent="0.25">
      <c r="A76" s="15" t="s">
        <v>81</v>
      </c>
      <c r="B76" s="15">
        <v>160870804.44</v>
      </c>
      <c r="C76" s="15">
        <v>398812649.04000002</v>
      </c>
      <c r="D76" s="15">
        <v>223390182.06</v>
      </c>
      <c r="E76" s="15">
        <v>156019038.31999999</v>
      </c>
      <c r="F76" s="15">
        <v>190057840.13</v>
      </c>
      <c r="G76" s="15">
        <v>129479724.03</v>
      </c>
      <c r="H76" s="10">
        <f>ROUND(AVERAGE(B76:D76),all_biorepintensities!$U$4)</f>
        <v>261024545.18000001</v>
      </c>
      <c r="I76" s="10">
        <f>ROUND(AVERAGE(E76:G76),all_biorepintensities!$U$4)</f>
        <v>158518867.49333301</v>
      </c>
      <c r="J76" s="2">
        <f>ROUND(SQRT(((1/3+1/3)/4)*((SUM((B76-H76)^2,(C76-H76)^2,(D76-H76)^2)+SUM((E76-I76)^2,(F76-I76)^2,(G76-I76)^2)))),all_biorepintensities!$U$4)</f>
        <v>73344968.506087303</v>
      </c>
      <c r="K76" s="2">
        <f>ROUND((I76-H76)/(J76+all_biorepintensities!$U$2),all_biorepintensities!$U$4)</f>
        <v>-1.3975829340999999</v>
      </c>
      <c r="L76" s="2">
        <f>K76+0.00000001*ROWS($K$2:K76)</f>
        <v>-1.3975821840999998</v>
      </c>
      <c r="M76">
        <f t="shared" si="5"/>
        <v>17</v>
      </c>
      <c r="N76" s="2">
        <f>AVERAGE(Sheet1!$N76,Sheet5!$N76,Sheet9!$N76)</f>
        <v>-8.5156822700000009E-2</v>
      </c>
      <c r="O76">
        <f>INDEX($K$2:$K$420,MATCH(ROWS($M$2:$M76),$M$2:$M$420,0))</f>
        <v>-0.56501482749999998</v>
      </c>
      <c r="P76">
        <f t="shared" si="6"/>
        <v>0.33931084920072679</v>
      </c>
      <c r="Q76">
        <f t="shared" si="7"/>
        <v>-1.0851568226999999</v>
      </c>
      <c r="R76">
        <f t="shared" si="8"/>
        <v>0.91484317729999998</v>
      </c>
      <c r="S76" t="b">
        <f t="shared" si="9"/>
        <v>0</v>
      </c>
    </row>
    <row r="77" spans="1:19" x14ac:dyDescent="0.25">
      <c r="A77" s="15" t="s">
        <v>82</v>
      </c>
      <c r="B77" s="15">
        <v>79340789.469999999</v>
      </c>
      <c r="C77" s="15">
        <v>425700543.11000001</v>
      </c>
      <c r="D77" s="15">
        <v>960908508.85000002</v>
      </c>
      <c r="E77" s="15">
        <v>196031104.88</v>
      </c>
      <c r="F77" s="15">
        <v>68253033.030000001</v>
      </c>
      <c r="G77" s="15">
        <v>50745633.390000001</v>
      </c>
      <c r="H77" s="10">
        <f>ROUND(AVERAGE(B77:D77),all_biorepintensities!$U$4)</f>
        <v>488649947.14333302</v>
      </c>
      <c r="I77" s="10">
        <f>ROUND(AVERAGE(E77:G77),all_biorepintensities!$U$4)</f>
        <v>105009923.76666699</v>
      </c>
      <c r="J77" s="2">
        <f>ROUND(SQRT(((1/3+1/3)/4)*((SUM((B77-H77)^2,(C77-H77)^2,(D77-H77)^2)+SUM((E77-I77)^2,(F77-I77)^2,(G77-I77)^2)))),all_biorepintensities!$U$4)</f>
        <v>260482021.37787801</v>
      </c>
      <c r="K77" s="2">
        <f>ROUND((I77-H77)/(J77+all_biorepintensities!$U$2),all_biorepintensities!$U$4)</f>
        <v>-1.4728080651</v>
      </c>
      <c r="L77" s="2">
        <f>K77+0.00000001*ROWS($K$2:K77)</f>
        <v>-1.4728073050999999</v>
      </c>
      <c r="M77">
        <f t="shared" si="5"/>
        <v>16</v>
      </c>
      <c r="N77" s="2">
        <f>AVERAGE(Sheet1!$N77,Sheet5!$N77,Sheet9!$N77)</f>
        <v>-7.9278222866666678E-2</v>
      </c>
      <c r="O77">
        <f>INDEX($K$2:$K$420,MATCH(ROWS($M$2:$M77),$M$2:$M$420,0))</f>
        <v>-0.54454710669999995</v>
      </c>
      <c r="P77">
        <f t="shared" si="6"/>
        <v>0.32899478283364597</v>
      </c>
      <c r="Q77">
        <f t="shared" si="7"/>
        <v>-1.0792782228666666</v>
      </c>
      <c r="R77">
        <f t="shared" si="8"/>
        <v>0.92072177713333336</v>
      </c>
      <c r="S77" t="b">
        <f t="shared" si="9"/>
        <v>0</v>
      </c>
    </row>
    <row r="78" spans="1:19" x14ac:dyDescent="0.25">
      <c r="A78" s="15" t="s">
        <v>83</v>
      </c>
      <c r="B78" s="15">
        <v>185308554.03</v>
      </c>
      <c r="C78" s="15">
        <v>626009599.03999996</v>
      </c>
      <c r="D78" s="15">
        <v>819988259.94000006</v>
      </c>
      <c r="E78" s="15">
        <v>127862906.95</v>
      </c>
      <c r="F78" s="15">
        <v>221193940.75</v>
      </c>
      <c r="G78" s="15">
        <v>376185193</v>
      </c>
      <c r="H78" s="10">
        <f>ROUND(AVERAGE(B78:D78),all_biorepintensities!$U$4)</f>
        <v>543768804.33666694</v>
      </c>
      <c r="I78" s="10">
        <f>ROUND(AVERAGE(E78:G78),all_biorepintensities!$U$4)</f>
        <v>241747346.90000001</v>
      </c>
      <c r="J78" s="2">
        <f>ROUND(SQRT(((1/3+1/3)/4)*((SUM((B78-H78)^2,(C78-H78)^2,(D78-H78)^2)+SUM((E78-I78)^2,(F78-I78)^2,(G78-I78)^2)))),all_biorepintensities!$U$4)</f>
        <v>201254453.22122899</v>
      </c>
      <c r="K78" s="2">
        <f>ROUND((I78-H78)/(J78+all_biorepintensities!$U$2),all_biorepintensities!$U$4)</f>
        <v>-1.5006945243000001</v>
      </c>
      <c r="L78" s="2">
        <f>K78+0.00000001*ROWS($K$2:K78)</f>
        <v>-1.5006937543000001</v>
      </c>
      <c r="M78">
        <f t="shared" si="5"/>
        <v>14</v>
      </c>
      <c r="N78" s="2">
        <f>AVERAGE(Sheet1!$N78,Sheet5!$N78,Sheet9!$N78)</f>
        <v>-6.2382093233333324E-2</v>
      </c>
      <c r="O78">
        <f>INDEX($K$2:$K$420,MATCH(ROWS($M$2:$M78),$M$2:$M$420,0))</f>
        <v>-0.53867862950000001</v>
      </c>
      <c r="P78">
        <f t="shared" si="6"/>
        <v>0.33679251064982435</v>
      </c>
      <c r="Q78">
        <f t="shared" si="7"/>
        <v>-1.0623820932333334</v>
      </c>
      <c r="R78">
        <f t="shared" si="8"/>
        <v>0.93761790676666668</v>
      </c>
      <c r="S78" t="b">
        <f t="shared" si="9"/>
        <v>0</v>
      </c>
    </row>
    <row r="79" spans="1:19" x14ac:dyDescent="0.25">
      <c r="A79" s="15" t="s">
        <v>84</v>
      </c>
      <c r="B79" s="15">
        <v>551969.26</v>
      </c>
      <c r="C79" s="15">
        <v>111506578.44</v>
      </c>
      <c r="D79" s="15">
        <v>65759589.689999998</v>
      </c>
      <c r="E79" s="15">
        <v>2693082.99</v>
      </c>
      <c r="F79" s="15">
        <v>47091952.43</v>
      </c>
      <c r="G79" s="15">
        <v>37423770</v>
      </c>
      <c r="H79" s="10">
        <f>ROUND(AVERAGE(B79:D79),all_biorepintensities!$U$4)</f>
        <v>59272712.463333301</v>
      </c>
      <c r="I79" s="10">
        <f>ROUND(AVERAGE(E79:G79),all_biorepintensities!$U$4)</f>
        <v>29069601.806666698</v>
      </c>
      <c r="J79" s="2">
        <f>ROUND(SQRT(((1/3+1/3)/4)*((SUM((B79-H79)^2,(C79-H79)^2,(D79-H79)^2)+SUM((E79-I79)^2,(F79-I79)^2,(G79-I79)^2)))),all_biorepintensities!$U$4)</f>
        <v>34902005.688433997</v>
      </c>
      <c r="K79" s="2">
        <f>ROUND((I79-H79)/(J79+all_biorepintensities!$U$2),all_biorepintensities!$U$4)</f>
        <v>-0.86536888629999997</v>
      </c>
      <c r="L79" s="2">
        <f>K79+0.00000001*ROWS($K$2:K79)</f>
        <v>-0.86536810629999994</v>
      </c>
      <c r="M79">
        <f t="shared" si="5"/>
        <v>41</v>
      </c>
      <c r="N79" s="2">
        <f>AVERAGE(Sheet1!$N79,Sheet5!$N79,Sheet9!$N79)</f>
        <v>-6.1303978766666684E-2</v>
      </c>
      <c r="O79">
        <f>INDEX($K$2:$K$420,MATCH(ROWS($M$2:$M79),$M$2:$M$420,0))</f>
        <v>-0.50223974790000003</v>
      </c>
      <c r="P79">
        <f t="shared" si="6"/>
        <v>0.31178867242188596</v>
      </c>
      <c r="Q79">
        <f t="shared" si="7"/>
        <v>-1.0613039787666667</v>
      </c>
      <c r="R79">
        <f t="shared" si="8"/>
        <v>0.93869602123333329</v>
      </c>
      <c r="S79" t="b">
        <f t="shared" si="9"/>
        <v>0</v>
      </c>
    </row>
    <row r="80" spans="1:19" x14ac:dyDescent="0.25">
      <c r="A80" s="15" t="s">
        <v>85</v>
      </c>
      <c r="B80" s="15">
        <v>21252702.079999998</v>
      </c>
      <c r="C80" s="15">
        <v>129636914.48999999</v>
      </c>
      <c r="D80" s="15">
        <v>89773056.019999996</v>
      </c>
      <c r="E80" s="15">
        <v>21879151.719999999</v>
      </c>
      <c r="F80" s="15">
        <v>80103412.819999993</v>
      </c>
      <c r="G80" s="15">
        <v>67885074.329999998</v>
      </c>
      <c r="H80" s="10">
        <f>ROUND(AVERAGE(B80:D80),all_biorepintensities!$U$4)</f>
        <v>80220890.8633333</v>
      </c>
      <c r="I80" s="10">
        <f>ROUND(AVERAGE(E80:G80),all_biorepintensities!$U$4)</f>
        <v>56622546.289999999</v>
      </c>
      <c r="J80" s="2">
        <f>ROUND(SQRT(((1/3+1/3)/4)*((SUM((B80-H80)^2,(C80-H80)^2,(D80-H80)^2)+SUM((E80-I80)^2,(F80-I80)^2,(G80-I80)^2)))),all_biorepintensities!$U$4)</f>
        <v>36276102.408556603</v>
      </c>
      <c r="K80" s="2">
        <f>ROUND((I80-H80)/(J80+all_biorepintensities!$U$2),all_biorepintensities!$U$4)</f>
        <v>-0.65052038000000001</v>
      </c>
      <c r="L80" s="2">
        <f>K80+0.00000001*ROWS($K$2:K80)</f>
        <v>-0.65051959000000004</v>
      </c>
      <c r="M80">
        <f t="shared" si="5"/>
        <v>62</v>
      </c>
      <c r="N80" s="2">
        <f>AVERAGE(Sheet1!$N80,Sheet5!$N80,Sheet9!$N80)</f>
        <v>-5.6272292166666654E-2</v>
      </c>
      <c r="O80">
        <f>INDEX($K$2:$K$420,MATCH(ROWS($M$2:$M80),$M$2:$M$420,0))</f>
        <v>-0.5009076401</v>
      </c>
      <c r="P80">
        <f t="shared" si="6"/>
        <v>0.31440466967889996</v>
      </c>
      <c r="Q80">
        <f t="shared" si="7"/>
        <v>-1.0562722921666667</v>
      </c>
      <c r="R80">
        <f t="shared" si="8"/>
        <v>0.94372770783333337</v>
      </c>
      <c r="S80" t="b">
        <f t="shared" si="9"/>
        <v>0</v>
      </c>
    </row>
    <row r="81" spans="1:19" x14ac:dyDescent="0.25">
      <c r="A81" s="15" t="s">
        <v>86</v>
      </c>
      <c r="B81" s="15">
        <v>5665731.9400000004</v>
      </c>
      <c r="C81" s="15">
        <v>11744790.48</v>
      </c>
      <c r="D81" s="15">
        <v>59724272.390000001</v>
      </c>
      <c r="E81" s="15">
        <v>2392322.09</v>
      </c>
      <c r="F81" s="15">
        <v>1313342.45</v>
      </c>
      <c r="G81" s="15">
        <v>32406914.91</v>
      </c>
      <c r="H81" s="10">
        <f>ROUND(AVERAGE(B81:D81),all_biorepintensities!$U$4)</f>
        <v>25711598.27</v>
      </c>
      <c r="I81" s="10">
        <f>ROUND(AVERAGE(E81:G81),all_biorepintensities!$U$4)</f>
        <v>12037526.483333301</v>
      </c>
      <c r="J81" s="2">
        <f>ROUND(SQRT(((1/3+1/3)/4)*((SUM((B81-H81)^2,(C81-H81)^2,(D81-H81)^2)+SUM((E81-I81)^2,(F81-I81)^2,(G81-I81)^2)))),all_biorepintensities!$U$4)</f>
        <v>19902765.9443051</v>
      </c>
      <c r="K81" s="2">
        <f>ROUND((I81-H81)/(J81+all_biorepintensities!$U$2),all_biorepintensities!$U$4)</f>
        <v>-0.68704375750000002</v>
      </c>
      <c r="L81" s="2">
        <f>K81+0.00000001*ROWS($K$2:K81)</f>
        <v>-0.6870429575</v>
      </c>
      <c r="M81">
        <f t="shared" si="5"/>
        <v>58</v>
      </c>
      <c r="N81" s="2">
        <f>AVERAGE(Sheet1!$N81,Sheet5!$N81,Sheet9!$N81)</f>
        <v>-4.2604884366666658E-2</v>
      </c>
      <c r="O81">
        <f>INDEX($K$2:$K$420,MATCH(ROWS($M$2:$M81),$M$2:$M$420,0))</f>
        <v>-0.4772317955</v>
      </c>
      <c r="P81">
        <f t="shared" si="6"/>
        <v>0.30732763614854297</v>
      </c>
      <c r="Q81">
        <f t="shared" si="7"/>
        <v>-1.0426048843666667</v>
      </c>
      <c r="R81">
        <f t="shared" si="8"/>
        <v>0.95739511563333335</v>
      </c>
      <c r="S81" t="b">
        <f t="shared" si="9"/>
        <v>0</v>
      </c>
    </row>
    <row r="82" spans="1:19" x14ac:dyDescent="0.25">
      <c r="A82" s="15" t="s">
        <v>87</v>
      </c>
      <c r="B82" s="15">
        <v>5963164.4400000004</v>
      </c>
      <c r="C82" s="15">
        <v>88942832.390000001</v>
      </c>
      <c r="D82" s="15">
        <v>74547983.609999999</v>
      </c>
      <c r="E82" s="15">
        <v>5433293.46</v>
      </c>
      <c r="F82" s="15">
        <v>50272381.409999996</v>
      </c>
      <c r="G82" s="15">
        <v>56368298.609999999</v>
      </c>
      <c r="H82" s="10">
        <f>ROUND(AVERAGE(B82:D82),all_biorepintensities!$U$4)</f>
        <v>56484660.146666698</v>
      </c>
      <c r="I82" s="10">
        <f>ROUND(AVERAGE(E82:G82),all_biorepintensities!$U$4)</f>
        <v>37357991.159999996</v>
      </c>
      <c r="J82" s="2">
        <f>ROUND(SQRT(((1/3+1/3)/4)*((SUM((B82-H82)^2,(C82-H82)^2,(D82-H82)^2)+SUM((E82-I82)^2,(F82-I82)^2,(G82-I82)^2)))),all_biorepintensities!$U$4)</f>
        <v>30220295.9296862</v>
      </c>
      <c r="K82" s="2">
        <f>ROUND((I82-H82)/(J82+all_biorepintensities!$U$2),all_biorepintensities!$U$4)</f>
        <v>-0.63290804290000002</v>
      </c>
      <c r="L82" s="2">
        <f>K82+0.00000001*ROWS($K$2:K82)</f>
        <v>-0.63290723290000006</v>
      </c>
      <c r="M82">
        <f t="shared" si="5"/>
        <v>64</v>
      </c>
      <c r="N82" s="2">
        <f>AVERAGE(Sheet1!$N82,Sheet5!$N82,Sheet9!$N82)</f>
        <v>-3.1940130233333336E-2</v>
      </c>
      <c r="O82">
        <f>INDEX($K$2:$K$420,MATCH(ROWS($M$2:$M82),$M$2:$M$420,0))</f>
        <v>-0.47618390849999997</v>
      </c>
      <c r="P82">
        <f t="shared" si="6"/>
        <v>0.31412778811229292</v>
      </c>
      <c r="Q82">
        <f t="shared" si="7"/>
        <v>-1.0319401302333333</v>
      </c>
      <c r="R82">
        <f t="shared" si="8"/>
        <v>0.96805986976666669</v>
      </c>
      <c r="S82" t="b">
        <f t="shared" si="9"/>
        <v>0</v>
      </c>
    </row>
    <row r="83" spans="1:19" x14ac:dyDescent="0.25">
      <c r="A83" s="15" t="s">
        <v>88</v>
      </c>
      <c r="B83" s="15">
        <v>220530963.47</v>
      </c>
      <c r="C83" s="15">
        <v>243914408.15000001</v>
      </c>
      <c r="D83" s="15">
        <v>324725203.93000001</v>
      </c>
      <c r="E83" s="15">
        <v>169768850.77000001</v>
      </c>
      <c r="F83" s="15">
        <v>94260252.189999998</v>
      </c>
      <c r="G83" s="15">
        <v>160354511.22</v>
      </c>
      <c r="H83" s="10">
        <f>ROUND(AVERAGE(B83:D83),all_biorepintensities!$U$4)</f>
        <v>263056858.51666701</v>
      </c>
      <c r="I83" s="10">
        <f>ROUND(AVERAGE(E83:G83),all_biorepintensities!$U$4)</f>
        <v>141461204.72666699</v>
      </c>
      <c r="J83" s="2">
        <f>ROUND(SQRT(((1/3+1/3)/4)*((SUM((B83-H83)^2,(C83-H83)^2,(D83-H83)^2)+SUM((E83-I83)^2,(F83-I83)^2,(G83-I83)^2)))),all_biorepintensities!$U$4)</f>
        <v>39505442.149812199</v>
      </c>
      <c r="K83" s="2">
        <f>ROUND((I83-H83)/(J83+all_biorepintensities!$U$2),all_biorepintensities!$U$4)</f>
        <v>-3.0779468370999998</v>
      </c>
      <c r="L83" s="2">
        <f>K83+0.00000001*ROWS($K$2:K83)</f>
        <v>-3.0779460170999999</v>
      </c>
      <c r="M83">
        <f t="shared" si="5"/>
        <v>3</v>
      </c>
      <c r="N83" s="2">
        <f>AVERAGE(Sheet1!$N83,Sheet5!$N83,Sheet9!$N83)</f>
        <v>-2.0634809999999986E-2</v>
      </c>
      <c r="O83">
        <f>INDEX($K$2:$K$420,MATCH(ROWS($M$2:$M83),$M$2:$M$420,0))</f>
        <v>-0.433595183</v>
      </c>
      <c r="P83">
        <f t="shared" si="6"/>
        <v>0.292007080109626</v>
      </c>
      <c r="Q83">
        <f t="shared" si="7"/>
        <v>-1.02063481</v>
      </c>
      <c r="R83">
        <f t="shared" si="8"/>
        <v>0.97936519</v>
      </c>
      <c r="S83" t="b">
        <f t="shared" si="9"/>
        <v>0</v>
      </c>
    </row>
    <row r="84" spans="1:19" x14ac:dyDescent="0.25">
      <c r="A84" s="15" t="s">
        <v>89</v>
      </c>
      <c r="B84" s="15">
        <v>109749959.91</v>
      </c>
      <c r="C84" s="15">
        <v>51003744.049999997</v>
      </c>
      <c r="D84" s="15">
        <v>250175399.5</v>
      </c>
      <c r="E84" s="15">
        <v>92785705.75</v>
      </c>
      <c r="F84" s="15">
        <v>10378220.58</v>
      </c>
      <c r="G84" s="15">
        <v>167706256.13</v>
      </c>
      <c r="H84" s="10">
        <f>ROUND(AVERAGE(B84:D84),all_biorepintensities!$U$4)</f>
        <v>136976367.81999999</v>
      </c>
      <c r="I84" s="10">
        <f>ROUND(AVERAGE(E84:G84),all_biorepintensities!$U$4)</f>
        <v>90290060.819999993</v>
      </c>
      <c r="J84" s="2">
        <f>ROUND(SQRT(((1/3+1/3)/4)*((SUM((B84-H84)^2,(C84-H84)^2,(D84-H84)^2)+SUM((E84-I84)^2,(F84-I84)^2,(G84-I84)^2)))),all_biorepintensities!$U$4)</f>
        <v>74534094.937938005</v>
      </c>
      <c r="K84" s="2">
        <f>ROUND((I84-H84)/(J84+all_biorepintensities!$U$2),all_biorepintensities!$U$4)</f>
        <v>-0.62637516979999996</v>
      </c>
      <c r="L84" s="2">
        <f>K84+0.00000001*ROWS($K$2:K84)</f>
        <v>-0.62637433980000001</v>
      </c>
      <c r="M84">
        <f t="shared" si="5"/>
        <v>66</v>
      </c>
      <c r="N84" s="2">
        <f>AVERAGE(Sheet1!$N84,Sheet5!$N84,Sheet9!$N84)</f>
        <v>-2.5560180999999946E-3</v>
      </c>
      <c r="O84">
        <f>INDEX($K$2:$K$420,MATCH(ROWS($M$2:$M84),$M$2:$M$420,0))</f>
        <v>-0.41511302030000002</v>
      </c>
      <c r="P84">
        <f t="shared" si="6"/>
        <v>0.29172185388161342</v>
      </c>
      <c r="Q84">
        <f t="shared" si="7"/>
        <v>-1.0025560180999999</v>
      </c>
      <c r="R84">
        <f t="shared" si="8"/>
        <v>0.99744398190000005</v>
      </c>
      <c r="S84" t="b">
        <f t="shared" si="9"/>
        <v>0</v>
      </c>
    </row>
    <row r="85" spans="1:19" x14ac:dyDescent="0.25">
      <c r="A85" s="15" t="s">
        <v>90</v>
      </c>
      <c r="B85" s="15">
        <v>6616270.1399999997</v>
      </c>
      <c r="C85" s="15">
        <v>761580461.14999998</v>
      </c>
      <c r="D85" s="15">
        <v>216445941.66</v>
      </c>
      <c r="E85" s="15">
        <v>1820928.38</v>
      </c>
      <c r="F85" s="15">
        <v>484983958.88999999</v>
      </c>
      <c r="G85" s="15">
        <v>151185447.31</v>
      </c>
      <c r="H85" s="10">
        <f>ROUND(AVERAGE(B85:D85),all_biorepintensities!$U$4)</f>
        <v>328214224.31666702</v>
      </c>
      <c r="I85" s="10">
        <f>ROUND(AVERAGE(E85:G85),all_biorepintensities!$U$4)</f>
        <v>212663444.86000001</v>
      </c>
      <c r="J85" s="2">
        <f>ROUND(SQRT(((1/3+1/3)/4)*((SUM((B85-H85)^2,(C85-H85)^2,(D85-H85)^2)+SUM((E85-I85)^2,(F85-I85)^2,(G85-I85)^2)))),all_biorepintensities!$U$4)</f>
        <v>266494609.59703699</v>
      </c>
      <c r="K85" s="2">
        <f>ROUND((I85-H85)/(J85+all_biorepintensities!$U$2),all_biorepintensities!$U$4)</f>
        <v>-0.433595183</v>
      </c>
      <c r="L85" s="2">
        <f>K85+0.00000001*ROWS($K$2:K85)</f>
        <v>-0.43359434299999999</v>
      </c>
      <c r="M85">
        <f t="shared" si="5"/>
        <v>82</v>
      </c>
      <c r="N85" s="2">
        <f>AVERAGE(Sheet1!$N85,Sheet5!$N85,Sheet9!$N85)</f>
        <v>4.4934010333333484E-3</v>
      </c>
      <c r="O85">
        <f>INDEX($K$2:$K$420,MATCH(ROWS($M$2:$M85),$M$2:$M$420,0))</f>
        <v>-0.39328310989999998</v>
      </c>
      <c r="P85">
        <f t="shared" si="6"/>
        <v>0.28127046827768482</v>
      </c>
      <c r="Q85">
        <f t="shared" si="7"/>
        <v>-0.9955065989666666</v>
      </c>
      <c r="R85">
        <f t="shared" si="8"/>
        <v>1.0044934010333333</v>
      </c>
      <c r="S85" t="b">
        <f t="shared" si="9"/>
        <v>0</v>
      </c>
    </row>
    <row r="86" spans="1:19" x14ac:dyDescent="0.25">
      <c r="A86" s="15" t="s">
        <v>91</v>
      </c>
      <c r="B86" s="15">
        <v>67412583.950000003</v>
      </c>
      <c r="C86" s="15">
        <v>826599381.13999999</v>
      </c>
      <c r="D86" s="15">
        <v>176863657.66999999</v>
      </c>
      <c r="E86" s="15">
        <v>59183749.990000002</v>
      </c>
      <c r="F86" s="15">
        <v>483579770.51999998</v>
      </c>
      <c r="G86" s="15">
        <v>80081867.099999994</v>
      </c>
      <c r="H86" s="10">
        <f>ROUND(AVERAGE(B86:D86),all_biorepintensities!$U$4)</f>
        <v>356958540.92000002</v>
      </c>
      <c r="I86" s="10">
        <f>ROUND(AVERAGE(E86:G86),all_biorepintensities!$U$4)</f>
        <v>207615129.20333299</v>
      </c>
      <c r="J86" s="2">
        <f>ROUND(SQRT(((1/3+1/3)/4)*((SUM((B86-H86)^2,(C86-H86)^2,(D86-H86)^2)+SUM((E86-I86)^2,(F86-I86)^2,(G86-I86)^2)))),all_biorepintensities!$U$4)</f>
        <v>274252510.62599802</v>
      </c>
      <c r="K86" s="2">
        <f>ROUND((I86-H86)/(J86+all_biorepintensities!$U$2),all_biorepintensities!$U$4)</f>
        <v>-0.54454710669999995</v>
      </c>
      <c r="L86" s="2">
        <f>K86+0.00000001*ROWS($K$2:K86)</f>
        <v>-0.5445462566999999</v>
      </c>
      <c r="M86">
        <f t="shared" si="5"/>
        <v>76</v>
      </c>
      <c r="N86" s="2">
        <f>AVERAGE(Sheet1!$N86,Sheet5!$N86,Sheet9!$N86)</f>
        <v>2.211069953333333E-2</v>
      </c>
      <c r="O86">
        <f>INDEX($K$2:$K$420,MATCH(ROWS($M$2:$M86),$M$2:$M$420,0))</f>
        <v>-0.37899643440000003</v>
      </c>
      <c r="P86">
        <f t="shared" si="6"/>
        <v>0.28362557438656072</v>
      </c>
      <c r="Q86">
        <f t="shared" si="7"/>
        <v>-0.97788930046666667</v>
      </c>
      <c r="R86">
        <f t="shared" si="8"/>
        <v>1.0221106995333333</v>
      </c>
      <c r="S86" t="b">
        <f t="shared" si="9"/>
        <v>0</v>
      </c>
    </row>
    <row r="87" spans="1:19" x14ac:dyDescent="0.25">
      <c r="A87" s="15" t="s">
        <v>92</v>
      </c>
      <c r="B87" s="15">
        <v>1048238377.03</v>
      </c>
      <c r="C87" s="15">
        <v>514926546.87</v>
      </c>
      <c r="D87" s="15">
        <v>666192992.51999998</v>
      </c>
      <c r="E87" s="15">
        <v>1505830656.1700001</v>
      </c>
      <c r="F87" s="15">
        <v>194033556.13999999</v>
      </c>
      <c r="G87" s="15">
        <v>181379494.68000001</v>
      </c>
      <c r="H87" s="10">
        <f>ROUND(AVERAGE(B87:D87),all_biorepintensities!$U$4)</f>
        <v>743119305.473333</v>
      </c>
      <c r="I87" s="10">
        <f>ROUND(AVERAGE(E87:G87),all_biorepintensities!$U$4)</f>
        <v>627081235.66333306</v>
      </c>
      <c r="J87" s="2">
        <f>ROUND(SQRT(((1/3+1/3)/4)*((SUM((B87-H87)^2,(C87-H87)^2,(D87-H87)^2)+SUM((E87-I87)^2,(F87-I87)^2,(G87-I87)^2)))),all_biorepintensities!$U$4)</f>
        <v>467166658.20456302</v>
      </c>
      <c r="K87" s="2">
        <f>ROUND((I87-H87)/(J87+all_biorepintensities!$U$2),all_biorepintensities!$U$4)</f>
        <v>-0.2483868819</v>
      </c>
      <c r="L87" s="2">
        <f>K87+0.00000001*ROWS($K$2:K87)</f>
        <v>-0.2483860219</v>
      </c>
      <c r="M87">
        <f t="shared" si="5"/>
        <v>87</v>
      </c>
      <c r="N87" s="2">
        <f>AVERAGE(Sheet1!$N87,Sheet5!$N87,Sheet9!$N87)</f>
        <v>3.9293779333333327E-2</v>
      </c>
      <c r="O87">
        <f>INDEX($K$2:$K$420,MATCH(ROWS($M$2:$M87),$M$2:$M$420,0))</f>
        <v>-0.33731168109999998</v>
      </c>
      <c r="P87">
        <f t="shared" si="6"/>
        <v>0.26630027490429198</v>
      </c>
      <c r="Q87">
        <f t="shared" si="7"/>
        <v>-0.96070622066666667</v>
      </c>
      <c r="R87">
        <f t="shared" si="8"/>
        <v>1.0392937793333332</v>
      </c>
      <c r="S87" t="b">
        <f t="shared" si="9"/>
        <v>0</v>
      </c>
    </row>
    <row r="88" spans="1:19" x14ac:dyDescent="0.25">
      <c r="A88" s="15" t="s">
        <v>93</v>
      </c>
      <c r="B88" s="15">
        <v>47027939.770000003</v>
      </c>
      <c r="C88" s="15">
        <v>77555244.849999994</v>
      </c>
      <c r="D88" s="15">
        <v>178760686.36000001</v>
      </c>
      <c r="E88" s="15">
        <v>70289809.890000001</v>
      </c>
      <c r="F88" s="15">
        <v>48378208.009999998</v>
      </c>
      <c r="G88" s="15">
        <v>104913737.59</v>
      </c>
      <c r="H88" s="10">
        <f>ROUND(AVERAGE(B88:D88),all_biorepintensities!$U$4)</f>
        <v>101114623.66</v>
      </c>
      <c r="I88" s="10">
        <f>ROUND(AVERAGE(E88:G88),all_biorepintensities!$U$4)</f>
        <v>74527251.829999998</v>
      </c>
      <c r="J88" s="2">
        <f>ROUND(SQRT(((1/3+1/3)/4)*((SUM((B88-H88)^2,(C88-H88)^2,(D88-H88)^2)+SUM((E88-I88)^2,(F88-I88)^2,(G88-I88)^2)))),all_biorepintensities!$U$4)</f>
        <v>43078207.330157101</v>
      </c>
      <c r="K88" s="2">
        <f>ROUND((I88-H88)/(J88+all_biorepintensities!$U$2),all_biorepintensities!$U$4)</f>
        <v>-0.61718843150000002</v>
      </c>
      <c r="L88" s="2">
        <f>K88+0.00000001*ROWS($K$2:K88)</f>
        <v>-0.61718756149999998</v>
      </c>
      <c r="M88">
        <f t="shared" si="5"/>
        <v>68</v>
      </c>
      <c r="N88" s="2">
        <f>AVERAGE(Sheet1!$N88,Sheet5!$N88,Sheet9!$N88)</f>
        <v>5.9779450266666666E-2</v>
      </c>
      <c r="O88">
        <f>INDEX($K$2:$K$420,MATCH(ROWS($M$2:$M88),$M$2:$M$420,0))</f>
        <v>-0.2483868819</v>
      </c>
      <c r="P88">
        <f t="shared" si="6"/>
        <v>0.21790650320843608</v>
      </c>
      <c r="Q88">
        <f t="shared" si="7"/>
        <v>-0.94022054973333336</v>
      </c>
      <c r="R88">
        <f t="shared" si="8"/>
        <v>1.0597794502666666</v>
      </c>
      <c r="S88" t="b">
        <f t="shared" si="9"/>
        <v>0</v>
      </c>
    </row>
    <row r="89" spans="1:19" x14ac:dyDescent="0.25">
      <c r="A89" s="15" t="s">
        <v>94</v>
      </c>
      <c r="B89" s="15">
        <v>83636158.469999999</v>
      </c>
      <c r="C89" s="15">
        <v>543824600.54999995</v>
      </c>
      <c r="D89" s="15">
        <v>151849915.53999999</v>
      </c>
      <c r="E89" s="15">
        <v>79805290.370000005</v>
      </c>
      <c r="F89" s="15">
        <v>371439581.67000002</v>
      </c>
      <c r="G89" s="15">
        <v>116062659.88</v>
      </c>
      <c r="H89" s="10">
        <f>ROUND(AVERAGE(B89:D89),all_biorepintensities!$U$4)</f>
        <v>259770224.853333</v>
      </c>
      <c r="I89" s="10">
        <f>ROUND(AVERAGE(E89:G89),all_biorepintensities!$U$4)</f>
        <v>189102510.63999999</v>
      </c>
      <c r="J89" s="2">
        <f>ROUND(SQRT(((1/3+1/3)/4)*((SUM((B89-H89)^2,(C89-H89)^2,(D89-H89)^2)+SUM((E89-I89)^2,(F89-I89)^2,(G89-I89)^2)))),all_biorepintensities!$U$4)</f>
        <v>170237285.61678699</v>
      </c>
      <c r="K89" s="2">
        <f>ROUND((I89-H89)/(J89+all_biorepintensities!$U$2),all_biorepintensities!$U$4)</f>
        <v>-0.41511302030000002</v>
      </c>
      <c r="L89" s="2">
        <f>K89+0.00000001*ROWS($K$2:K89)</f>
        <v>-0.41511214030000004</v>
      </c>
      <c r="M89">
        <f t="shared" si="5"/>
        <v>83</v>
      </c>
      <c r="N89" s="2">
        <f>AVERAGE(Sheet1!$N89,Sheet5!$N89,Sheet9!$N89)</f>
        <v>6.5829733033333337E-2</v>
      </c>
      <c r="O89">
        <f>INDEX($K$2:$K$420,MATCH(ROWS($M$2:$M89),$M$2:$M$420,0))</f>
        <v>-0.19702863770000001</v>
      </c>
      <c r="P89">
        <f t="shared" si="6"/>
        <v>0.18586893643718752</v>
      </c>
      <c r="Q89">
        <f t="shared" si="7"/>
        <v>-0.93417026696666672</v>
      </c>
      <c r="R89">
        <f t="shared" si="8"/>
        <v>1.0658297330333333</v>
      </c>
      <c r="S89" t="b">
        <f t="shared" si="9"/>
        <v>0</v>
      </c>
    </row>
    <row r="90" spans="1:19" x14ac:dyDescent="0.25">
      <c r="A90" s="15" t="s">
        <v>95</v>
      </c>
      <c r="B90" s="15">
        <v>10906158.67</v>
      </c>
      <c r="C90" s="15">
        <v>257623640.59999999</v>
      </c>
      <c r="D90" s="15">
        <v>206689677.52000001</v>
      </c>
      <c r="E90" s="15">
        <v>8410782.8000000007</v>
      </c>
      <c r="F90" s="15">
        <v>116425382.98999999</v>
      </c>
      <c r="G90" s="15">
        <v>80787603.280000001</v>
      </c>
      <c r="H90" s="10">
        <f>ROUND(AVERAGE(B90:D90),all_biorepintensities!$U$4)</f>
        <v>158406492.26333299</v>
      </c>
      <c r="I90" s="10">
        <f>ROUND(AVERAGE(E90:G90),all_biorepintensities!$U$4)</f>
        <v>68541256.356666699</v>
      </c>
      <c r="J90" s="2">
        <f>ROUND(SQRT(((1/3+1/3)/4)*((SUM((B90-H90)^2,(C90-H90)^2,(D90-H90)^2)+SUM((E90-I90)^2,(F90-I90)^2,(G90-I90)^2)))),all_biorepintensities!$U$4)</f>
        <v>81639648.618473604</v>
      </c>
      <c r="K90" s="2">
        <f>ROUND((I90-H90)/(J90+all_biorepintensities!$U$2),all_biorepintensities!$U$4)</f>
        <v>-1.1007547966</v>
      </c>
      <c r="L90" s="2">
        <f>K90+0.00000001*ROWS($K$2:K90)</f>
        <v>-1.1007539066000001</v>
      </c>
      <c r="M90">
        <f t="shared" si="5"/>
        <v>32</v>
      </c>
      <c r="N90" s="2">
        <f>AVERAGE(Sheet1!$N90,Sheet5!$N90,Sheet9!$N90)</f>
        <v>7.0176767066666659E-2</v>
      </c>
      <c r="O90">
        <f>INDEX($K$2:$K$420,MATCH(ROWS($M$2:$M90),$M$2:$M$420,0))</f>
        <v>-0.1904259962</v>
      </c>
      <c r="P90">
        <f t="shared" si="6"/>
        <v>0.18427398110181248</v>
      </c>
      <c r="Q90">
        <f t="shared" si="7"/>
        <v>-0.92982323293333335</v>
      </c>
      <c r="R90">
        <f t="shared" si="8"/>
        <v>1.0701767670666666</v>
      </c>
      <c r="S90" t="b">
        <f t="shared" si="9"/>
        <v>0</v>
      </c>
    </row>
    <row r="91" spans="1:19" x14ac:dyDescent="0.25">
      <c r="A91" s="15" t="s">
        <v>96</v>
      </c>
      <c r="B91" s="15">
        <v>19828919.039999999</v>
      </c>
      <c r="C91" s="15">
        <v>615644648.69000006</v>
      </c>
      <c r="D91" s="15">
        <v>526564560.75999999</v>
      </c>
      <c r="E91" s="15">
        <v>6104698.5099999998</v>
      </c>
      <c r="F91" s="15">
        <v>217503131.65000001</v>
      </c>
      <c r="G91" s="15">
        <v>239305801.65000001</v>
      </c>
      <c r="H91" s="10">
        <f>ROUND(AVERAGE(B91:D91),all_biorepintensities!$U$4)</f>
        <v>387346042.82999998</v>
      </c>
      <c r="I91" s="10">
        <f>ROUND(AVERAGE(E91:G91),all_biorepintensities!$U$4)</f>
        <v>154304543.936667</v>
      </c>
      <c r="J91" s="2">
        <f>ROUND(SQRT(((1/3+1/3)/4)*((SUM((B91-H91)^2,(C91-H91)^2,(D91-H91)^2)+SUM((E91-I91)^2,(F91-I91)^2,(G91-I91)^2)))),all_biorepintensities!$U$4)</f>
        <v>199897204.80679399</v>
      </c>
      <c r="K91" s="2">
        <f>ROUND((I91-H91)/(J91+all_biorepintensities!$U$2),all_biorepintensities!$U$4)</f>
        <v>-1.1658066853</v>
      </c>
      <c r="L91" s="2">
        <f>K91+0.00000001*ROWS($K$2:K91)</f>
        <v>-1.1658057852999999</v>
      </c>
      <c r="M91">
        <f t="shared" si="5"/>
        <v>28</v>
      </c>
      <c r="N91" s="2">
        <f>AVERAGE(Sheet1!$N91,Sheet5!$N91,Sheet9!$N91)</f>
        <v>8.3491450533333345E-2</v>
      </c>
      <c r="O91">
        <f>INDEX($K$2:$K$420,MATCH(ROWS($M$2:$M91),$M$2:$M$420,0))</f>
        <v>-0.16599703800000001</v>
      </c>
      <c r="P91">
        <f t="shared" si="6"/>
        <v>0.17641500206990221</v>
      </c>
      <c r="Q91">
        <f t="shared" si="7"/>
        <v>-0.91650854946666671</v>
      </c>
      <c r="R91">
        <f t="shared" si="8"/>
        <v>1.0834914505333333</v>
      </c>
      <c r="S91" t="b">
        <f t="shared" si="9"/>
        <v>0</v>
      </c>
    </row>
    <row r="92" spans="1:19" x14ac:dyDescent="0.25">
      <c r="A92" s="15" t="s">
        <v>97</v>
      </c>
      <c r="B92" s="15">
        <v>51609145.759999998</v>
      </c>
      <c r="C92" s="15">
        <v>68411292.799999997</v>
      </c>
      <c r="D92" s="15">
        <v>77140293.109999999</v>
      </c>
      <c r="E92" s="15">
        <v>47067803.219999999</v>
      </c>
      <c r="F92" s="15">
        <v>48374681.479999997</v>
      </c>
      <c r="G92" s="15">
        <v>55795472.280000001</v>
      </c>
      <c r="H92" s="10">
        <f>ROUND(AVERAGE(B92:D92),all_biorepintensities!$U$4)</f>
        <v>65720243.890000001</v>
      </c>
      <c r="I92" s="10">
        <f>ROUND(AVERAGE(E92:G92),all_biorepintensities!$U$4)</f>
        <v>50412652.326666698</v>
      </c>
      <c r="J92" s="2">
        <f>ROUND(SQRT(((1/3+1/3)/4)*((SUM((B92-H92)^2,(C92-H92)^2,(D92-H92)^2)+SUM((E92-I92)^2,(F92-I92)^2,(G92-I92)^2)))),all_biorepintensities!$U$4)</f>
        <v>7969718.2115174802</v>
      </c>
      <c r="K92" s="2">
        <f>ROUND((I92-H92)/(J92+all_biorepintensities!$U$2),all_biorepintensities!$U$4)</f>
        <v>-1.9207190564000001</v>
      </c>
      <c r="L92" s="2">
        <f>K92+0.00000001*ROWS($K$2:K92)</f>
        <v>-1.9207181464</v>
      </c>
      <c r="M92">
        <f t="shared" si="5"/>
        <v>7</v>
      </c>
      <c r="N92" s="2">
        <f>AVERAGE(Sheet1!$N92,Sheet5!$N92,Sheet9!$N92)</f>
        <v>9.4388643199999997E-2</v>
      </c>
      <c r="O92">
        <f>INDEX($K$2:$K$420,MATCH(ROWS($M$2:$M92),$M$2:$M$420,0))</f>
        <v>-0.1380292477</v>
      </c>
      <c r="P92">
        <f t="shared" si="6"/>
        <v>0.16434426672446514</v>
      </c>
      <c r="Q92">
        <f t="shared" si="7"/>
        <v>-0.90561135680000004</v>
      </c>
      <c r="R92">
        <f t="shared" si="8"/>
        <v>1.0943886432000001</v>
      </c>
      <c r="S92" t="b">
        <f t="shared" si="9"/>
        <v>0</v>
      </c>
    </row>
    <row r="93" spans="1:19" x14ac:dyDescent="0.25">
      <c r="A93" s="15" t="s">
        <v>98</v>
      </c>
      <c r="B93" s="15">
        <v>123030831.52</v>
      </c>
      <c r="C93" s="15">
        <v>636121706.87</v>
      </c>
      <c r="D93" s="15">
        <v>762745895.25999999</v>
      </c>
      <c r="E93" s="15">
        <v>93878299.650000006</v>
      </c>
      <c r="F93" s="15">
        <v>357227579.69</v>
      </c>
      <c r="G93" s="15">
        <v>499780467.13999999</v>
      </c>
      <c r="H93" s="10">
        <f>ROUND(AVERAGE(B93:D93),all_biorepintensities!$U$4)</f>
        <v>507299477.88333303</v>
      </c>
      <c r="I93" s="10">
        <f>ROUND(AVERAGE(E93:G93),all_biorepintensities!$U$4)</f>
        <v>316962115.49333298</v>
      </c>
      <c r="J93" s="2">
        <f>ROUND(SQRT(((1/3+1/3)/4)*((SUM((B93-H93)^2,(C93-H93)^2,(D93-H93)^2)+SUM((E93-I93)^2,(F93-I93)^2,(G93-I93)^2)))),all_biorepintensities!$U$4)</f>
        <v>228881584.233192</v>
      </c>
      <c r="K93" s="2">
        <f>ROUND((I93-H93)/(J93+all_biorepintensities!$U$2),all_biorepintensities!$U$4)</f>
        <v>-0.8315975363</v>
      </c>
      <c r="L93" s="2">
        <f>K93+0.00000001*ROWS($K$2:K93)</f>
        <v>-0.83159661630000004</v>
      </c>
      <c r="M93">
        <f t="shared" si="5"/>
        <v>44</v>
      </c>
      <c r="N93" s="2">
        <f>AVERAGE(Sheet1!$N93,Sheet5!$N93,Sheet9!$N93)</f>
        <v>0.10658612366666666</v>
      </c>
      <c r="O93">
        <f>INDEX($K$2:$K$420,MATCH(ROWS($M$2:$M93),$M$2:$M$420,0))</f>
        <v>-0.12567968769999999</v>
      </c>
      <c r="P93">
        <f t="shared" si="6"/>
        <v>0.16423673025516544</v>
      </c>
      <c r="Q93">
        <f t="shared" si="7"/>
        <v>-0.89341387633333336</v>
      </c>
      <c r="R93">
        <f t="shared" si="8"/>
        <v>1.1065861236666668</v>
      </c>
      <c r="S93" t="b">
        <f t="shared" si="9"/>
        <v>0</v>
      </c>
    </row>
    <row r="94" spans="1:19" x14ac:dyDescent="0.25">
      <c r="A94" s="15" t="s">
        <v>99</v>
      </c>
      <c r="B94" s="15">
        <v>62657222.43</v>
      </c>
      <c r="C94" s="15">
        <v>1495309048.76</v>
      </c>
      <c r="D94" s="15">
        <v>1730860518.23</v>
      </c>
      <c r="E94" s="15">
        <v>16588481.16</v>
      </c>
      <c r="F94" s="15">
        <v>439552195</v>
      </c>
      <c r="G94" s="15">
        <v>831883148.25999999</v>
      </c>
      <c r="H94" s="10">
        <f>ROUND(AVERAGE(B94:D94),all_biorepintensities!$U$4)</f>
        <v>1096275596.47333</v>
      </c>
      <c r="I94" s="10">
        <f>ROUND(AVERAGE(E94:G94),all_biorepintensities!$U$4)</f>
        <v>429341274.80666697</v>
      </c>
      <c r="J94" s="2">
        <f>ROUND(SQRT(((1/3+1/3)/4)*((SUM((B94-H94)^2,(C94-H94)^2,(D94-H94)^2)+SUM((E94-I94)^2,(F94-I94)^2,(G94-I94)^2)))),all_biorepintensities!$U$4)</f>
        <v>571955964.73306096</v>
      </c>
      <c r="K94" s="2">
        <f>ROUND((I94-H94)/(J94+all_biorepintensities!$U$2),all_biorepintensities!$U$4)</f>
        <v>-1.1660588605</v>
      </c>
      <c r="L94" s="2">
        <f>K94+0.00000001*ROWS($K$2:K94)</f>
        <v>-1.1660579305000001</v>
      </c>
      <c r="M94">
        <f t="shared" si="5"/>
        <v>27</v>
      </c>
      <c r="N94" s="2">
        <f>AVERAGE(Sheet1!$N94,Sheet5!$N94,Sheet9!$N94)</f>
        <v>0.14357623730000002</v>
      </c>
      <c r="O94">
        <f>INDEX($K$2:$K$420,MATCH(ROWS($M$2:$M94),$M$2:$M$420,0))</f>
        <v>-0.10009002359999999</v>
      </c>
      <c r="P94">
        <f t="shared" si="6"/>
        <v>0.1722980654287605</v>
      </c>
      <c r="Q94">
        <f t="shared" si="7"/>
        <v>-0.85642376269999998</v>
      </c>
      <c r="R94">
        <f t="shared" si="8"/>
        <v>1.1435762373</v>
      </c>
      <c r="S94" t="b">
        <f t="shared" si="9"/>
        <v>0</v>
      </c>
    </row>
    <row r="95" spans="1:19" x14ac:dyDescent="0.25">
      <c r="A95" s="15" t="s">
        <v>100</v>
      </c>
      <c r="B95" s="15">
        <v>7591097.1399999997</v>
      </c>
      <c r="C95" s="15">
        <v>491438679.62</v>
      </c>
      <c r="D95" s="15">
        <v>75567440.799999997</v>
      </c>
      <c r="E95" s="15">
        <v>587795.47</v>
      </c>
      <c r="F95" s="15">
        <v>190458196.24000001</v>
      </c>
      <c r="G95" s="15">
        <v>19293594.629999999</v>
      </c>
      <c r="H95" s="10">
        <f>ROUND(AVERAGE(B95:D95),all_biorepintensities!$U$4)</f>
        <v>191532405.853333</v>
      </c>
      <c r="I95" s="10">
        <f>ROUND(AVERAGE(E95:G95),all_biorepintensities!$U$4)</f>
        <v>70113195.446666703</v>
      </c>
      <c r="J95" s="2">
        <f>ROUND(SQRT(((1/3+1/3)/4)*((SUM((B95-H95)^2,(C95-H95)^2,(D95-H95)^2)+SUM((E95-I95)^2,(F95-I95)^2,(G95-I95)^2)))),all_biorepintensities!$U$4)</f>
        <v>162852378.70570099</v>
      </c>
      <c r="K95" s="2">
        <f>ROUND((I95-H95)/(J95+all_biorepintensities!$U$2),all_biorepintensities!$U$4)</f>
        <v>-0.7455783614</v>
      </c>
      <c r="L95" s="2">
        <f>K95+0.00000001*ROWS($K$2:K95)</f>
        <v>-0.74557742140000005</v>
      </c>
      <c r="M95">
        <f t="shared" si="5"/>
        <v>49</v>
      </c>
      <c r="N95" s="2">
        <f>AVERAGE(Sheet1!$N95,Sheet5!$N95,Sheet9!$N95)</f>
        <v>0.17643031823333333</v>
      </c>
      <c r="O95">
        <f>INDEX($K$2:$K$420,MATCH(ROWS($M$2:$M95),$M$2:$M$420,0))</f>
        <v>-6.7467882000000007E-2</v>
      </c>
      <c r="P95">
        <f t="shared" si="6"/>
        <v>0.17246207130418437</v>
      </c>
      <c r="Q95">
        <f t="shared" si="7"/>
        <v>-0.82356968176666667</v>
      </c>
      <c r="R95">
        <f t="shared" si="8"/>
        <v>1.1764303182333333</v>
      </c>
      <c r="S95" t="b">
        <f t="shared" si="9"/>
        <v>0</v>
      </c>
    </row>
    <row r="96" spans="1:19" x14ac:dyDescent="0.25">
      <c r="A96" s="15" t="s">
        <v>101</v>
      </c>
      <c r="B96" s="15">
        <v>7633434.4000000004</v>
      </c>
      <c r="C96" s="15">
        <v>47329935.600000001</v>
      </c>
      <c r="D96" s="15">
        <v>44261067.600000001</v>
      </c>
      <c r="E96" s="15">
        <v>6571768.5899999999</v>
      </c>
      <c r="F96" s="15">
        <v>25735471.100000001</v>
      </c>
      <c r="G96" s="15">
        <v>19981695.850000001</v>
      </c>
      <c r="H96" s="10">
        <f>ROUND(AVERAGE(B96:D96),all_biorepintensities!$U$4)</f>
        <v>33074812.533333302</v>
      </c>
      <c r="I96" s="10">
        <f>ROUND(AVERAGE(E96:G96),all_biorepintensities!$U$4)</f>
        <v>17429645.18</v>
      </c>
      <c r="J96" s="2">
        <f>ROUND(SQRT(((1/3+1/3)/4)*((SUM((B96-H96)^2,(C96-H96)^2,(D96-H96)^2)+SUM((E96-I96)^2,(F96-I96)^2,(G96-I96)^2)))),all_biorepintensities!$U$4)</f>
        <v>13958257.700878801</v>
      </c>
      <c r="K96" s="2">
        <f>ROUND((I96-H96)/(J96+all_biorepintensities!$U$2),all_biorepintensities!$U$4)</f>
        <v>-1.1208538034</v>
      </c>
      <c r="L96" s="2">
        <f>K96+0.00000001*ROWS($K$2:K96)</f>
        <v>-1.1208528534</v>
      </c>
      <c r="M96">
        <f t="shared" si="5"/>
        <v>31</v>
      </c>
      <c r="N96" s="2">
        <f>AVERAGE(Sheet1!$N96,Sheet5!$N96,Sheet9!$N96)</f>
        <v>0.1876575633666667</v>
      </c>
      <c r="O96">
        <f>INDEX($K$2:$K$420,MATCH(ROWS($M$2:$M96),$M$2:$M$420,0))</f>
        <v>-6.0999498300000003E-2</v>
      </c>
      <c r="P96">
        <f t="shared" si="6"/>
        <v>0.17582709449442155</v>
      </c>
      <c r="Q96">
        <f t="shared" si="7"/>
        <v>-0.81234243663333328</v>
      </c>
      <c r="R96">
        <f t="shared" si="8"/>
        <v>1.1876575633666666</v>
      </c>
      <c r="S96" t="b">
        <f t="shared" si="9"/>
        <v>0</v>
      </c>
    </row>
    <row r="97" spans="1:19" x14ac:dyDescent="0.25">
      <c r="A97" s="15" t="s">
        <v>102</v>
      </c>
      <c r="B97" s="15">
        <v>282864309.06999999</v>
      </c>
      <c r="C97" s="15">
        <v>227417025.52000001</v>
      </c>
      <c r="D97" s="15">
        <v>286892202.17000002</v>
      </c>
      <c r="E97" s="15">
        <v>260142409.12</v>
      </c>
      <c r="F97" s="15">
        <v>148226982.78999999</v>
      </c>
      <c r="G97" s="15">
        <v>201642901.94</v>
      </c>
      <c r="H97" s="10">
        <f>ROUND(AVERAGE(B97:D97),all_biorepintensities!$U$4)</f>
        <v>265724512.253333</v>
      </c>
      <c r="I97" s="10">
        <f>ROUND(AVERAGE(E97:G97),all_biorepintensities!$U$4)</f>
        <v>203337431.283333</v>
      </c>
      <c r="J97" s="2">
        <f>ROUND(SQRT(((1/3+1/3)/4)*((SUM((B97-H97)^2,(C97-H97)^2,(D97-H97)^2)+SUM((E97-I97)^2,(F97-I97)^2,(G97-I97)^2)))),all_biorepintensities!$U$4)</f>
        <v>37585781.312009498</v>
      </c>
      <c r="K97" s="2">
        <f>ROUND((I97-H97)/(J97+all_biorepintensities!$U$2),all_biorepintensities!$U$4)</f>
        <v>-1.6598585191999999</v>
      </c>
      <c r="L97" s="2">
        <f>K97+0.00000001*ROWS($K$2:K97)</f>
        <v>-1.6598575592</v>
      </c>
      <c r="M97">
        <f t="shared" si="5"/>
        <v>11</v>
      </c>
      <c r="N97" s="2">
        <f>AVERAGE(Sheet1!$N97,Sheet5!$N97,Sheet9!$N97)</f>
        <v>0.22395896036666665</v>
      </c>
      <c r="O97">
        <f>INDEX($K$2:$K$420,MATCH(ROWS($M$2:$M97),$M$2:$M$420,0))</f>
        <v>-3.3007481399999997E-2</v>
      </c>
      <c r="P97">
        <f t="shared" si="6"/>
        <v>0.18170271351058806</v>
      </c>
      <c r="Q97">
        <f t="shared" si="7"/>
        <v>-0.77604103963333337</v>
      </c>
      <c r="R97">
        <f t="shared" si="8"/>
        <v>1.2239589603666667</v>
      </c>
      <c r="S97" t="b">
        <f t="shared" si="9"/>
        <v>0</v>
      </c>
    </row>
    <row r="98" spans="1:19" x14ac:dyDescent="0.25">
      <c r="A98" s="15" t="s">
        <v>103</v>
      </c>
      <c r="B98" s="15">
        <v>53194556.450000003</v>
      </c>
      <c r="C98" s="15">
        <v>616093225.09000003</v>
      </c>
      <c r="D98" s="15">
        <v>695378760.29999995</v>
      </c>
      <c r="E98" s="15">
        <v>55334808.700000003</v>
      </c>
      <c r="F98" s="15">
        <v>383613259.83999997</v>
      </c>
      <c r="G98" s="15">
        <v>474370244.00999999</v>
      </c>
      <c r="H98" s="10">
        <f>ROUND(AVERAGE(B98:D98),all_biorepintensities!$U$4)</f>
        <v>454888847.27999997</v>
      </c>
      <c r="I98" s="10">
        <f>ROUND(AVERAGE(E98:G98),all_biorepintensities!$U$4)</f>
        <v>304439437.51666701</v>
      </c>
      <c r="J98" s="2">
        <f>ROUND(SQRT(((1/3+1/3)/4)*((SUM((B98-H98)^2,(C98-H98)^2,(D98-H98)^2)+SUM((E98-I98)^2,(F98-I98)^2,(G98-I98)^2)))),all_biorepintensities!$U$4)</f>
        <v>238878854.30678901</v>
      </c>
      <c r="K98" s="2">
        <f>ROUND((I98-H98)/(J98+all_biorepintensities!$U$2),all_biorepintensities!$U$4)</f>
        <v>-0.62981467980000005</v>
      </c>
      <c r="L98" s="2">
        <f>K98+0.00000001*ROWS($K$2:K98)</f>
        <v>-0.62981370980000007</v>
      </c>
      <c r="M98">
        <f t="shared" si="5"/>
        <v>65</v>
      </c>
      <c r="N98" s="2">
        <f>AVERAGE(Sheet1!$N98,Sheet5!$N98,Sheet9!$N98)</f>
        <v>0.25116436186666663</v>
      </c>
      <c r="O98">
        <f>INDEX($K$2:$K$420,MATCH(ROWS($M$2:$M98),$M$2:$M$420,0))</f>
        <v>5.0696409099999999E-2</v>
      </c>
      <c r="P98">
        <f t="shared" si="6"/>
        <v>0.14175224881189447</v>
      </c>
      <c r="Q98">
        <f t="shared" si="7"/>
        <v>-0.74883563813333343</v>
      </c>
      <c r="R98">
        <f t="shared" si="8"/>
        <v>1.2511643618666666</v>
      </c>
      <c r="S98" t="b">
        <f t="shared" si="9"/>
        <v>0</v>
      </c>
    </row>
    <row r="99" spans="1:19" x14ac:dyDescent="0.25">
      <c r="A99" s="15" t="s">
        <v>104</v>
      </c>
      <c r="B99" s="15">
        <v>82434788.200000003</v>
      </c>
      <c r="C99" s="15">
        <v>308805671.44</v>
      </c>
      <c r="D99" s="15">
        <v>301039433.73000002</v>
      </c>
      <c r="E99" s="15">
        <v>69027272.560000002</v>
      </c>
      <c r="F99" s="15">
        <v>196925917.59999999</v>
      </c>
      <c r="G99" s="15">
        <v>222215983.11000001</v>
      </c>
      <c r="H99" s="10">
        <f>ROUND(AVERAGE(B99:D99),all_biorepintensities!$U$4)</f>
        <v>230759964.45666701</v>
      </c>
      <c r="I99" s="10">
        <f>ROUND(AVERAGE(E99:G99),all_biorepintensities!$U$4)</f>
        <v>162723057.75666699</v>
      </c>
      <c r="J99" s="2">
        <f>ROUND(SQRT(((1/3+1/3)/4)*((SUM((B99-H99)^2,(C99-H99)^2,(D99-H99)^2)+SUM((E99-I99)^2,(F99-I99)^2,(G99-I99)^2)))),all_biorepintensities!$U$4)</f>
        <v>88051914.652305007</v>
      </c>
      <c r="K99" s="2">
        <f>ROUND((I99-H99)/(J99+all_biorepintensities!$U$2),all_biorepintensities!$U$4)</f>
        <v>-0.77269081760000002</v>
      </c>
      <c r="L99" s="2">
        <f>K99+0.00000001*ROWS($K$2:K99)</f>
        <v>-0.77268983759999998</v>
      </c>
      <c r="M99">
        <f t="shared" si="5"/>
        <v>48</v>
      </c>
      <c r="N99" s="2">
        <f>AVERAGE(Sheet1!$N99,Sheet5!$N99,Sheet9!$N99)</f>
        <v>0.34854766553333333</v>
      </c>
      <c r="O99">
        <f>INDEX($K$2:$K$420,MATCH(ROWS($M$2:$M99),$M$2:$M$420,0))</f>
        <v>8.2236731300000004E-2</v>
      </c>
      <c r="P99">
        <f t="shared" si="6"/>
        <v>0.18831026750051463</v>
      </c>
      <c r="Q99">
        <f t="shared" si="7"/>
        <v>-0.65145233446666673</v>
      </c>
      <c r="R99">
        <f t="shared" si="8"/>
        <v>1.3485476655333333</v>
      </c>
      <c r="S99" t="b">
        <f t="shared" si="9"/>
        <v>0</v>
      </c>
    </row>
    <row r="100" spans="1:19" x14ac:dyDescent="0.25">
      <c r="A100" s="15" t="s">
        <v>105</v>
      </c>
      <c r="B100" s="15">
        <v>16419088.08</v>
      </c>
      <c r="C100" s="15">
        <v>153410700.53</v>
      </c>
      <c r="D100" s="15">
        <v>222325380.61000001</v>
      </c>
      <c r="E100" s="15">
        <v>16881866.379999999</v>
      </c>
      <c r="F100" s="15">
        <v>98992486.430000007</v>
      </c>
      <c r="G100" s="15">
        <v>145441727.05000001</v>
      </c>
      <c r="H100" s="10">
        <f>ROUND(AVERAGE(B100:D100),all_biorepintensities!$U$4)</f>
        <v>130718389.73999999</v>
      </c>
      <c r="I100" s="10">
        <f>ROUND(AVERAGE(E100:G100),all_biorepintensities!$U$4)</f>
        <v>87105359.953333303</v>
      </c>
      <c r="J100" s="2">
        <f>ROUND(SQRT(((1/3+1/3)/4)*((SUM((B100-H100)^2,(C100-H100)^2,(D100-H100)^2)+SUM((E100-I100)^2,(F100-I100)^2,(G100-I100)^2)))),all_biorepintensities!$U$4)</f>
        <v>71235392.253152698</v>
      </c>
      <c r="K100" s="2">
        <f>ROUND((I100-H100)/(J100+all_biorepintensities!$U$2),all_biorepintensities!$U$4)</f>
        <v>-0.61223821190000005</v>
      </c>
      <c r="L100" s="2">
        <f>K100+0.00000001*ROWS($K$2:K100)</f>
        <v>-0.61223722190000007</v>
      </c>
      <c r="M100">
        <f t="shared" si="5"/>
        <v>69</v>
      </c>
      <c r="N100" s="2">
        <f>AVERAGE(Sheet1!$N100,Sheet5!$N100,Sheet9!$N100)</f>
        <v>0.68066227540000002</v>
      </c>
      <c r="O100">
        <f>INDEX($K$2:$K$420,MATCH(ROWS($M$2:$M100),$M$2:$M$420,0))</f>
        <v>0.22350673660000001</v>
      </c>
      <c r="P100">
        <f t="shared" si="6"/>
        <v>0.32325778154246987</v>
      </c>
      <c r="Q100">
        <f t="shared" si="7"/>
        <v>-0.31933772459999998</v>
      </c>
      <c r="R100">
        <f t="shared" si="8"/>
        <v>1.6806622754</v>
      </c>
      <c r="S100" t="b">
        <f t="shared" si="9"/>
        <v>0</v>
      </c>
    </row>
    <row r="101" spans="1:19" x14ac:dyDescent="0.25">
      <c r="A101" s="15" t="s">
        <v>106</v>
      </c>
      <c r="B101" s="15">
        <v>63828929.299999997</v>
      </c>
      <c r="C101" s="15">
        <v>137658760.62</v>
      </c>
      <c r="D101" s="15">
        <v>283515801.94</v>
      </c>
      <c r="E101" s="15">
        <v>81228792.629999995</v>
      </c>
      <c r="F101" s="15">
        <v>121804764.48999999</v>
      </c>
      <c r="G101" s="15">
        <v>256874555.56</v>
      </c>
      <c r="H101" s="10">
        <f>ROUND(AVERAGE(B101:D101),all_biorepintensities!$U$4)</f>
        <v>161667830.62</v>
      </c>
      <c r="I101" s="10">
        <f>ROUND(AVERAGE(E101:G101),all_biorepintensities!$U$4)</f>
        <v>153302704.22666699</v>
      </c>
      <c r="J101" s="2">
        <f>ROUND(SQRT(((1/3+1/3)/4)*((SUM((B101-H101)^2,(C101-H101)^2,(D101-H101)^2)+SUM((E101-I101)^2,(F101-I101)^2,(G101-I101)^2)))),all_biorepintensities!$U$4)</f>
        <v>83576024.7695494</v>
      </c>
      <c r="K101" s="2">
        <f>ROUND((I101-H101)/(J101+all_biorepintensities!$U$2),all_biorepintensities!$U$4)</f>
        <v>-0.10009002359999999</v>
      </c>
      <c r="L101" s="2">
        <f>K101+0.00000001*ROWS($K$2:K101)</f>
        <v>-0.10008902359999999</v>
      </c>
      <c r="M101">
        <f t="shared" si="5"/>
        <v>93</v>
      </c>
      <c r="N101" s="2">
        <f>AVERAGE(Sheet1!$N101,Sheet5!$N101,Sheet9!$N101)</f>
        <v>0.91555788326666676</v>
      </c>
      <c r="O101">
        <f>INDEX($K$2:$K$420,MATCH(ROWS($M$2:$M101),$M$2:$M$420,0))</f>
        <v>4.4940176451999996</v>
      </c>
      <c r="P101">
        <f t="shared" si="6"/>
        <v>2.5303531638662582</v>
      </c>
      <c r="Q101">
        <f t="shared" si="7"/>
        <v>-8.4442116733333239E-2</v>
      </c>
      <c r="R101">
        <f t="shared" si="8"/>
        <v>1.9155578832666667</v>
      </c>
      <c r="S101" t="b">
        <f t="shared" si="9"/>
        <v>1</v>
      </c>
    </row>
    <row r="102" spans="1:19" x14ac:dyDescent="0.25">
      <c r="B102" s="10"/>
      <c r="C102" s="10"/>
      <c r="D102" s="10"/>
      <c r="E102" s="10"/>
      <c r="F102" s="10"/>
      <c r="G102" s="10"/>
      <c r="H102" s="10"/>
      <c r="I102" s="10"/>
      <c r="M102"/>
      <c r="O102"/>
      <c r="P102"/>
      <c r="Q102"/>
      <c r="S102"/>
    </row>
    <row r="103" spans="1:19" x14ac:dyDescent="0.25">
      <c r="B103" s="10"/>
      <c r="C103" s="10"/>
      <c r="D103" s="10"/>
      <c r="E103" s="10"/>
      <c r="F103" s="10"/>
      <c r="G103" s="10"/>
      <c r="H103" s="10"/>
      <c r="I103" s="10"/>
      <c r="M103"/>
      <c r="O103"/>
      <c r="P103"/>
      <c r="Q103"/>
      <c r="S103"/>
    </row>
    <row r="104" spans="1:19" x14ac:dyDescent="0.25">
      <c r="B104" s="10"/>
      <c r="C104" s="10"/>
      <c r="D104" s="10"/>
      <c r="E104" s="10"/>
      <c r="F104" s="10"/>
      <c r="G104" s="10"/>
      <c r="H104" s="10"/>
      <c r="I104" s="10"/>
      <c r="M104"/>
      <c r="O104"/>
      <c r="P104"/>
      <c r="Q104"/>
      <c r="S104"/>
    </row>
    <row r="105" spans="1:19" x14ac:dyDescent="0.25">
      <c r="B105" s="10"/>
      <c r="C105" s="10"/>
      <c r="D105" s="10"/>
      <c r="E105" s="10"/>
      <c r="F105" s="10"/>
      <c r="G105" s="10"/>
      <c r="H105" s="10"/>
      <c r="I105" s="10"/>
      <c r="M105"/>
      <c r="O105"/>
      <c r="P105"/>
      <c r="Q105"/>
      <c r="S105"/>
    </row>
    <row r="106" spans="1:19" x14ac:dyDescent="0.25">
      <c r="B106" s="10"/>
      <c r="C106" s="10"/>
      <c r="D106" s="10"/>
      <c r="E106" s="10"/>
      <c r="F106" s="10"/>
      <c r="G106" s="10"/>
      <c r="H106" s="10"/>
      <c r="I106" s="10"/>
      <c r="M106"/>
      <c r="O106"/>
      <c r="P106"/>
      <c r="Q106"/>
      <c r="S106"/>
    </row>
    <row r="107" spans="1:19" x14ac:dyDescent="0.25">
      <c r="B107" s="10"/>
      <c r="C107" s="10"/>
      <c r="D107" s="10"/>
      <c r="E107" s="10"/>
      <c r="F107" s="10"/>
      <c r="G107" s="10"/>
      <c r="H107" s="10"/>
      <c r="I107" s="10"/>
      <c r="M107"/>
      <c r="O107"/>
      <c r="P107"/>
      <c r="Q107"/>
      <c r="S107"/>
    </row>
    <row r="108" spans="1:19" x14ac:dyDescent="0.25">
      <c r="B108" s="10"/>
      <c r="C108" s="10"/>
      <c r="D108" s="10"/>
      <c r="E108" s="10"/>
      <c r="F108" s="10"/>
      <c r="G108" s="10"/>
      <c r="H108" s="10"/>
      <c r="I108" s="10"/>
      <c r="M108"/>
      <c r="O108"/>
      <c r="P108"/>
      <c r="Q108"/>
      <c r="S108"/>
    </row>
    <row r="109" spans="1:19" x14ac:dyDescent="0.25">
      <c r="B109" s="10"/>
      <c r="C109" s="10"/>
      <c r="D109" s="10"/>
      <c r="E109" s="10"/>
      <c r="F109" s="10"/>
      <c r="G109" s="10"/>
      <c r="H109" s="10"/>
      <c r="I109" s="10"/>
      <c r="M109"/>
      <c r="O109"/>
      <c r="P109"/>
      <c r="Q109"/>
      <c r="S109"/>
    </row>
    <row r="110" spans="1:19" x14ac:dyDescent="0.25">
      <c r="B110" s="10"/>
      <c r="C110" s="10"/>
      <c r="D110" s="10"/>
      <c r="E110" s="10"/>
      <c r="F110" s="10"/>
      <c r="G110" s="10"/>
      <c r="H110" s="10"/>
      <c r="I110" s="10"/>
      <c r="M110"/>
      <c r="O110"/>
      <c r="P110"/>
      <c r="Q110"/>
      <c r="S110"/>
    </row>
    <row r="111" spans="1:19" x14ac:dyDescent="0.25">
      <c r="B111" s="10"/>
      <c r="C111" s="10"/>
      <c r="D111" s="10"/>
      <c r="E111" s="10"/>
      <c r="F111" s="10"/>
      <c r="G111" s="10"/>
      <c r="H111" s="10"/>
      <c r="I111" s="10"/>
      <c r="M111"/>
      <c r="O111"/>
      <c r="P111"/>
      <c r="Q111"/>
      <c r="S111"/>
    </row>
    <row r="112" spans="1:19" x14ac:dyDescent="0.25">
      <c r="B112" s="10"/>
      <c r="C112" s="10"/>
      <c r="D112" s="10"/>
      <c r="E112" s="10"/>
      <c r="F112" s="10"/>
      <c r="G112" s="10"/>
      <c r="H112" s="10"/>
      <c r="I112" s="10"/>
      <c r="M112"/>
      <c r="O112"/>
      <c r="P112"/>
      <c r="Q112"/>
      <c r="S112"/>
    </row>
    <row r="113" spans="2:19" x14ac:dyDescent="0.25">
      <c r="B113" s="10"/>
      <c r="C113" s="10"/>
      <c r="D113" s="10"/>
      <c r="E113" s="10"/>
      <c r="F113" s="10"/>
      <c r="G113" s="10"/>
      <c r="H113" s="10"/>
      <c r="I113" s="10"/>
      <c r="M113"/>
      <c r="O113"/>
      <c r="P113"/>
      <c r="Q113"/>
      <c r="S113"/>
    </row>
    <row r="114" spans="2:19" x14ac:dyDescent="0.25">
      <c r="B114" s="10"/>
      <c r="C114" s="10"/>
      <c r="D114" s="10"/>
      <c r="E114" s="10"/>
      <c r="F114" s="10"/>
      <c r="G114" s="10"/>
      <c r="H114" s="10"/>
      <c r="I114" s="10"/>
      <c r="M114"/>
      <c r="O114"/>
      <c r="P114"/>
      <c r="Q114"/>
      <c r="S114"/>
    </row>
    <row r="115" spans="2:19" x14ac:dyDescent="0.25">
      <c r="B115" s="10"/>
      <c r="C115" s="10"/>
      <c r="D115" s="10"/>
      <c r="E115" s="10"/>
      <c r="F115" s="10"/>
      <c r="G115" s="10"/>
      <c r="H115" s="10"/>
      <c r="I115" s="10"/>
      <c r="M115"/>
      <c r="O115"/>
      <c r="P115"/>
      <c r="Q115"/>
      <c r="S115"/>
    </row>
    <row r="116" spans="2:19" x14ac:dyDescent="0.25">
      <c r="B116" s="10"/>
      <c r="C116" s="10"/>
      <c r="D116" s="10"/>
      <c r="E116" s="10"/>
      <c r="F116" s="10"/>
      <c r="G116" s="10"/>
      <c r="H116" s="10"/>
      <c r="I116" s="10"/>
      <c r="M116"/>
      <c r="O116"/>
      <c r="P116"/>
      <c r="Q116"/>
      <c r="S116"/>
    </row>
    <row r="117" spans="2:19" x14ac:dyDescent="0.25">
      <c r="B117" s="10"/>
      <c r="C117" s="10"/>
      <c r="D117" s="10"/>
      <c r="E117" s="10"/>
      <c r="F117" s="10"/>
      <c r="G117" s="10"/>
      <c r="H117" s="10"/>
      <c r="I117" s="10"/>
      <c r="M117"/>
      <c r="O117"/>
      <c r="P117"/>
      <c r="Q117"/>
      <c r="S117"/>
    </row>
    <row r="118" spans="2:19" x14ac:dyDescent="0.25">
      <c r="B118" s="10"/>
      <c r="C118" s="10"/>
      <c r="D118" s="10"/>
      <c r="E118" s="10"/>
      <c r="F118" s="10"/>
      <c r="G118" s="10"/>
      <c r="H118" s="10"/>
      <c r="I118" s="10"/>
      <c r="M118"/>
      <c r="O118"/>
      <c r="P118"/>
      <c r="Q118"/>
      <c r="S118"/>
    </row>
    <row r="119" spans="2:19" x14ac:dyDescent="0.25">
      <c r="B119" s="10"/>
      <c r="C119" s="10"/>
      <c r="D119" s="10"/>
      <c r="E119" s="10"/>
      <c r="F119" s="10"/>
      <c r="G119" s="10"/>
      <c r="H119" s="10"/>
      <c r="I119" s="10"/>
      <c r="M119"/>
      <c r="O119"/>
      <c r="P119"/>
      <c r="Q119"/>
      <c r="S119"/>
    </row>
    <row r="120" spans="2:19" x14ac:dyDescent="0.25">
      <c r="B120" s="10"/>
      <c r="C120" s="10"/>
      <c r="D120" s="10"/>
      <c r="E120" s="10"/>
      <c r="F120" s="10"/>
      <c r="G120" s="10"/>
      <c r="H120" s="10"/>
      <c r="I120" s="10"/>
      <c r="M120"/>
      <c r="O120"/>
      <c r="P120"/>
      <c r="Q120"/>
      <c r="S120"/>
    </row>
    <row r="121" spans="2:19" x14ac:dyDescent="0.25">
      <c r="B121" s="10"/>
      <c r="C121" s="10"/>
      <c r="D121" s="10"/>
      <c r="E121" s="10"/>
      <c r="F121" s="10"/>
      <c r="G121" s="10"/>
      <c r="H121" s="10"/>
      <c r="I121" s="10"/>
      <c r="M121"/>
      <c r="O121"/>
      <c r="P121"/>
      <c r="Q121"/>
      <c r="S121"/>
    </row>
    <row r="122" spans="2:19" x14ac:dyDescent="0.25">
      <c r="B122" s="10"/>
      <c r="C122" s="10"/>
      <c r="D122" s="10"/>
      <c r="E122" s="10"/>
      <c r="F122" s="10"/>
      <c r="G122" s="10"/>
      <c r="H122" s="10"/>
      <c r="I122" s="10"/>
      <c r="M122"/>
      <c r="O122"/>
      <c r="P122"/>
      <c r="Q122"/>
      <c r="S122"/>
    </row>
    <row r="123" spans="2:19" x14ac:dyDescent="0.25">
      <c r="B123" s="10"/>
      <c r="C123" s="10"/>
      <c r="D123" s="10"/>
      <c r="E123" s="10"/>
      <c r="F123" s="10"/>
      <c r="G123" s="10"/>
      <c r="H123" s="10"/>
      <c r="I123" s="10"/>
      <c r="M123"/>
      <c r="O123"/>
      <c r="P123"/>
      <c r="Q123"/>
      <c r="S123"/>
    </row>
    <row r="124" spans="2:19" x14ac:dyDescent="0.25">
      <c r="B124" s="10"/>
      <c r="C124" s="10"/>
      <c r="D124" s="10"/>
      <c r="E124" s="10"/>
      <c r="F124" s="10"/>
      <c r="G124" s="10"/>
      <c r="H124" s="10"/>
      <c r="I124" s="10"/>
      <c r="M124"/>
      <c r="O124"/>
      <c r="P124"/>
      <c r="Q124"/>
      <c r="S124"/>
    </row>
    <row r="125" spans="2:19" x14ac:dyDescent="0.25">
      <c r="B125" s="10"/>
      <c r="C125" s="10"/>
      <c r="D125" s="10"/>
      <c r="E125" s="10"/>
      <c r="F125" s="10"/>
      <c r="G125" s="10"/>
      <c r="H125" s="10"/>
      <c r="I125" s="10"/>
      <c r="M125"/>
      <c r="O125"/>
      <c r="P125"/>
      <c r="Q125"/>
      <c r="S125"/>
    </row>
    <row r="126" spans="2:19" x14ac:dyDescent="0.25">
      <c r="B126" s="10"/>
      <c r="C126" s="10"/>
      <c r="D126" s="10"/>
      <c r="E126" s="10"/>
      <c r="F126" s="10"/>
      <c r="G126" s="10"/>
      <c r="H126" s="10"/>
      <c r="I126" s="10"/>
      <c r="M126"/>
      <c r="O126"/>
      <c r="P126"/>
      <c r="Q126"/>
      <c r="S126"/>
    </row>
    <row r="127" spans="2:19" x14ac:dyDescent="0.25">
      <c r="B127" s="10"/>
      <c r="C127" s="10"/>
      <c r="D127" s="10"/>
      <c r="E127" s="10"/>
      <c r="F127" s="10"/>
      <c r="G127" s="10"/>
      <c r="H127" s="10"/>
      <c r="I127" s="10"/>
      <c r="M127"/>
      <c r="O127"/>
      <c r="P127"/>
      <c r="Q127"/>
      <c r="S127"/>
    </row>
    <row r="128" spans="2:19" x14ac:dyDescent="0.25">
      <c r="B128" s="10"/>
      <c r="C128" s="10"/>
      <c r="D128" s="10"/>
      <c r="E128" s="10"/>
      <c r="F128" s="10"/>
      <c r="G128" s="10"/>
      <c r="H128" s="10"/>
      <c r="I128" s="10"/>
      <c r="M128"/>
      <c r="O128"/>
      <c r="P128"/>
      <c r="Q128"/>
      <c r="S128"/>
    </row>
    <row r="129" spans="2:19" x14ac:dyDescent="0.25">
      <c r="B129" s="10"/>
      <c r="C129" s="10"/>
      <c r="D129" s="10"/>
      <c r="E129" s="10"/>
      <c r="F129" s="10"/>
      <c r="G129" s="10"/>
      <c r="H129" s="10"/>
      <c r="I129" s="10"/>
      <c r="M129"/>
      <c r="O129"/>
      <c r="P129"/>
      <c r="Q129"/>
      <c r="S129"/>
    </row>
    <row r="130" spans="2:19" x14ac:dyDescent="0.25">
      <c r="B130" s="10"/>
      <c r="C130" s="10"/>
      <c r="D130" s="10"/>
      <c r="E130" s="10"/>
      <c r="F130" s="10"/>
      <c r="G130" s="10"/>
      <c r="H130" s="10"/>
      <c r="I130" s="10"/>
      <c r="M130"/>
      <c r="O130"/>
      <c r="P130"/>
      <c r="Q130"/>
      <c r="S130"/>
    </row>
    <row r="131" spans="2:19" x14ac:dyDescent="0.25">
      <c r="B131" s="10"/>
      <c r="C131" s="10"/>
      <c r="D131" s="10"/>
      <c r="E131" s="10"/>
      <c r="F131" s="10"/>
      <c r="G131" s="10"/>
      <c r="H131" s="10"/>
      <c r="I131" s="10"/>
      <c r="M131"/>
      <c r="O131"/>
      <c r="P131"/>
      <c r="Q131"/>
      <c r="S131"/>
    </row>
    <row r="132" spans="2:19" x14ac:dyDescent="0.25">
      <c r="B132" s="10"/>
      <c r="C132" s="10"/>
      <c r="D132" s="10"/>
      <c r="E132" s="10"/>
      <c r="F132" s="10"/>
      <c r="G132" s="10"/>
      <c r="H132" s="10"/>
      <c r="I132" s="10"/>
      <c r="M132"/>
      <c r="O132"/>
      <c r="P132"/>
      <c r="Q132"/>
      <c r="S132"/>
    </row>
    <row r="133" spans="2:19" x14ac:dyDescent="0.25">
      <c r="B133" s="10"/>
      <c r="C133" s="10"/>
      <c r="D133" s="10"/>
      <c r="E133" s="10"/>
      <c r="F133" s="10"/>
      <c r="G133" s="10"/>
      <c r="H133" s="10"/>
      <c r="I133" s="10"/>
      <c r="M133"/>
      <c r="O133"/>
      <c r="P133"/>
      <c r="Q133"/>
      <c r="S133"/>
    </row>
    <row r="134" spans="2:19" x14ac:dyDescent="0.25">
      <c r="B134" s="10"/>
      <c r="C134" s="10"/>
      <c r="D134" s="10"/>
      <c r="E134" s="10"/>
      <c r="F134" s="10"/>
      <c r="G134" s="10"/>
      <c r="H134" s="10"/>
      <c r="I134" s="10"/>
      <c r="M134"/>
      <c r="O134"/>
      <c r="P134"/>
      <c r="Q134"/>
      <c r="S134"/>
    </row>
    <row r="135" spans="2:19" x14ac:dyDescent="0.25">
      <c r="B135" s="10"/>
      <c r="C135" s="10"/>
      <c r="D135" s="10"/>
      <c r="E135" s="10"/>
      <c r="F135" s="10"/>
      <c r="G135" s="10"/>
      <c r="H135" s="10"/>
      <c r="I135" s="10"/>
      <c r="M135"/>
      <c r="O135"/>
      <c r="P135"/>
      <c r="Q135"/>
      <c r="S135"/>
    </row>
    <row r="136" spans="2:19" x14ac:dyDescent="0.25">
      <c r="B136" s="10"/>
      <c r="C136" s="10"/>
      <c r="D136" s="10"/>
      <c r="E136" s="10"/>
      <c r="F136" s="10"/>
      <c r="G136" s="10"/>
      <c r="H136" s="10"/>
      <c r="I136" s="10"/>
      <c r="M136"/>
      <c r="O136"/>
      <c r="P136"/>
      <c r="Q136"/>
      <c r="S136"/>
    </row>
    <row r="137" spans="2:19" x14ac:dyDescent="0.25">
      <c r="B137" s="10"/>
      <c r="C137" s="10"/>
      <c r="D137" s="10"/>
      <c r="E137" s="10"/>
      <c r="F137" s="10"/>
      <c r="G137" s="10"/>
      <c r="H137" s="10"/>
      <c r="I137" s="10"/>
      <c r="M137"/>
      <c r="O137"/>
      <c r="P137"/>
      <c r="Q137"/>
      <c r="S137"/>
    </row>
    <row r="138" spans="2:19" x14ac:dyDescent="0.25">
      <c r="B138" s="10"/>
      <c r="C138" s="10"/>
      <c r="D138" s="10"/>
      <c r="E138" s="10"/>
      <c r="F138" s="10"/>
      <c r="G138" s="10"/>
      <c r="H138" s="10"/>
      <c r="I138" s="10"/>
      <c r="M138"/>
      <c r="O138"/>
      <c r="P138"/>
      <c r="Q138"/>
      <c r="S138"/>
    </row>
    <row r="139" spans="2:19" x14ac:dyDescent="0.25">
      <c r="B139" s="10"/>
      <c r="C139" s="10"/>
      <c r="D139" s="10"/>
      <c r="E139" s="10"/>
      <c r="F139" s="10"/>
      <c r="G139" s="10"/>
      <c r="H139" s="10"/>
      <c r="I139" s="10"/>
      <c r="M139"/>
      <c r="O139"/>
      <c r="P139"/>
      <c r="Q139"/>
      <c r="S139"/>
    </row>
    <row r="140" spans="2:19" x14ac:dyDescent="0.25">
      <c r="B140" s="10"/>
      <c r="C140" s="10"/>
      <c r="D140" s="10"/>
      <c r="E140" s="10"/>
      <c r="F140" s="10"/>
      <c r="G140" s="10"/>
      <c r="H140" s="10"/>
      <c r="I140" s="10"/>
      <c r="M140"/>
      <c r="O140"/>
      <c r="P140"/>
      <c r="Q140"/>
      <c r="S140"/>
    </row>
    <row r="141" spans="2:19" x14ac:dyDescent="0.25">
      <c r="B141" s="10"/>
      <c r="C141" s="10"/>
      <c r="D141" s="10"/>
      <c r="E141" s="10"/>
      <c r="F141" s="10"/>
      <c r="G141" s="10"/>
      <c r="H141" s="10"/>
      <c r="I141" s="10"/>
      <c r="M141"/>
      <c r="O141"/>
      <c r="P141"/>
      <c r="Q141"/>
      <c r="S141"/>
    </row>
    <row r="142" spans="2:19" x14ac:dyDescent="0.25">
      <c r="B142" s="10"/>
      <c r="C142" s="10"/>
      <c r="D142" s="10"/>
      <c r="E142" s="10"/>
      <c r="F142" s="10"/>
      <c r="G142" s="10"/>
      <c r="H142" s="10"/>
      <c r="I142" s="10"/>
      <c r="M142"/>
      <c r="O142"/>
      <c r="P142"/>
      <c r="Q142"/>
      <c r="S142"/>
    </row>
    <row r="143" spans="2:19" x14ac:dyDescent="0.25">
      <c r="B143" s="10"/>
      <c r="C143" s="10"/>
      <c r="D143" s="10"/>
      <c r="E143" s="10"/>
      <c r="F143" s="10"/>
      <c r="G143" s="10"/>
      <c r="H143" s="10"/>
      <c r="I143" s="10"/>
      <c r="M143"/>
      <c r="O143"/>
      <c r="P143"/>
      <c r="Q143"/>
      <c r="S143"/>
    </row>
    <row r="144" spans="2:19" x14ac:dyDescent="0.25">
      <c r="B144" s="10"/>
      <c r="C144" s="10"/>
      <c r="D144" s="10"/>
      <c r="E144" s="10"/>
      <c r="F144" s="10"/>
      <c r="G144" s="10"/>
      <c r="H144" s="10"/>
      <c r="I144" s="10"/>
      <c r="M144"/>
      <c r="O144"/>
      <c r="P144"/>
      <c r="Q144"/>
      <c r="S144"/>
    </row>
    <row r="145" spans="2:19" x14ac:dyDescent="0.25">
      <c r="B145" s="10"/>
      <c r="C145" s="10"/>
      <c r="D145" s="10"/>
      <c r="E145" s="10"/>
      <c r="F145" s="10"/>
      <c r="G145" s="10"/>
      <c r="H145" s="10"/>
      <c r="I145" s="10"/>
      <c r="M145"/>
      <c r="O145"/>
      <c r="P145"/>
      <c r="Q145"/>
      <c r="S145"/>
    </row>
    <row r="146" spans="2:19" x14ac:dyDescent="0.25">
      <c r="B146" s="10"/>
      <c r="C146" s="10"/>
      <c r="D146" s="10"/>
      <c r="E146" s="10"/>
      <c r="F146" s="10"/>
      <c r="G146" s="10"/>
      <c r="H146" s="10"/>
      <c r="I146" s="10"/>
      <c r="M146"/>
      <c r="O146"/>
      <c r="P146"/>
      <c r="Q146"/>
      <c r="S146"/>
    </row>
    <row r="147" spans="2:19" x14ac:dyDescent="0.25">
      <c r="B147" s="10"/>
      <c r="C147" s="10"/>
      <c r="D147" s="10"/>
      <c r="E147" s="10"/>
      <c r="F147" s="10"/>
      <c r="G147" s="10"/>
      <c r="H147" s="10"/>
      <c r="I147" s="10"/>
      <c r="M147"/>
      <c r="O147"/>
      <c r="P147"/>
      <c r="Q147"/>
      <c r="S147"/>
    </row>
    <row r="148" spans="2:19" x14ac:dyDescent="0.25">
      <c r="B148" s="10"/>
      <c r="C148" s="10"/>
      <c r="D148" s="10"/>
      <c r="E148" s="10"/>
      <c r="F148" s="10"/>
      <c r="G148" s="10"/>
      <c r="H148" s="10"/>
      <c r="I148" s="10"/>
      <c r="M148"/>
      <c r="O148"/>
      <c r="P148"/>
      <c r="Q148"/>
      <c r="S148"/>
    </row>
    <row r="149" spans="2:19" x14ac:dyDescent="0.25">
      <c r="B149" s="10"/>
      <c r="C149" s="10"/>
      <c r="D149" s="10"/>
      <c r="E149" s="10"/>
      <c r="F149" s="10"/>
      <c r="G149" s="10"/>
      <c r="H149" s="10"/>
      <c r="I149" s="10"/>
      <c r="M149"/>
      <c r="O149"/>
      <c r="P149"/>
      <c r="Q149"/>
      <c r="S149"/>
    </row>
    <row r="150" spans="2:19" x14ac:dyDescent="0.25">
      <c r="B150" s="10"/>
      <c r="C150" s="10"/>
      <c r="D150" s="10"/>
      <c r="E150" s="10"/>
      <c r="F150" s="10"/>
      <c r="G150" s="10"/>
      <c r="H150" s="10"/>
      <c r="I150" s="10"/>
      <c r="M150"/>
      <c r="O150"/>
      <c r="P150"/>
      <c r="Q150"/>
      <c r="S150"/>
    </row>
    <row r="151" spans="2:19" x14ac:dyDescent="0.25">
      <c r="B151" s="10"/>
      <c r="C151" s="10"/>
      <c r="D151" s="10"/>
      <c r="E151" s="10"/>
      <c r="F151" s="10"/>
      <c r="G151" s="10"/>
      <c r="H151" s="10"/>
      <c r="I151" s="10"/>
      <c r="M151"/>
      <c r="O151"/>
      <c r="P151"/>
      <c r="Q151"/>
      <c r="S151"/>
    </row>
    <row r="152" spans="2:19" x14ac:dyDescent="0.25">
      <c r="B152" s="10"/>
      <c r="C152" s="10"/>
      <c r="D152" s="10"/>
      <c r="E152" s="10"/>
      <c r="F152" s="10"/>
      <c r="G152" s="10"/>
      <c r="H152" s="10"/>
      <c r="I152" s="10"/>
      <c r="M152"/>
      <c r="O152"/>
      <c r="P152"/>
      <c r="Q152"/>
      <c r="S152"/>
    </row>
    <row r="153" spans="2:19" x14ac:dyDescent="0.25">
      <c r="B153" s="10"/>
      <c r="C153" s="10"/>
      <c r="D153" s="10"/>
      <c r="E153" s="10"/>
      <c r="F153" s="10"/>
      <c r="G153" s="10"/>
      <c r="H153" s="10"/>
      <c r="I153" s="10"/>
      <c r="M153"/>
      <c r="O153"/>
      <c r="P153"/>
      <c r="Q153"/>
      <c r="S153"/>
    </row>
    <row r="154" spans="2:19" x14ac:dyDescent="0.25">
      <c r="B154" s="10"/>
      <c r="C154" s="10"/>
      <c r="D154" s="10"/>
      <c r="E154" s="10"/>
      <c r="F154" s="10"/>
      <c r="G154" s="10"/>
      <c r="H154" s="10"/>
      <c r="I154" s="10"/>
      <c r="M154"/>
      <c r="O154"/>
      <c r="P154"/>
      <c r="Q154"/>
      <c r="S154"/>
    </row>
    <row r="155" spans="2:19" x14ac:dyDescent="0.25">
      <c r="B155" s="10"/>
      <c r="C155" s="10"/>
      <c r="D155" s="10"/>
      <c r="E155" s="10"/>
      <c r="F155" s="10"/>
      <c r="G155" s="10"/>
      <c r="H155" s="10"/>
      <c r="I155" s="10"/>
      <c r="M155"/>
      <c r="O155"/>
      <c r="P155"/>
      <c r="Q155"/>
      <c r="S155"/>
    </row>
    <row r="156" spans="2:19" x14ac:dyDescent="0.25">
      <c r="B156" s="10"/>
      <c r="C156" s="10"/>
      <c r="D156" s="10"/>
      <c r="E156" s="10"/>
      <c r="F156" s="10"/>
      <c r="G156" s="10"/>
      <c r="H156" s="10"/>
      <c r="I156" s="10"/>
      <c r="M156"/>
      <c r="O156"/>
      <c r="P156"/>
      <c r="Q156"/>
      <c r="S156"/>
    </row>
    <row r="157" spans="2:19" x14ac:dyDescent="0.25">
      <c r="B157" s="10"/>
      <c r="C157" s="10"/>
      <c r="D157" s="10"/>
      <c r="E157" s="10"/>
      <c r="F157" s="10"/>
      <c r="G157" s="10"/>
      <c r="H157" s="10"/>
      <c r="I157" s="10"/>
      <c r="M157"/>
      <c r="O157"/>
      <c r="P157"/>
      <c r="Q157"/>
      <c r="S157"/>
    </row>
    <row r="158" spans="2:19" x14ac:dyDescent="0.25">
      <c r="B158" s="10"/>
      <c r="C158" s="10"/>
      <c r="D158" s="10"/>
      <c r="E158" s="10"/>
      <c r="F158" s="10"/>
      <c r="G158" s="10"/>
      <c r="H158" s="10"/>
      <c r="I158" s="10"/>
      <c r="M158"/>
      <c r="O158"/>
      <c r="P158"/>
      <c r="Q158"/>
      <c r="S158"/>
    </row>
    <row r="159" spans="2:19" x14ac:dyDescent="0.25">
      <c r="B159" s="10"/>
      <c r="C159" s="10"/>
      <c r="D159" s="10"/>
      <c r="E159" s="10"/>
      <c r="F159" s="10"/>
      <c r="G159" s="10"/>
      <c r="H159" s="10"/>
      <c r="I159" s="10"/>
      <c r="M159"/>
      <c r="O159"/>
      <c r="P159"/>
      <c r="Q159"/>
      <c r="S159"/>
    </row>
    <row r="160" spans="2:19" x14ac:dyDescent="0.25">
      <c r="B160" s="10"/>
      <c r="C160" s="10"/>
      <c r="D160" s="10"/>
      <c r="E160" s="10"/>
      <c r="F160" s="10"/>
      <c r="G160" s="10"/>
      <c r="H160" s="10"/>
      <c r="I160" s="10"/>
      <c r="M160"/>
      <c r="O160"/>
      <c r="P160"/>
      <c r="Q160"/>
      <c r="S160"/>
    </row>
    <row r="161" spans="2:19" x14ac:dyDescent="0.25">
      <c r="B161" s="10"/>
      <c r="C161" s="10"/>
      <c r="D161" s="10"/>
      <c r="E161" s="10"/>
      <c r="F161" s="10"/>
      <c r="G161" s="10"/>
      <c r="H161" s="10"/>
      <c r="I161" s="10"/>
      <c r="M161"/>
      <c r="O161"/>
      <c r="P161"/>
      <c r="Q161"/>
      <c r="S161"/>
    </row>
    <row r="162" spans="2:19" x14ac:dyDescent="0.25">
      <c r="B162" s="10"/>
      <c r="C162" s="10"/>
      <c r="D162" s="10"/>
      <c r="E162" s="10"/>
      <c r="F162" s="10"/>
      <c r="G162" s="10"/>
      <c r="H162" s="10"/>
      <c r="I162" s="10"/>
      <c r="M162"/>
      <c r="O162"/>
      <c r="P162"/>
      <c r="Q162"/>
      <c r="S162"/>
    </row>
    <row r="163" spans="2:19" x14ac:dyDescent="0.25">
      <c r="B163" s="10"/>
      <c r="C163" s="10"/>
      <c r="D163" s="10"/>
      <c r="E163" s="10"/>
      <c r="F163" s="10"/>
      <c r="G163" s="10"/>
      <c r="H163" s="10"/>
      <c r="I163" s="10"/>
      <c r="M163"/>
      <c r="O163"/>
      <c r="P163"/>
      <c r="Q163"/>
      <c r="S163"/>
    </row>
    <row r="164" spans="2:19" x14ac:dyDescent="0.25">
      <c r="B164" s="10"/>
      <c r="C164" s="10"/>
      <c r="D164" s="10"/>
      <c r="E164" s="10"/>
      <c r="F164" s="10"/>
      <c r="G164" s="10"/>
      <c r="H164" s="10"/>
      <c r="I164" s="10"/>
      <c r="M164"/>
      <c r="O164"/>
      <c r="P164"/>
      <c r="Q164"/>
      <c r="S164"/>
    </row>
    <row r="165" spans="2:19" x14ac:dyDescent="0.25">
      <c r="B165" s="10"/>
      <c r="C165" s="10"/>
      <c r="D165" s="10"/>
      <c r="E165" s="10"/>
      <c r="F165" s="10"/>
      <c r="G165" s="10"/>
      <c r="H165" s="10"/>
      <c r="I165" s="10"/>
      <c r="M165"/>
      <c r="O165"/>
      <c r="P165"/>
      <c r="Q165"/>
      <c r="S165"/>
    </row>
    <row r="166" spans="2:19" x14ac:dyDescent="0.25">
      <c r="B166" s="10"/>
      <c r="C166" s="10"/>
      <c r="D166" s="10"/>
      <c r="E166" s="10"/>
      <c r="F166" s="10"/>
      <c r="G166" s="10"/>
      <c r="H166" s="10"/>
      <c r="I166" s="10"/>
      <c r="M166"/>
      <c r="O166"/>
      <c r="P166"/>
      <c r="Q166"/>
      <c r="S166"/>
    </row>
    <row r="167" spans="2:19" x14ac:dyDescent="0.25">
      <c r="B167" s="10"/>
      <c r="C167" s="10"/>
      <c r="D167" s="10"/>
      <c r="E167" s="10"/>
      <c r="F167" s="10"/>
      <c r="G167" s="10"/>
      <c r="H167" s="10"/>
      <c r="I167" s="10"/>
      <c r="M167"/>
      <c r="O167"/>
      <c r="P167"/>
      <c r="Q167"/>
      <c r="S167"/>
    </row>
    <row r="168" spans="2:19" x14ac:dyDescent="0.25">
      <c r="B168" s="10"/>
      <c r="C168" s="10"/>
      <c r="D168" s="10"/>
      <c r="E168" s="10"/>
      <c r="F168" s="10"/>
      <c r="G168" s="10"/>
      <c r="H168" s="10"/>
      <c r="I168" s="10"/>
      <c r="M168"/>
      <c r="O168"/>
      <c r="P168"/>
      <c r="Q168"/>
      <c r="S168"/>
    </row>
    <row r="169" spans="2:19" x14ac:dyDescent="0.25">
      <c r="B169" s="10"/>
      <c r="C169" s="10"/>
      <c r="D169" s="10"/>
      <c r="E169" s="10"/>
      <c r="F169" s="10"/>
      <c r="G169" s="10"/>
      <c r="H169" s="10"/>
      <c r="I169" s="10"/>
      <c r="M169"/>
      <c r="O169"/>
      <c r="P169"/>
      <c r="Q169"/>
      <c r="S169"/>
    </row>
    <row r="170" spans="2:19" x14ac:dyDescent="0.25">
      <c r="B170" s="10"/>
      <c r="C170" s="10"/>
      <c r="D170" s="10"/>
      <c r="E170" s="10"/>
      <c r="F170" s="10"/>
      <c r="G170" s="10"/>
      <c r="H170" s="10"/>
      <c r="I170" s="10"/>
      <c r="M170"/>
      <c r="O170"/>
      <c r="P170"/>
      <c r="Q170"/>
      <c r="S170"/>
    </row>
    <row r="171" spans="2:19" x14ac:dyDescent="0.25">
      <c r="B171" s="10"/>
      <c r="C171" s="10"/>
      <c r="D171" s="10"/>
      <c r="E171" s="10"/>
      <c r="F171" s="10"/>
      <c r="G171" s="10"/>
      <c r="H171" s="10"/>
      <c r="I171" s="10"/>
      <c r="M171"/>
      <c r="O171"/>
      <c r="P171"/>
      <c r="Q171"/>
      <c r="S171"/>
    </row>
    <row r="172" spans="2:19" x14ac:dyDescent="0.25">
      <c r="B172" s="10"/>
      <c r="C172" s="10"/>
      <c r="D172" s="10"/>
      <c r="E172" s="10"/>
      <c r="F172" s="10"/>
      <c r="G172" s="10"/>
      <c r="H172" s="10"/>
      <c r="I172" s="10"/>
      <c r="M172"/>
      <c r="O172"/>
      <c r="P172"/>
      <c r="Q172"/>
      <c r="S172"/>
    </row>
    <row r="173" spans="2:19" x14ac:dyDescent="0.25">
      <c r="B173" s="10"/>
      <c r="C173" s="10"/>
      <c r="D173" s="10"/>
      <c r="E173" s="10"/>
      <c r="F173" s="10"/>
      <c r="G173" s="10"/>
      <c r="H173" s="10"/>
      <c r="I173" s="10"/>
      <c r="M173"/>
      <c r="O173"/>
      <c r="P173"/>
      <c r="Q173"/>
      <c r="S173"/>
    </row>
    <row r="174" spans="2:19" x14ac:dyDescent="0.25">
      <c r="B174" s="10"/>
      <c r="C174" s="10"/>
      <c r="D174" s="10"/>
      <c r="E174" s="10"/>
      <c r="F174" s="10"/>
      <c r="G174" s="10"/>
      <c r="H174" s="10"/>
      <c r="I174" s="10"/>
      <c r="M174"/>
      <c r="O174"/>
      <c r="P174"/>
      <c r="Q174"/>
      <c r="S174"/>
    </row>
    <row r="175" spans="2:19" x14ac:dyDescent="0.25">
      <c r="B175" s="10"/>
      <c r="C175" s="10"/>
      <c r="D175" s="10"/>
      <c r="E175" s="10"/>
      <c r="F175" s="10"/>
      <c r="G175" s="10"/>
      <c r="H175" s="10"/>
      <c r="I175" s="10"/>
      <c r="M175"/>
      <c r="O175"/>
      <c r="P175"/>
      <c r="Q175"/>
      <c r="S175"/>
    </row>
    <row r="176" spans="2:19" x14ac:dyDescent="0.25">
      <c r="B176" s="10"/>
      <c r="C176" s="10"/>
      <c r="D176" s="10"/>
      <c r="E176" s="10"/>
      <c r="F176" s="10"/>
      <c r="G176" s="10"/>
      <c r="H176" s="10"/>
      <c r="I176" s="10"/>
      <c r="M176"/>
      <c r="O176"/>
      <c r="P176"/>
      <c r="Q176"/>
      <c r="S176"/>
    </row>
    <row r="177" spans="2:19" x14ac:dyDescent="0.25">
      <c r="B177" s="10"/>
      <c r="C177" s="10"/>
      <c r="D177" s="10"/>
      <c r="E177" s="10"/>
      <c r="F177" s="10"/>
      <c r="G177" s="10"/>
      <c r="H177" s="10"/>
      <c r="I177" s="10"/>
      <c r="M177"/>
      <c r="O177"/>
      <c r="P177"/>
      <c r="Q177"/>
      <c r="S177"/>
    </row>
    <row r="178" spans="2:19" x14ac:dyDescent="0.25">
      <c r="B178" s="10"/>
      <c r="C178" s="10"/>
      <c r="D178" s="10"/>
      <c r="E178" s="10"/>
      <c r="F178" s="10"/>
      <c r="G178" s="10"/>
      <c r="H178" s="10"/>
      <c r="I178" s="10"/>
      <c r="M178"/>
      <c r="O178"/>
      <c r="P178"/>
      <c r="Q178"/>
      <c r="S178"/>
    </row>
    <row r="179" spans="2:19" x14ac:dyDescent="0.25">
      <c r="B179" s="10"/>
      <c r="C179" s="10"/>
      <c r="D179" s="10"/>
      <c r="E179" s="10"/>
      <c r="F179" s="10"/>
      <c r="G179" s="10"/>
      <c r="H179" s="10"/>
      <c r="I179" s="10"/>
      <c r="M179"/>
      <c r="O179"/>
      <c r="P179"/>
      <c r="Q179"/>
      <c r="S179"/>
    </row>
    <row r="180" spans="2:19" x14ac:dyDescent="0.25">
      <c r="B180" s="10"/>
      <c r="C180" s="10"/>
      <c r="D180" s="10"/>
      <c r="E180" s="10"/>
      <c r="F180" s="10"/>
      <c r="G180" s="10"/>
      <c r="H180" s="10"/>
      <c r="I180" s="10"/>
      <c r="M180"/>
      <c r="O180"/>
      <c r="P180"/>
      <c r="Q180"/>
      <c r="S180"/>
    </row>
    <row r="181" spans="2:19" x14ac:dyDescent="0.25">
      <c r="B181" s="10"/>
      <c r="C181" s="10"/>
      <c r="D181" s="10"/>
      <c r="E181" s="10"/>
      <c r="F181" s="10"/>
      <c r="G181" s="10"/>
      <c r="H181" s="10"/>
      <c r="I181" s="10"/>
      <c r="M181"/>
      <c r="O181"/>
      <c r="P181"/>
      <c r="Q181"/>
      <c r="S181"/>
    </row>
    <row r="182" spans="2:19" x14ac:dyDescent="0.25">
      <c r="B182" s="10"/>
      <c r="C182" s="10"/>
      <c r="D182" s="10"/>
      <c r="E182" s="10"/>
      <c r="F182" s="10"/>
      <c r="G182" s="10"/>
      <c r="H182" s="10"/>
      <c r="I182" s="10"/>
      <c r="M182"/>
      <c r="O182"/>
      <c r="P182"/>
      <c r="Q182"/>
      <c r="S182"/>
    </row>
    <row r="183" spans="2:19" x14ac:dyDescent="0.25">
      <c r="B183" s="10"/>
      <c r="C183" s="10"/>
      <c r="D183" s="10"/>
      <c r="E183" s="10"/>
      <c r="F183" s="10"/>
      <c r="G183" s="10"/>
      <c r="H183" s="10"/>
      <c r="I183" s="10"/>
      <c r="M183"/>
      <c r="O183"/>
      <c r="P183"/>
      <c r="Q183"/>
      <c r="S183"/>
    </row>
    <row r="184" spans="2:19" x14ac:dyDescent="0.25">
      <c r="B184" s="10"/>
      <c r="C184" s="10"/>
      <c r="D184" s="10"/>
      <c r="E184" s="10"/>
      <c r="F184" s="10"/>
      <c r="G184" s="10"/>
      <c r="H184" s="10"/>
      <c r="I184" s="10"/>
      <c r="M184"/>
      <c r="O184"/>
      <c r="P184"/>
      <c r="Q184"/>
      <c r="S184"/>
    </row>
    <row r="185" spans="2:19" x14ac:dyDescent="0.25">
      <c r="B185" s="10"/>
      <c r="C185" s="10"/>
      <c r="D185" s="10"/>
      <c r="E185" s="10"/>
      <c r="F185" s="10"/>
      <c r="G185" s="10"/>
      <c r="H185" s="10"/>
      <c r="I185" s="10"/>
      <c r="M185"/>
      <c r="O185"/>
      <c r="P185"/>
      <c r="Q185"/>
      <c r="S185"/>
    </row>
    <row r="186" spans="2:19" x14ac:dyDescent="0.25">
      <c r="B186" s="10"/>
      <c r="C186" s="10"/>
      <c r="D186" s="10"/>
      <c r="E186" s="10"/>
      <c r="F186" s="10"/>
      <c r="G186" s="10"/>
      <c r="H186" s="10"/>
      <c r="I186" s="10"/>
      <c r="M186"/>
      <c r="O186"/>
      <c r="P186"/>
      <c r="Q186"/>
      <c r="S186"/>
    </row>
    <row r="187" spans="2:19" x14ac:dyDescent="0.25">
      <c r="B187" s="10"/>
      <c r="C187" s="10"/>
      <c r="D187" s="10"/>
      <c r="E187" s="10"/>
      <c r="F187" s="10"/>
      <c r="G187" s="10"/>
      <c r="H187" s="10"/>
      <c r="I187" s="10"/>
      <c r="M187"/>
      <c r="O187"/>
      <c r="P187"/>
      <c r="Q187"/>
      <c r="S187"/>
    </row>
    <row r="188" spans="2:19" x14ac:dyDescent="0.25">
      <c r="B188" s="10"/>
      <c r="C188" s="10"/>
      <c r="D188" s="10"/>
      <c r="E188" s="10"/>
      <c r="F188" s="10"/>
      <c r="G188" s="10"/>
      <c r="H188" s="10"/>
      <c r="I188" s="10"/>
      <c r="M188"/>
      <c r="O188"/>
      <c r="P188"/>
      <c r="Q188"/>
      <c r="S188"/>
    </row>
    <row r="189" spans="2:19" x14ac:dyDescent="0.25">
      <c r="B189" s="10"/>
      <c r="C189" s="10"/>
      <c r="D189" s="10"/>
      <c r="E189" s="10"/>
      <c r="F189" s="10"/>
      <c r="G189" s="10"/>
      <c r="H189" s="10"/>
      <c r="I189" s="10"/>
      <c r="M189"/>
      <c r="O189"/>
      <c r="P189"/>
      <c r="Q189"/>
      <c r="S189"/>
    </row>
    <row r="190" spans="2:19" x14ac:dyDescent="0.25">
      <c r="B190" s="10"/>
      <c r="C190" s="10"/>
      <c r="D190" s="10"/>
      <c r="E190" s="10"/>
      <c r="F190" s="10"/>
      <c r="G190" s="10"/>
      <c r="H190" s="10"/>
      <c r="I190" s="10"/>
      <c r="M190"/>
      <c r="O190"/>
      <c r="P190"/>
      <c r="Q190"/>
      <c r="S190"/>
    </row>
    <row r="191" spans="2:19" x14ac:dyDescent="0.25">
      <c r="B191" s="10"/>
      <c r="C191" s="10"/>
      <c r="D191" s="10"/>
      <c r="E191" s="10"/>
      <c r="F191" s="10"/>
      <c r="G191" s="10"/>
      <c r="H191" s="10"/>
      <c r="I191" s="10"/>
      <c r="M191"/>
      <c r="O191"/>
      <c r="P191"/>
      <c r="Q191"/>
      <c r="S191"/>
    </row>
    <row r="192" spans="2:19" x14ac:dyDescent="0.25">
      <c r="B192" s="10"/>
      <c r="C192" s="10"/>
      <c r="D192" s="10"/>
      <c r="E192" s="10"/>
      <c r="F192" s="10"/>
      <c r="G192" s="10"/>
      <c r="H192" s="10"/>
      <c r="I192" s="10"/>
      <c r="M192"/>
      <c r="O192"/>
      <c r="P192"/>
      <c r="Q192"/>
      <c r="S192"/>
    </row>
    <row r="193" spans="2:19" x14ac:dyDescent="0.25">
      <c r="B193" s="10"/>
      <c r="C193" s="10"/>
      <c r="D193" s="10"/>
      <c r="E193" s="10"/>
      <c r="F193" s="10"/>
      <c r="G193" s="10"/>
      <c r="H193" s="10"/>
      <c r="I193" s="10"/>
      <c r="M193"/>
      <c r="O193"/>
      <c r="P193"/>
      <c r="Q193"/>
      <c r="S193"/>
    </row>
    <row r="194" spans="2:19" x14ac:dyDescent="0.25">
      <c r="B194" s="10"/>
      <c r="C194" s="10"/>
      <c r="D194" s="10"/>
      <c r="E194" s="10"/>
      <c r="F194" s="10"/>
      <c r="G194" s="10"/>
      <c r="H194" s="10"/>
      <c r="I194" s="10"/>
      <c r="M194"/>
      <c r="O194"/>
      <c r="P194"/>
      <c r="Q194"/>
      <c r="S194"/>
    </row>
    <row r="195" spans="2:19" x14ac:dyDescent="0.25">
      <c r="B195" s="10"/>
      <c r="C195" s="10"/>
      <c r="D195" s="10"/>
      <c r="E195" s="10"/>
      <c r="F195" s="10"/>
      <c r="G195" s="10"/>
      <c r="H195" s="10"/>
      <c r="I195" s="10"/>
      <c r="M195"/>
      <c r="O195"/>
      <c r="P195"/>
      <c r="Q195"/>
      <c r="S195"/>
    </row>
    <row r="196" spans="2:19" x14ac:dyDescent="0.25">
      <c r="B196" s="10"/>
      <c r="C196" s="10"/>
      <c r="D196" s="10"/>
      <c r="E196" s="10"/>
      <c r="F196" s="10"/>
      <c r="G196" s="10"/>
      <c r="H196" s="10"/>
      <c r="I196" s="10"/>
      <c r="M196"/>
      <c r="O196"/>
      <c r="P196"/>
      <c r="Q196"/>
      <c r="S196"/>
    </row>
    <row r="197" spans="2:19" x14ac:dyDescent="0.25">
      <c r="B197" s="10"/>
      <c r="C197" s="10"/>
      <c r="D197" s="10"/>
      <c r="E197" s="10"/>
      <c r="F197" s="10"/>
      <c r="G197" s="10"/>
      <c r="H197" s="10"/>
      <c r="I197" s="10"/>
      <c r="M197"/>
      <c r="O197"/>
      <c r="P197"/>
      <c r="Q197"/>
      <c r="S197"/>
    </row>
    <row r="198" spans="2:19" x14ac:dyDescent="0.25">
      <c r="B198" s="10"/>
      <c r="C198" s="10"/>
      <c r="D198" s="10"/>
      <c r="E198" s="10"/>
      <c r="F198" s="10"/>
      <c r="G198" s="10"/>
      <c r="H198" s="10"/>
      <c r="I198" s="10"/>
      <c r="M198"/>
      <c r="O198"/>
      <c r="P198"/>
      <c r="Q198"/>
      <c r="S198"/>
    </row>
    <row r="199" spans="2:19" x14ac:dyDescent="0.25">
      <c r="B199" s="10"/>
      <c r="C199" s="10"/>
      <c r="D199" s="10"/>
      <c r="E199" s="10"/>
      <c r="F199" s="10"/>
      <c r="G199" s="10"/>
      <c r="H199" s="10"/>
      <c r="I199" s="10"/>
      <c r="M199"/>
      <c r="O199"/>
      <c r="P199"/>
      <c r="Q199"/>
      <c r="S199"/>
    </row>
    <row r="200" spans="2:19" x14ac:dyDescent="0.25">
      <c r="B200" s="10"/>
      <c r="C200" s="10"/>
      <c r="D200" s="10"/>
      <c r="E200" s="10"/>
      <c r="F200" s="10"/>
      <c r="G200" s="10"/>
      <c r="H200" s="10"/>
      <c r="I200" s="10"/>
      <c r="M200"/>
      <c r="O200"/>
      <c r="P200"/>
      <c r="Q200"/>
      <c r="S200"/>
    </row>
    <row r="201" spans="2:19" x14ac:dyDescent="0.25">
      <c r="B201" s="10"/>
      <c r="C201" s="10"/>
      <c r="D201" s="10"/>
      <c r="E201" s="10"/>
      <c r="F201" s="10"/>
      <c r="G201" s="10"/>
      <c r="H201" s="10"/>
      <c r="I201" s="10"/>
      <c r="M201"/>
      <c r="O201"/>
      <c r="P201"/>
      <c r="Q201"/>
      <c r="S201"/>
    </row>
    <row r="202" spans="2:19" x14ac:dyDescent="0.25">
      <c r="B202" s="10"/>
      <c r="C202" s="10"/>
      <c r="D202" s="10"/>
      <c r="E202" s="10"/>
      <c r="F202" s="10"/>
      <c r="G202" s="10"/>
      <c r="H202" s="10"/>
      <c r="I202" s="10"/>
      <c r="M202"/>
      <c r="O202"/>
      <c r="P202"/>
      <c r="Q202"/>
      <c r="S202"/>
    </row>
    <row r="203" spans="2:19" x14ac:dyDescent="0.25">
      <c r="B203" s="10"/>
      <c r="C203" s="10"/>
      <c r="D203" s="10"/>
      <c r="E203" s="10"/>
      <c r="F203" s="10"/>
      <c r="G203" s="10"/>
      <c r="H203" s="10"/>
      <c r="I203" s="10"/>
      <c r="M203"/>
      <c r="O203"/>
      <c r="P203"/>
      <c r="Q203"/>
      <c r="S203"/>
    </row>
    <row r="204" spans="2:19" x14ac:dyDescent="0.25">
      <c r="B204" s="10"/>
      <c r="C204" s="10"/>
      <c r="D204" s="10"/>
      <c r="E204" s="10"/>
      <c r="F204" s="10"/>
      <c r="G204" s="10"/>
      <c r="H204" s="10"/>
      <c r="I204" s="10"/>
      <c r="M204"/>
      <c r="O204"/>
      <c r="P204"/>
      <c r="Q204"/>
      <c r="S204"/>
    </row>
    <row r="205" spans="2:19" x14ac:dyDescent="0.25">
      <c r="B205" s="10"/>
      <c r="C205" s="10"/>
      <c r="D205" s="10"/>
      <c r="E205" s="10"/>
      <c r="F205" s="10"/>
      <c r="G205" s="10"/>
      <c r="H205" s="10"/>
      <c r="I205" s="10"/>
      <c r="M205"/>
      <c r="O205"/>
      <c r="P205"/>
      <c r="Q205"/>
      <c r="S205"/>
    </row>
    <row r="206" spans="2:19" x14ac:dyDescent="0.25">
      <c r="B206" s="10"/>
      <c r="C206" s="10"/>
      <c r="D206" s="10"/>
      <c r="E206" s="10"/>
      <c r="F206" s="10"/>
      <c r="G206" s="10"/>
      <c r="H206" s="10"/>
      <c r="I206" s="10"/>
      <c r="M206"/>
      <c r="O206"/>
      <c r="P206"/>
      <c r="Q206"/>
      <c r="S206"/>
    </row>
    <row r="207" spans="2:19" x14ac:dyDescent="0.25">
      <c r="B207" s="10"/>
      <c r="C207" s="10"/>
      <c r="D207" s="10"/>
      <c r="E207" s="10"/>
      <c r="F207" s="10"/>
      <c r="G207" s="10"/>
      <c r="H207" s="10"/>
      <c r="I207" s="10"/>
      <c r="M207"/>
      <c r="O207"/>
      <c r="P207"/>
      <c r="Q207"/>
      <c r="S207"/>
    </row>
    <row r="208" spans="2:19" x14ac:dyDescent="0.25">
      <c r="B208" s="10"/>
      <c r="C208" s="10"/>
      <c r="D208" s="10"/>
      <c r="E208" s="10"/>
      <c r="F208" s="10"/>
      <c r="G208" s="10"/>
      <c r="H208" s="10"/>
      <c r="I208" s="10"/>
      <c r="M208"/>
      <c r="O208"/>
      <c r="P208"/>
      <c r="Q208"/>
      <c r="S208"/>
    </row>
    <row r="209" spans="2:19" x14ac:dyDescent="0.25">
      <c r="B209" s="10"/>
      <c r="C209" s="10"/>
      <c r="D209" s="10"/>
      <c r="E209" s="10"/>
      <c r="F209" s="10"/>
      <c r="G209" s="10"/>
      <c r="H209" s="10"/>
      <c r="I209" s="10"/>
      <c r="M209"/>
      <c r="O209"/>
      <c r="P209"/>
      <c r="Q209"/>
      <c r="S209"/>
    </row>
    <row r="210" spans="2:19" x14ac:dyDescent="0.25">
      <c r="B210" s="10"/>
      <c r="C210" s="10"/>
      <c r="D210" s="10"/>
      <c r="E210" s="10"/>
      <c r="F210" s="10"/>
      <c r="G210" s="10"/>
      <c r="H210" s="10"/>
      <c r="I210" s="10"/>
      <c r="M210"/>
      <c r="O210"/>
      <c r="P210"/>
      <c r="Q210"/>
      <c r="S210"/>
    </row>
    <row r="211" spans="2:19" x14ac:dyDescent="0.25">
      <c r="B211" s="10"/>
      <c r="C211" s="10"/>
      <c r="D211" s="10"/>
      <c r="E211" s="10"/>
      <c r="F211" s="10"/>
      <c r="G211" s="10"/>
      <c r="H211" s="10"/>
      <c r="I211" s="10"/>
      <c r="M211"/>
      <c r="O211"/>
      <c r="P211"/>
      <c r="Q211"/>
      <c r="S211"/>
    </row>
    <row r="212" spans="2:19" x14ac:dyDescent="0.25">
      <c r="B212" s="10"/>
      <c r="C212" s="10"/>
      <c r="D212" s="10"/>
      <c r="E212" s="10"/>
      <c r="F212" s="10"/>
      <c r="G212" s="10"/>
      <c r="H212" s="10"/>
      <c r="I212" s="10"/>
      <c r="M212"/>
      <c r="O212"/>
      <c r="P212"/>
      <c r="Q212"/>
      <c r="S212"/>
    </row>
    <row r="213" spans="2:19" x14ac:dyDescent="0.25">
      <c r="B213" s="10"/>
      <c r="C213" s="10"/>
      <c r="D213" s="10"/>
      <c r="E213" s="10"/>
      <c r="F213" s="10"/>
      <c r="G213" s="10"/>
      <c r="H213" s="10"/>
      <c r="I213" s="10"/>
      <c r="M213"/>
      <c r="O213"/>
      <c r="P213"/>
      <c r="Q213"/>
      <c r="S213"/>
    </row>
    <row r="214" spans="2:19" x14ac:dyDescent="0.25">
      <c r="B214" s="10"/>
      <c r="C214" s="10"/>
      <c r="D214" s="10"/>
      <c r="E214" s="10"/>
      <c r="F214" s="10"/>
      <c r="G214" s="10"/>
      <c r="H214" s="10"/>
      <c r="I214" s="10"/>
      <c r="M214"/>
      <c r="O214"/>
      <c r="P214"/>
      <c r="Q214"/>
      <c r="S214"/>
    </row>
    <row r="215" spans="2:19" x14ac:dyDescent="0.25">
      <c r="B215" s="10"/>
      <c r="C215" s="10"/>
      <c r="D215" s="10"/>
      <c r="E215" s="10"/>
      <c r="F215" s="10"/>
      <c r="G215" s="10"/>
      <c r="H215" s="10"/>
      <c r="I215" s="10"/>
      <c r="M215"/>
      <c r="O215"/>
      <c r="P215"/>
      <c r="Q215"/>
      <c r="S215"/>
    </row>
    <row r="216" spans="2:19" x14ac:dyDescent="0.25">
      <c r="B216" s="10"/>
      <c r="C216" s="10"/>
      <c r="D216" s="10"/>
      <c r="E216" s="10"/>
      <c r="F216" s="10"/>
      <c r="G216" s="10"/>
      <c r="H216" s="10"/>
      <c r="I216" s="10"/>
      <c r="M216"/>
      <c r="O216"/>
      <c r="P216"/>
      <c r="Q216"/>
      <c r="S216"/>
    </row>
    <row r="217" spans="2:19" x14ac:dyDescent="0.25">
      <c r="B217" s="10"/>
      <c r="C217" s="10"/>
      <c r="D217" s="10"/>
      <c r="E217" s="10"/>
      <c r="F217" s="10"/>
      <c r="G217" s="10"/>
      <c r="H217" s="10"/>
      <c r="I217" s="10"/>
      <c r="M217"/>
      <c r="O217"/>
      <c r="P217"/>
      <c r="Q217"/>
      <c r="S217"/>
    </row>
    <row r="218" spans="2:19" x14ac:dyDescent="0.25">
      <c r="B218" s="10"/>
      <c r="C218" s="10"/>
      <c r="D218" s="10"/>
      <c r="E218" s="10"/>
      <c r="F218" s="10"/>
      <c r="G218" s="10"/>
      <c r="H218" s="10"/>
      <c r="I218" s="10"/>
      <c r="M218"/>
      <c r="O218"/>
      <c r="P218"/>
      <c r="Q218"/>
      <c r="S218"/>
    </row>
    <row r="219" spans="2:19" x14ac:dyDescent="0.25">
      <c r="B219" s="10"/>
      <c r="C219" s="10"/>
      <c r="D219" s="10"/>
      <c r="E219" s="10"/>
      <c r="F219" s="10"/>
      <c r="G219" s="10"/>
      <c r="H219" s="10"/>
      <c r="I219" s="10"/>
      <c r="M219"/>
      <c r="O219"/>
      <c r="P219"/>
      <c r="Q219"/>
      <c r="S219"/>
    </row>
    <row r="220" spans="2:19" x14ac:dyDescent="0.25">
      <c r="B220" s="10"/>
      <c r="C220" s="10"/>
      <c r="D220" s="10"/>
      <c r="E220" s="10"/>
      <c r="F220" s="10"/>
      <c r="G220" s="10"/>
      <c r="H220" s="10"/>
      <c r="I220" s="10"/>
      <c r="M220"/>
      <c r="O220"/>
      <c r="P220"/>
      <c r="Q220"/>
      <c r="S220"/>
    </row>
    <row r="221" spans="2:19" x14ac:dyDescent="0.25">
      <c r="B221" s="10"/>
      <c r="C221" s="10"/>
      <c r="D221" s="10"/>
      <c r="E221" s="10"/>
      <c r="F221" s="10"/>
      <c r="G221" s="10"/>
      <c r="H221" s="10"/>
      <c r="I221" s="10"/>
      <c r="M221"/>
      <c r="O221"/>
      <c r="P221"/>
      <c r="Q221"/>
      <c r="S221"/>
    </row>
    <row r="222" spans="2:19" x14ac:dyDescent="0.25">
      <c r="B222" s="10"/>
      <c r="C222" s="10"/>
      <c r="D222" s="10"/>
      <c r="E222" s="10"/>
      <c r="F222" s="10"/>
      <c r="G222" s="10"/>
      <c r="H222" s="10"/>
      <c r="I222" s="10"/>
      <c r="M222"/>
      <c r="O222"/>
      <c r="P222"/>
      <c r="Q222"/>
      <c r="S222"/>
    </row>
    <row r="223" spans="2:19" x14ac:dyDescent="0.25">
      <c r="B223" s="10"/>
      <c r="C223" s="10"/>
      <c r="D223" s="10"/>
      <c r="E223" s="10"/>
      <c r="F223" s="10"/>
      <c r="G223" s="10"/>
      <c r="H223" s="10"/>
      <c r="I223" s="10"/>
      <c r="M223"/>
      <c r="O223"/>
      <c r="P223"/>
      <c r="Q223"/>
      <c r="S223"/>
    </row>
    <row r="224" spans="2:19" x14ac:dyDescent="0.25">
      <c r="B224" s="10"/>
      <c r="C224" s="10"/>
      <c r="D224" s="10"/>
      <c r="E224" s="10"/>
      <c r="F224" s="10"/>
      <c r="G224" s="10"/>
      <c r="H224" s="10"/>
      <c r="I224" s="10"/>
      <c r="M224"/>
      <c r="O224"/>
      <c r="P224"/>
      <c r="Q224"/>
      <c r="S224"/>
    </row>
    <row r="225" spans="2:19" x14ac:dyDescent="0.25">
      <c r="B225" s="10"/>
      <c r="C225" s="10"/>
      <c r="D225" s="10"/>
      <c r="E225" s="10"/>
      <c r="F225" s="10"/>
      <c r="G225" s="10"/>
      <c r="H225" s="10"/>
      <c r="I225" s="10"/>
      <c r="M225"/>
      <c r="O225"/>
      <c r="P225"/>
      <c r="Q225"/>
      <c r="S225"/>
    </row>
    <row r="226" spans="2:19" x14ac:dyDescent="0.25">
      <c r="B226" s="10"/>
      <c r="C226" s="10"/>
      <c r="D226" s="10"/>
      <c r="E226" s="10"/>
      <c r="F226" s="10"/>
      <c r="G226" s="10"/>
      <c r="H226" s="10"/>
      <c r="I226" s="10"/>
      <c r="M226"/>
      <c r="O226"/>
      <c r="P226"/>
      <c r="Q226"/>
      <c r="S226"/>
    </row>
    <row r="227" spans="2:19" x14ac:dyDescent="0.25">
      <c r="B227" s="10"/>
      <c r="C227" s="10"/>
      <c r="D227" s="10"/>
      <c r="E227" s="10"/>
      <c r="F227" s="10"/>
      <c r="G227" s="10"/>
      <c r="H227" s="10"/>
      <c r="I227" s="10"/>
      <c r="M227"/>
      <c r="O227"/>
      <c r="P227"/>
      <c r="Q227"/>
      <c r="S227"/>
    </row>
    <row r="228" spans="2:19" x14ac:dyDescent="0.25">
      <c r="B228" s="10"/>
      <c r="C228" s="10"/>
      <c r="D228" s="10"/>
      <c r="E228" s="10"/>
      <c r="F228" s="10"/>
      <c r="G228" s="10"/>
      <c r="H228" s="10"/>
      <c r="I228" s="10"/>
      <c r="M228"/>
      <c r="O228"/>
      <c r="P228"/>
      <c r="Q228"/>
      <c r="S228"/>
    </row>
    <row r="229" spans="2:19" x14ac:dyDescent="0.25">
      <c r="B229" s="10"/>
      <c r="C229" s="10"/>
      <c r="D229" s="10"/>
      <c r="E229" s="10"/>
      <c r="F229" s="10"/>
      <c r="G229" s="10"/>
      <c r="H229" s="10"/>
      <c r="I229" s="10"/>
      <c r="M229"/>
      <c r="O229"/>
      <c r="P229"/>
      <c r="Q229"/>
      <c r="S229"/>
    </row>
    <row r="230" spans="2:19" x14ac:dyDescent="0.25">
      <c r="B230" s="10"/>
      <c r="C230" s="10"/>
      <c r="D230" s="10"/>
      <c r="E230" s="10"/>
      <c r="F230" s="10"/>
      <c r="G230" s="10"/>
      <c r="H230" s="10"/>
      <c r="I230" s="10"/>
      <c r="M230"/>
      <c r="O230"/>
      <c r="P230"/>
      <c r="Q230"/>
      <c r="S230"/>
    </row>
    <row r="231" spans="2:19" x14ac:dyDescent="0.25">
      <c r="B231" s="10"/>
      <c r="C231" s="10"/>
      <c r="D231" s="10"/>
      <c r="E231" s="10"/>
      <c r="F231" s="10"/>
      <c r="G231" s="10"/>
      <c r="H231" s="10"/>
      <c r="I231" s="10"/>
      <c r="M231"/>
      <c r="O231"/>
      <c r="P231"/>
      <c r="Q231"/>
      <c r="S231"/>
    </row>
    <row r="232" spans="2:19" x14ac:dyDescent="0.25">
      <c r="B232" s="10"/>
      <c r="C232" s="10"/>
      <c r="D232" s="10"/>
      <c r="E232" s="10"/>
      <c r="F232" s="10"/>
      <c r="G232" s="10"/>
      <c r="H232" s="10"/>
      <c r="I232" s="10"/>
      <c r="M232"/>
      <c r="O232"/>
      <c r="P232"/>
      <c r="Q232"/>
      <c r="S232"/>
    </row>
    <row r="233" spans="2:19" x14ac:dyDescent="0.25">
      <c r="B233" s="10"/>
      <c r="C233" s="10"/>
      <c r="D233" s="10"/>
      <c r="E233" s="10"/>
      <c r="F233" s="10"/>
      <c r="G233" s="10"/>
      <c r="H233" s="10"/>
      <c r="I233" s="10"/>
      <c r="M233"/>
      <c r="O233"/>
      <c r="P233"/>
      <c r="Q233"/>
      <c r="S233"/>
    </row>
    <row r="234" spans="2:19" x14ac:dyDescent="0.25">
      <c r="B234" s="10"/>
      <c r="C234" s="10"/>
      <c r="D234" s="10"/>
      <c r="E234" s="10"/>
      <c r="F234" s="10"/>
      <c r="G234" s="10"/>
      <c r="H234" s="10"/>
      <c r="I234" s="10"/>
      <c r="M234"/>
      <c r="O234"/>
      <c r="P234"/>
      <c r="Q234"/>
      <c r="S234"/>
    </row>
    <row r="235" spans="2:19" x14ac:dyDescent="0.25">
      <c r="B235" s="10"/>
      <c r="C235" s="10"/>
      <c r="D235" s="10"/>
      <c r="E235" s="10"/>
      <c r="F235" s="10"/>
      <c r="G235" s="10"/>
      <c r="H235" s="10"/>
      <c r="I235" s="10"/>
      <c r="M235"/>
      <c r="O235"/>
      <c r="P235"/>
      <c r="Q235"/>
      <c r="S235"/>
    </row>
    <row r="236" spans="2:19" x14ac:dyDescent="0.25">
      <c r="B236" s="10"/>
      <c r="C236" s="10"/>
      <c r="D236" s="10"/>
      <c r="E236" s="10"/>
      <c r="F236" s="10"/>
      <c r="G236" s="10"/>
      <c r="H236" s="10"/>
      <c r="I236" s="10"/>
      <c r="M236"/>
      <c r="O236"/>
      <c r="P236"/>
      <c r="Q236"/>
      <c r="S236"/>
    </row>
    <row r="237" spans="2:19" x14ac:dyDescent="0.25">
      <c r="B237" s="10"/>
      <c r="C237" s="10"/>
      <c r="D237" s="10"/>
      <c r="E237" s="10"/>
      <c r="F237" s="10"/>
      <c r="G237" s="10"/>
      <c r="H237" s="10"/>
      <c r="I237" s="10"/>
      <c r="M237"/>
      <c r="O237"/>
      <c r="P237"/>
      <c r="Q237"/>
      <c r="S237"/>
    </row>
    <row r="238" spans="2:19" x14ac:dyDescent="0.25">
      <c r="B238" s="10"/>
      <c r="C238" s="10"/>
      <c r="D238" s="10"/>
      <c r="E238" s="10"/>
      <c r="F238" s="10"/>
      <c r="G238" s="10"/>
      <c r="H238" s="10"/>
      <c r="I238" s="10"/>
      <c r="M238"/>
      <c r="O238"/>
      <c r="P238"/>
      <c r="Q238"/>
      <c r="S238"/>
    </row>
    <row r="239" spans="2:19" x14ac:dyDescent="0.25">
      <c r="B239" s="10"/>
      <c r="C239" s="10"/>
      <c r="D239" s="10"/>
      <c r="E239" s="10"/>
      <c r="F239" s="10"/>
      <c r="G239" s="10"/>
      <c r="H239" s="10"/>
      <c r="I239" s="10"/>
      <c r="M239"/>
      <c r="O239"/>
      <c r="P239"/>
      <c r="Q239"/>
      <c r="S239"/>
    </row>
    <row r="240" spans="2:19" x14ac:dyDescent="0.25">
      <c r="B240" s="10"/>
      <c r="C240" s="10"/>
      <c r="D240" s="10"/>
      <c r="E240" s="10"/>
      <c r="F240" s="10"/>
      <c r="G240" s="10"/>
      <c r="H240" s="10"/>
      <c r="I240" s="10"/>
      <c r="M240"/>
      <c r="O240"/>
      <c r="P240"/>
      <c r="Q240"/>
      <c r="S240"/>
    </row>
    <row r="241" spans="2:19" x14ac:dyDescent="0.25">
      <c r="B241" s="10"/>
      <c r="C241" s="10"/>
      <c r="D241" s="10"/>
      <c r="E241" s="10"/>
      <c r="F241" s="10"/>
      <c r="G241" s="10"/>
      <c r="H241" s="10"/>
      <c r="I241" s="10"/>
      <c r="M241"/>
      <c r="O241"/>
      <c r="P241"/>
      <c r="Q241"/>
      <c r="S241"/>
    </row>
    <row r="242" spans="2:19" x14ac:dyDescent="0.25">
      <c r="B242" s="10"/>
      <c r="C242" s="10"/>
      <c r="D242" s="10"/>
      <c r="E242" s="10"/>
      <c r="F242" s="10"/>
      <c r="G242" s="10"/>
      <c r="H242" s="10"/>
      <c r="I242" s="10"/>
      <c r="M242"/>
      <c r="O242"/>
      <c r="P242"/>
      <c r="Q242"/>
      <c r="S242"/>
    </row>
    <row r="243" spans="2:19" x14ac:dyDescent="0.25">
      <c r="B243" s="10"/>
      <c r="C243" s="10"/>
      <c r="D243" s="10"/>
      <c r="E243" s="10"/>
      <c r="F243" s="10"/>
      <c r="G243" s="10"/>
      <c r="H243" s="10"/>
      <c r="I243" s="10"/>
      <c r="M243"/>
      <c r="O243"/>
      <c r="P243"/>
      <c r="Q243"/>
      <c r="S243"/>
    </row>
    <row r="244" spans="2:19" x14ac:dyDescent="0.25">
      <c r="B244" s="10"/>
      <c r="C244" s="10"/>
      <c r="D244" s="10"/>
      <c r="E244" s="10"/>
      <c r="F244" s="10"/>
      <c r="G244" s="10"/>
      <c r="H244" s="10"/>
      <c r="I244" s="10"/>
      <c r="M244"/>
      <c r="O244"/>
      <c r="P244"/>
      <c r="Q244"/>
      <c r="S244"/>
    </row>
    <row r="245" spans="2:19" x14ac:dyDescent="0.25">
      <c r="B245" s="10"/>
      <c r="C245" s="10"/>
      <c r="D245" s="10"/>
      <c r="E245" s="10"/>
      <c r="F245" s="10"/>
      <c r="G245" s="10"/>
      <c r="H245" s="10"/>
      <c r="I245" s="10"/>
      <c r="M245"/>
      <c r="O245"/>
      <c r="P245"/>
      <c r="Q245"/>
      <c r="S245"/>
    </row>
    <row r="246" spans="2:19" x14ac:dyDescent="0.25">
      <c r="B246" s="10"/>
      <c r="C246" s="10"/>
      <c r="D246" s="10"/>
      <c r="E246" s="10"/>
      <c r="F246" s="10"/>
      <c r="G246" s="10"/>
      <c r="H246" s="10"/>
      <c r="I246" s="10"/>
      <c r="M246"/>
      <c r="O246"/>
      <c r="P246"/>
      <c r="Q246"/>
      <c r="S246"/>
    </row>
    <row r="247" spans="2:19" x14ac:dyDescent="0.25">
      <c r="B247" s="10"/>
      <c r="C247" s="10"/>
      <c r="D247" s="10"/>
      <c r="E247" s="10"/>
      <c r="F247" s="10"/>
      <c r="G247" s="10"/>
      <c r="H247" s="10"/>
      <c r="I247" s="10"/>
      <c r="M247"/>
      <c r="O247"/>
      <c r="P247"/>
      <c r="Q247"/>
      <c r="S247"/>
    </row>
    <row r="248" spans="2:19" x14ac:dyDescent="0.25">
      <c r="B248" s="10"/>
      <c r="C248" s="10"/>
      <c r="D248" s="10"/>
      <c r="E248" s="10"/>
      <c r="F248" s="10"/>
      <c r="G248" s="10"/>
      <c r="H248" s="10"/>
      <c r="I248" s="10"/>
      <c r="M248"/>
      <c r="O248"/>
      <c r="P248"/>
      <c r="Q248"/>
      <c r="S248"/>
    </row>
    <row r="249" spans="2:19" x14ac:dyDescent="0.25">
      <c r="B249" s="10"/>
      <c r="C249" s="10"/>
      <c r="D249" s="10"/>
      <c r="E249" s="10"/>
      <c r="F249" s="10"/>
      <c r="G249" s="10"/>
      <c r="H249" s="10"/>
      <c r="I249" s="10"/>
      <c r="M249"/>
      <c r="O249"/>
      <c r="P249"/>
      <c r="Q249"/>
      <c r="S249"/>
    </row>
    <row r="250" spans="2:19" x14ac:dyDescent="0.25">
      <c r="B250" s="10"/>
      <c r="C250" s="10"/>
      <c r="D250" s="10"/>
      <c r="E250" s="10"/>
      <c r="F250" s="10"/>
      <c r="G250" s="10"/>
      <c r="H250" s="10"/>
      <c r="I250" s="10"/>
      <c r="M250"/>
      <c r="O250"/>
      <c r="P250"/>
      <c r="Q250"/>
      <c r="S250"/>
    </row>
    <row r="251" spans="2:19" x14ac:dyDescent="0.25">
      <c r="B251" s="10"/>
      <c r="C251" s="10"/>
      <c r="D251" s="10"/>
      <c r="E251" s="10"/>
      <c r="F251" s="10"/>
      <c r="G251" s="10"/>
      <c r="H251" s="10"/>
      <c r="I251" s="10"/>
      <c r="M251"/>
      <c r="O251"/>
      <c r="P251"/>
      <c r="Q251"/>
      <c r="S251"/>
    </row>
    <row r="252" spans="2:19" x14ac:dyDescent="0.25">
      <c r="B252" s="10"/>
      <c r="C252" s="10"/>
      <c r="D252" s="10"/>
      <c r="E252" s="10"/>
      <c r="F252" s="10"/>
      <c r="G252" s="10"/>
      <c r="H252" s="10"/>
      <c r="I252" s="10"/>
      <c r="M252"/>
      <c r="O252"/>
      <c r="P252"/>
      <c r="Q252"/>
      <c r="S252"/>
    </row>
    <row r="253" spans="2:19" x14ac:dyDescent="0.25">
      <c r="B253" s="10"/>
      <c r="C253" s="10"/>
      <c r="D253" s="10"/>
      <c r="E253" s="10"/>
      <c r="F253" s="10"/>
      <c r="G253" s="10"/>
      <c r="H253" s="10"/>
      <c r="I253" s="10"/>
      <c r="M253"/>
      <c r="O253"/>
      <c r="P253"/>
      <c r="Q253"/>
      <c r="S253"/>
    </row>
    <row r="254" spans="2:19" x14ac:dyDescent="0.25">
      <c r="B254" s="10"/>
      <c r="C254" s="10"/>
      <c r="D254" s="10"/>
      <c r="E254" s="10"/>
      <c r="F254" s="10"/>
      <c r="G254" s="10"/>
      <c r="H254" s="10"/>
      <c r="I254" s="10"/>
      <c r="M254"/>
      <c r="O254"/>
      <c r="P254"/>
      <c r="Q254"/>
      <c r="S254"/>
    </row>
    <row r="255" spans="2:19" x14ac:dyDescent="0.25">
      <c r="B255" s="10"/>
      <c r="C255" s="10"/>
      <c r="D255" s="10"/>
      <c r="E255" s="10"/>
      <c r="F255" s="10"/>
      <c r="G255" s="10"/>
      <c r="H255" s="10"/>
      <c r="I255" s="10"/>
      <c r="M255"/>
      <c r="O255"/>
      <c r="P255"/>
      <c r="Q255"/>
      <c r="S255"/>
    </row>
    <row r="256" spans="2:19" x14ac:dyDescent="0.25">
      <c r="B256" s="10"/>
      <c r="C256" s="10"/>
      <c r="D256" s="10"/>
      <c r="E256" s="10"/>
      <c r="F256" s="10"/>
      <c r="G256" s="10"/>
      <c r="H256" s="10"/>
      <c r="I256" s="10"/>
      <c r="M256"/>
      <c r="O256"/>
      <c r="P256"/>
      <c r="Q256"/>
      <c r="S256"/>
    </row>
    <row r="257" spans="2:19" x14ac:dyDescent="0.25">
      <c r="B257" s="10"/>
      <c r="C257" s="10"/>
      <c r="D257" s="10"/>
      <c r="E257" s="10"/>
      <c r="F257" s="10"/>
      <c r="G257" s="10"/>
      <c r="H257" s="10"/>
      <c r="I257" s="10"/>
      <c r="M257"/>
      <c r="O257"/>
      <c r="P257"/>
      <c r="Q257"/>
      <c r="S257"/>
    </row>
    <row r="258" spans="2:19" x14ac:dyDescent="0.25">
      <c r="B258" s="10"/>
      <c r="C258" s="10"/>
      <c r="D258" s="10"/>
      <c r="E258" s="10"/>
      <c r="F258" s="10"/>
      <c r="G258" s="10"/>
      <c r="H258" s="10"/>
      <c r="I258" s="10"/>
      <c r="M258"/>
      <c r="O258"/>
      <c r="P258"/>
      <c r="Q258"/>
      <c r="S258"/>
    </row>
    <row r="259" spans="2:19" x14ac:dyDescent="0.25">
      <c r="B259" s="10"/>
      <c r="C259" s="10"/>
      <c r="D259" s="10"/>
      <c r="E259" s="10"/>
      <c r="F259" s="10"/>
      <c r="G259" s="10"/>
      <c r="H259" s="10"/>
      <c r="I259" s="10"/>
      <c r="M259"/>
      <c r="O259"/>
      <c r="P259"/>
      <c r="Q259"/>
      <c r="S259"/>
    </row>
    <row r="260" spans="2:19" x14ac:dyDescent="0.25">
      <c r="B260" s="10"/>
      <c r="C260" s="10"/>
      <c r="D260" s="10"/>
      <c r="E260" s="10"/>
      <c r="F260" s="10"/>
      <c r="G260" s="10"/>
      <c r="H260" s="10"/>
      <c r="I260" s="10"/>
      <c r="M260"/>
      <c r="O260"/>
      <c r="P260"/>
      <c r="Q260"/>
      <c r="S260"/>
    </row>
    <row r="261" spans="2:19" x14ac:dyDescent="0.25">
      <c r="B261" s="10"/>
      <c r="C261" s="10"/>
      <c r="D261" s="10"/>
      <c r="E261" s="10"/>
      <c r="F261" s="10"/>
      <c r="G261" s="10"/>
      <c r="H261" s="10"/>
      <c r="I261" s="10"/>
      <c r="M261"/>
      <c r="O261"/>
      <c r="P261"/>
      <c r="Q261"/>
      <c r="S261"/>
    </row>
    <row r="262" spans="2:19" x14ac:dyDescent="0.25">
      <c r="B262" s="10"/>
      <c r="C262" s="10"/>
      <c r="D262" s="10"/>
      <c r="E262" s="10"/>
      <c r="F262" s="10"/>
      <c r="G262" s="10"/>
      <c r="H262" s="10"/>
      <c r="I262" s="10"/>
      <c r="M262"/>
      <c r="O262"/>
      <c r="P262"/>
      <c r="Q262"/>
      <c r="S262"/>
    </row>
    <row r="263" spans="2:19" x14ac:dyDescent="0.25">
      <c r="B263" s="10"/>
      <c r="C263" s="10"/>
      <c r="D263" s="10"/>
      <c r="E263" s="10"/>
      <c r="F263" s="10"/>
      <c r="G263" s="10"/>
      <c r="H263" s="10"/>
      <c r="I263" s="10"/>
      <c r="M263"/>
      <c r="O263"/>
      <c r="P263"/>
      <c r="Q263"/>
      <c r="S263"/>
    </row>
    <row r="264" spans="2:19" x14ac:dyDescent="0.25">
      <c r="B264" s="10"/>
      <c r="C264" s="10"/>
      <c r="D264" s="10"/>
      <c r="E264" s="10"/>
      <c r="F264" s="10"/>
      <c r="G264" s="10"/>
      <c r="H264" s="10"/>
      <c r="I264" s="10"/>
      <c r="M264"/>
      <c r="O264"/>
      <c r="P264"/>
      <c r="Q264"/>
      <c r="S264"/>
    </row>
    <row r="265" spans="2:19" x14ac:dyDescent="0.25">
      <c r="B265" s="10"/>
      <c r="C265" s="10"/>
      <c r="D265" s="10"/>
      <c r="E265" s="10"/>
      <c r="F265" s="10"/>
      <c r="G265" s="10"/>
      <c r="H265" s="10"/>
      <c r="I265" s="10"/>
      <c r="M265"/>
      <c r="O265"/>
      <c r="P265"/>
      <c r="Q265"/>
      <c r="S265"/>
    </row>
    <row r="266" spans="2:19" x14ac:dyDescent="0.25">
      <c r="B266" s="10"/>
      <c r="C266" s="10"/>
      <c r="D266" s="10"/>
      <c r="E266" s="10"/>
      <c r="F266" s="10"/>
      <c r="G266" s="10"/>
      <c r="H266" s="10"/>
      <c r="I266" s="10"/>
      <c r="M266"/>
      <c r="O266"/>
      <c r="P266"/>
      <c r="Q266"/>
      <c r="S266"/>
    </row>
    <row r="267" spans="2:19" x14ac:dyDescent="0.25">
      <c r="B267" s="10"/>
      <c r="C267" s="10"/>
      <c r="D267" s="10"/>
      <c r="E267" s="10"/>
      <c r="F267" s="10"/>
      <c r="G267" s="10"/>
      <c r="H267" s="10"/>
      <c r="I267" s="10"/>
      <c r="M267"/>
      <c r="O267"/>
      <c r="P267"/>
      <c r="Q267"/>
      <c r="S267"/>
    </row>
    <row r="268" spans="2:19" x14ac:dyDescent="0.25">
      <c r="B268" s="10"/>
      <c r="C268" s="10"/>
      <c r="D268" s="10"/>
      <c r="E268" s="10"/>
      <c r="F268" s="10"/>
      <c r="G268" s="10"/>
      <c r="H268" s="10"/>
      <c r="I268" s="10"/>
      <c r="M268"/>
      <c r="O268"/>
      <c r="P268"/>
      <c r="Q268"/>
      <c r="S268"/>
    </row>
    <row r="269" spans="2:19" x14ac:dyDescent="0.25">
      <c r="B269" s="10"/>
      <c r="C269" s="10"/>
      <c r="D269" s="10"/>
      <c r="E269" s="10"/>
      <c r="F269" s="10"/>
      <c r="G269" s="10"/>
      <c r="H269" s="10"/>
      <c r="I269" s="10"/>
      <c r="M269"/>
      <c r="O269"/>
      <c r="P269"/>
      <c r="Q269"/>
      <c r="S269"/>
    </row>
    <row r="270" spans="2:19" x14ac:dyDescent="0.25">
      <c r="B270" s="10"/>
      <c r="C270" s="10"/>
      <c r="D270" s="10"/>
      <c r="E270" s="10"/>
      <c r="F270" s="10"/>
      <c r="G270" s="10"/>
      <c r="H270" s="10"/>
      <c r="I270" s="10"/>
      <c r="M270"/>
      <c r="O270"/>
      <c r="P270"/>
      <c r="Q270"/>
      <c r="S270"/>
    </row>
    <row r="271" spans="2:19" x14ac:dyDescent="0.25">
      <c r="B271" s="10"/>
      <c r="C271" s="10"/>
      <c r="D271" s="10"/>
      <c r="E271" s="10"/>
      <c r="F271" s="10"/>
      <c r="G271" s="10"/>
      <c r="H271" s="10"/>
      <c r="I271" s="10"/>
      <c r="M271"/>
      <c r="O271"/>
      <c r="P271"/>
      <c r="Q271"/>
      <c r="S271"/>
    </row>
    <row r="272" spans="2:19" x14ac:dyDescent="0.25">
      <c r="B272" s="10"/>
      <c r="C272" s="10"/>
      <c r="D272" s="10"/>
      <c r="E272" s="10"/>
      <c r="F272" s="10"/>
      <c r="G272" s="10"/>
      <c r="H272" s="10"/>
      <c r="I272" s="10"/>
      <c r="M272"/>
      <c r="O272"/>
      <c r="P272"/>
      <c r="Q272"/>
      <c r="S272"/>
    </row>
    <row r="273" spans="2:19" x14ac:dyDescent="0.25">
      <c r="B273" s="10"/>
      <c r="C273" s="10"/>
      <c r="D273" s="10"/>
      <c r="E273" s="10"/>
      <c r="F273" s="10"/>
      <c r="G273" s="10"/>
      <c r="H273" s="10"/>
      <c r="I273" s="10"/>
      <c r="M273"/>
      <c r="O273"/>
      <c r="P273"/>
      <c r="Q273"/>
      <c r="S273"/>
    </row>
    <row r="274" spans="2:19" x14ac:dyDescent="0.25">
      <c r="B274" s="10"/>
      <c r="C274" s="10"/>
      <c r="D274" s="10"/>
      <c r="E274" s="10"/>
      <c r="F274" s="10"/>
      <c r="G274" s="10"/>
      <c r="H274" s="10"/>
      <c r="I274" s="10"/>
      <c r="M274"/>
      <c r="O274"/>
      <c r="P274"/>
      <c r="Q274"/>
      <c r="S274"/>
    </row>
    <row r="275" spans="2:19" x14ac:dyDescent="0.25">
      <c r="B275" s="10"/>
      <c r="C275" s="10"/>
      <c r="D275" s="10"/>
      <c r="E275" s="10"/>
      <c r="F275" s="10"/>
      <c r="G275" s="10"/>
      <c r="H275" s="10"/>
      <c r="I275" s="10"/>
      <c r="M275"/>
      <c r="O275"/>
      <c r="P275"/>
      <c r="Q275"/>
      <c r="S275"/>
    </row>
    <row r="276" spans="2:19" x14ac:dyDescent="0.25">
      <c r="B276" s="10"/>
      <c r="C276" s="10"/>
      <c r="D276" s="10"/>
      <c r="E276" s="10"/>
      <c r="F276" s="10"/>
      <c r="G276" s="10"/>
      <c r="H276" s="10"/>
      <c r="I276" s="10"/>
      <c r="M276"/>
      <c r="O276"/>
      <c r="P276"/>
      <c r="Q276"/>
      <c r="S276"/>
    </row>
    <row r="277" spans="2:19" x14ac:dyDescent="0.25">
      <c r="B277" s="10"/>
      <c r="C277" s="10"/>
      <c r="D277" s="10"/>
      <c r="E277" s="10"/>
      <c r="F277" s="10"/>
      <c r="G277" s="10"/>
      <c r="H277" s="10"/>
      <c r="I277" s="10"/>
      <c r="M277"/>
      <c r="O277"/>
      <c r="P277"/>
      <c r="Q277"/>
      <c r="S277"/>
    </row>
    <row r="278" spans="2:19" x14ac:dyDescent="0.25">
      <c r="B278" s="10"/>
      <c r="C278" s="10"/>
      <c r="D278" s="10"/>
      <c r="E278" s="10"/>
      <c r="F278" s="10"/>
      <c r="G278" s="10"/>
      <c r="H278" s="10"/>
      <c r="I278" s="10"/>
      <c r="M278"/>
      <c r="O278"/>
      <c r="P278"/>
      <c r="Q278"/>
      <c r="S278"/>
    </row>
    <row r="279" spans="2:19" x14ac:dyDescent="0.25">
      <c r="B279" s="10"/>
      <c r="C279" s="10"/>
      <c r="D279" s="10"/>
      <c r="E279" s="10"/>
      <c r="F279" s="10"/>
      <c r="G279" s="10"/>
      <c r="H279" s="10"/>
      <c r="I279" s="10"/>
      <c r="M279"/>
      <c r="O279"/>
      <c r="P279"/>
      <c r="Q279"/>
      <c r="S279"/>
    </row>
    <row r="280" spans="2:19" x14ac:dyDescent="0.25">
      <c r="B280" s="10"/>
      <c r="C280" s="10"/>
      <c r="D280" s="10"/>
      <c r="E280" s="10"/>
      <c r="F280" s="10"/>
      <c r="G280" s="10"/>
      <c r="H280" s="10"/>
      <c r="I280" s="10"/>
      <c r="M280"/>
      <c r="O280"/>
      <c r="P280"/>
      <c r="Q280"/>
      <c r="S280"/>
    </row>
    <row r="281" spans="2:19" x14ac:dyDescent="0.25">
      <c r="B281" s="10"/>
      <c r="C281" s="10"/>
      <c r="D281" s="10"/>
      <c r="E281" s="10"/>
      <c r="F281" s="10"/>
      <c r="G281" s="10"/>
      <c r="H281" s="10"/>
      <c r="I281" s="10"/>
      <c r="M281"/>
      <c r="O281"/>
      <c r="P281"/>
      <c r="Q281"/>
      <c r="S281"/>
    </row>
    <row r="282" spans="2:19" x14ac:dyDescent="0.25">
      <c r="B282" s="10"/>
      <c r="C282" s="10"/>
      <c r="D282" s="10"/>
      <c r="E282" s="10"/>
      <c r="F282" s="10"/>
      <c r="G282" s="10"/>
      <c r="H282" s="10"/>
      <c r="I282" s="10"/>
      <c r="M282"/>
      <c r="O282"/>
      <c r="P282"/>
      <c r="Q282"/>
      <c r="S282"/>
    </row>
    <row r="283" spans="2:19" x14ac:dyDescent="0.25">
      <c r="B283" s="10"/>
      <c r="C283" s="10"/>
      <c r="D283" s="10"/>
      <c r="E283" s="10"/>
      <c r="F283" s="10"/>
      <c r="G283" s="10"/>
      <c r="H283" s="10"/>
      <c r="I283" s="10"/>
      <c r="M283"/>
      <c r="O283"/>
      <c r="P283"/>
      <c r="Q283"/>
      <c r="S283"/>
    </row>
    <row r="284" spans="2:19" x14ac:dyDescent="0.25">
      <c r="B284" s="10"/>
      <c r="C284" s="10"/>
      <c r="D284" s="10"/>
      <c r="E284" s="10"/>
      <c r="F284" s="10"/>
      <c r="G284" s="10"/>
      <c r="H284" s="10"/>
      <c r="I284" s="10"/>
      <c r="M284"/>
      <c r="O284"/>
      <c r="P284"/>
      <c r="Q284"/>
      <c r="S284"/>
    </row>
    <row r="285" spans="2:19" x14ac:dyDescent="0.25">
      <c r="B285" s="10"/>
      <c r="C285" s="10"/>
      <c r="D285" s="10"/>
      <c r="E285" s="10"/>
      <c r="F285" s="10"/>
      <c r="G285" s="10"/>
      <c r="H285" s="10"/>
      <c r="I285" s="10"/>
      <c r="M285"/>
      <c r="O285"/>
      <c r="P285"/>
      <c r="Q285"/>
      <c r="S285"/>
    </row>
    <row r="286" spans="2:19" x14ac:dyDescent="0.25">
      <c r="B286" s="10"/>
      <c r="C286" s="10"/>
      <c r="D286" s="10"/>
      <c r="E286" s="10"/>
      <c r="F286" s="10"/>
      <c r="G286" s="10"/>
      <c r="H286" s="10"/>
      <c r="I286" s="10"/>
      <c r="M286"/>
      <c r="O286"/>
      <c r="P286"/>
      <c r="Q286"/>
      <c r="S286"/>
    </row>
    <row r="287" spans="2:19" x14ac:dyDescent="0.25">
      <c r="B287" s="10"/>
      <c r="C287" s="10"/>
      <c r="D287" s="10"/>
      <c r="E287" s="10"/>
      <c r="F287" s="10"/>
      <c r="G287" s="10"/>
      <c r="H287" s="10"/>
      <c r="I287" s="10"/>
      <c r="M287"/>
      <c r="O287"/>
      <c r="P287"/>
      <c r="Q287"/>
      <c r="S287"/>
    </row>
    <row r="288" spans="2:19" x14ac:dyDescent="0.25">
      <c r="B288" s="10"/>
      <c r="C288" s="10"/>
      <c r="D288" s="10"/>
      <c r="E288" s="10"/>
      <c r="F288" s="10"/>
      <c r="G288" s="10"/>
      <c r="H288" s="10"/>
      <c r="I288" s="10"/>
      <c r="M288"/>
      <c r="O288"/>
      <c r="P288"/>
      <c r="Q288"/>
      <c r="S288"/>
    </row>
    <row r="289" spans="2:19" x14ac:dyDescent="0.25">
      <c r="B289" s="10"/>
      <c r="C289" s="10"/>
      <c r="D289" s="10"/>
      <c r="E289" s="10"/>
      <c r="F289" s="10"/>
      <c r="G289" s="10"/>
      <c r="H289" s="10"/>
      <c r="I289" s="10"/>
      <c r="M289"/>
      <c r="O289"/>
      <c r="P289"/>
      <c r="Q289"/>
      <c r="S289"/>
    </row>
    <row r="290" spans="2:19" x14ac:dyDescent="0.25">
      <c r="B290" s="10"/>
      <c r="C290" s="10"/>
      <c r="D290" s="10"/>
      <c r="E290" s="10"/>
      <c r="F290" s="10"/>
      <c r="G290" s="10"/>
      <c r="H290" s="10"/>
      <c r="I290" s="10"/>
      <c r="M290"/>
      <c r="O290"/>
      <c r="P290"/>
      <c r="Q290"/>
      <c r="S290"/>
    </row>
    <row r="291" spans="2:19" x14ac:dyDescent="0.25">
      <c r="B291" s="10"/>
      <c r="C291" s="10"/>
      <c r="D291" s="10"/>
      <c r="E291" s="10"/>
      <c r="F291" s="10"/>
      <c r="G291" s="10"/>
      <c r="H291" s="10"/>
      <c r="I291" s="10"/>
      <c r="M291"/>
      <c r="O291"/>
      <c r="P291"/>
      <c r="Q291"/>
      <c r="S291"/>
    </row>
    <row r="292" spans="2:19" x14ac:dyDescent="0.25">
      <c r="B292" s="10"/>
      <c r="C292" s="10"/>
      <c r="D292" s="10"/>
      <c r="E292" s="10"/>
      <c r="F292" s="10"/>
      <c r="G292" s="10"/>
      <c r="H292" s="10"/>
      <c r="I292" s="10"/>
      <c r="M292"/>
      <c r="O292"/>
      <c r="P292"/>
      <c r="Q292"/>
      <c r="S292"/>
    </row>
    <row r="293" spans="2:19" x14ac:dyDescent="0.25">
      <c r="B293" s="10"/>
      <c r="C293" s="10"/>
      <c r="D293" s="10"/>
      <c r="E293" s="10"/>
      <c r="F293" s="10"/>
      <c r="G293" s="10"/>
      <c r="H293" s="10"/>
      <c r="I293" s="10"/>
      <c r="M293"/>
      <c r="O293"/>
      <c r="P293"/>
      <c r="Q293"/>
      <c r="S293"/>
    </row>
    <row r="294" spans="2:19" x14ac:dyDescent="0.25">
      <c r="B294" s="10"/>
      <c r="C294" s="10"/>
      <c r="D294" s="10"/>
      <c r="E294" s="10"/>
      <c r="F294" s="10"/>
      <c r="G294" s="10"/>
      <c r="H294" s="10"/>
      <c r="I294" s="10"/>
      <c r="M294"/>
      <c r="O294"/>
      <c r="P294"/>
      <c r="Q294"/>
      <c r="S294"/>
    </row>
    <row r="295" spans="2:19" x14ac:dyDescent="0.25">
      <c r="B295" s="10"/>
      <c r="C295" s="10"/>
      <c r="D295" s="10"/>
      <c r="E295" s="10"/>
      <c r="F295" s="10"/>
      <c r="G295" s="10"/>
      <c r="H295" s="10"/>
      <c r="I295" s="10"/>
      <c r="M295"/>
      <c r="O295"/>
      <c r="P295"/>
      <c r="Q295"/>
      <c r="S295"/>
    </row>
    <row r="296" spans="2:19" x14ac:dyDescent="0.25">
      <c r="B296" s="10"/>
      <c r="C296" s="10"/>
      <c r="D296" s="10"/>
      <c r="E296" s="10"/>
      <c r="F296" s="10"/>
      <c r="G296" s="10"/>
      <c r="H296" s="10"/>
      <c r="I296" s="10"/>
      <c r="M296"/>
      <c r="O296"/>
      <c r="P296"/>
      <c r="Q296"/>
      <c r="S296"/>
    </row>
    <row r="297" spans="2:19" x14ac:dyDescent="0.25">
      <c r="B297" s="10"/>
      <c r="C297" s="10"/>
      <c r="D297" s="10"/>
      <c r="E297" s="10"/>
      <c r="F297" s="10"/>
      <c r="G297" s="10"/>
      <c r="H297" s="10"/>
      <c r="I297" s="10"/>
      <c r="M297"/>
      <c r="O297"/>
      <c r="P297"/>
      <c r="Q297"/>
      <c r="S297"/>
    </row>
    <row r="298" spans="2:19" x14ac:dyDescent="0.25">
      <c r="B298" s="10"/>
      <c r="C298" s="10"/>
      <c r="D298" s="10"/>
      <c r="E298" s="10"/>
      <c r="F298" s="10"/>
      <c r="G298" s="10"/>
      <c r="H298" s="10"/>
      <c r="I298" s="10"/>
      <c r="M298"/>
      <c r="O298"/>
      <c r="P298"/>
      <c r="Q298"/>
      <c r="S298"/>
    </row>
    <row r="299" spans="2:19" x14ac:dyDescent="0.25">
      <c r="B299" s="10"/>
      <c r="C299" s="10"/>
      <c r="D299" s="10"/>
      <c r="E299" s="10"/>
      <c r="F299" s="10"/>
      <c r="G299" s="10"/>
      <c r="H299" s="10"/>
      <c r="I299" s="10"/>
      <c r="M299"/>
      <c r="O299"/>
      <c r="P299"/>
      <c r="Q299"/>
      <c r="S299"/>
    </row>
    <row r="300" spans="2:19" x14ac:dyDescent="0.25">
      <c r="B300" s="10"/>
      <c r="C300" s="10"/>
      <c r="D300" s="10"/>
      <c r="E300" s="10"/>
      <c r="F300" s="10"/>
      <c r="G300" s="10"/>
      <c r="H300" s="10"/>
      <c r="I300" s="10"/>
      <c r="M300"/>
      <c r="O300"/>
      <c r="P300"/>
      <c r="Q300"/>
      <c r="S300"/>
    </row>
    <row r="301" spans="2:19" x14ac:dyDescent="0.25">
      <c r="B301" s="10"/>
      <c r="C301" s="10"/>
      <c r="D301" s="10"/>
      <c r="E301" s="10"/>
      <c r="F301" s="10"/>
      <c r="G301" s="10"/>
      <c r="H301" s="10"/>
      <c r="I301" s="10"/>
      <c r="M301"/>
      <c r="O301"/>
      <c r="P301"/>
      <c r="Q301"/>
      <c r="S301"/>
    </row>
    <row r="302" spans="2:19" x14ac:dyDescent="0.25">
      <c r="B302" s="10"/>
      <c r="C302" s="10"/>
      <c r="D302" s="10"/>
      <c r="E302" s="10"/>
      <c r="F302" s="10"/>
      <c r="G302" s="10"/>
      <c r="H302" s="10"/>
      <c r="I302" s="10"/>
      <c r="M302"/>
      <c r="O302"/>
      <c r="P302"/>
      <c r="Q302"/>
      <c r="S302"/>
    </row>
    <row r="303" spans="2:19" x14ac:dyDescent="0.25">
      <c r="B303" s="10"/>
      <c r="C303" s="10"/>
      <c r="D303" s="10"/>
      <c r="E303" s="10"/>
      <c r="F303" s="10"/>
      <c r="G303" s="10"/>
      <c r="H303" s="10"/>
      <c r="I303" s="10"/>
      <c r="M303"/>
      <c r="O303"/>
      <c r="P303"/>
      <c r="Q303"/>
      <c r="S303"/>
    </row>
    <row r="304" spans="2:19" x14ac:dyDescent="0.25">
      <c r="B304" s="10"/>
      <c r="C304" s="10"/>
      <c r="D304" s="10"/>
      <c r="E304" s="10"/>
      <c r="F304" s="10"/>
      <c r="G304" s="10"/>
      <c r="H304" s="10"/>
      <c r="I304" s="10"/>
      <c r="M304"/>
      <c r="O304"/>
      <c r="P304"/>
      <c r="Q304"/>
      <c r="S304"/>
    </row>
    <row r="305" spans="2:19" x14ac:dyDescent="0.25">
      <c r="B305" s="10"/>
      <c r="C305" s="10"/>
      <c r="D305" s="10"/>
      <c r="E305" s="10"/>
      <c r="F305" s="10"/>
      <c r="G305" s="10"/>
      <c r="H305" s="10"/>
      <c r="I305" s="10"/>
      <c r="M305"/>
      <c r="O305"/>
      <c r="P305"/>
      <c r="Q305"/>
      <c r="S305"/>
    </row>
    <row r="306" spans="2:19" x14ac:dyDescent="0.25">
      <c r="B306" s="10"/>
      <c r="C306" s="10"/>
      <c r="D306" s="10"/>
      <c r="E306" s="10"/>
      <c r="F306" s="10"/>
      <c r="G306" s="10"/>
      <c r="H306" s="10"/>
      <c r="I306" s="10"/>
      <c r="M306"/>
      <c r="O306"/>
      <c r="P306"/>
      <c r="Q306"/>
      <c r="S306"/>
    </row>
    <row r="307" spans="2:19" x14ac:dyDescent="0.25">
      <c r="B307" s="10"/>
      <c r="C307" s="10"/>
      <c r="D307" s="10"/>
      <c r="E307" s="10"/>
      <c r="F307" s="10"/>
      <c r="G307" s="10"/>
      <c r="H307" s="10"/>
      <c r="I307" s="10"/>
      <c r="M307"/>
      <c r="O307"/>
      <c r="P307"/>
      <c r="Q307"/>
      <c r="S307"/>
    </row>
    <row r="308" spans="2:19" x14ac:dyDescent="0.25">
      <c r="B308" s="10"/>
      <c r="C308" s="10"/>
      <c r="D308" s="10"/>
      <c r="E308" s="10"/>
      <c r="F308" s="10"/>
      <c r="G308" s="10"/>
      <c r="H308" s="10"/>
      <c r="I308" s="10"/>
      <c r="M308"/>
      <c r="O308"/>
      <c r="P308"/>
      <c r="Q308"/>
      <c r="S308"/>
    </row>
    <row r="309" spans="2:19" x14ac:dyDescent="0.25">
      <c r="B309" s="10"/>
      <c r="C309" s="10"/>
      <c r="D309" s="10"/>
      <c r="E309" s="10"/>
      <c r="F309" s="10"/>
      <c r="G309" s="10"/>
      <c r="H309" s="10"/>
      <c r="I309" s="10"/>
      <c r="M309"/>
      <c r="O309"/>
      <c r="P309"/>
      <c r="Q309"/>
      <c r="S309"/>
    </row>
    <row r="310" spans="2:19" x14ac:dyDescent="0.25">
      <c r="B310" s="10"/>
      <c r="C310" s="10"/>
      <c r="D310" s="10"/>
      <c r="E310" s="10"/>
      <c r="F310" s="10"/>
      <c r="G310" s="10"/>
      <c r="H310" s="10"/>
      <c r="I310" s="10"/>
      <c r="M310"/>
      <c r="O310"/>
      <c r="P310"/>
      <c r="Q310"/>
      <c r="S310"/>
    </row>
    <row r="311" spans="2:19" x14ac:dyDescent="0.25">
      <c r="B311" s="10"/>
      <c r="C311" s="10"/>
      <c r="D311" s="10"/>
      <c r="E311" s="10"/>
      <c r="F311" s="10"/>
      <c r="G311" s="10"/>
      <c r="H311" s="10"/>
      <c r="I311" s="10"/>
      <c r="M311"/>
      <c r="O311"/>
      <c r="P311"/>
      <c r="Q311"/>
      <c r="S311"/>
    </row>
    <row r="312" spans="2:19" x14ac:dyDescent="0.25">
      <c r="B312" s="10"/>
      <c r="C312" s="10"/>
      <c r="D312" s="10"/>
      <c r="E312" s="10"/>
      <c r="F312" s="10"/>
      <c r="G312" s="10"/>
      <c r="H312" s="10"/>
      <c r="I312" s="10"/>
      <c r="M312"/>
      <c r="O312"/>
      <c r="P312"/>
      <c r="Q312"/>
      <c r="S312"/>
    </row>
    <row r="313" spans="2:19" x14ac:dyDescent="0.25">
      <c r="B313" s="10"/>
      <c r="C313" s="10"/>
      <c r="D313" s="10"/>
      <c r="E313" s="10"/>
      <c r="F313" s="10"/>
      <c r="G313" s="10"/>
      <c r="H313" s="10"/>
      <c r="I313" s="10"/>
      <c r="M313"/>
      <c r="O313"/>
      <c r="P313"/>
      <c r="Q313"/>
      <c r="S313"/>
    </row>
    <row r="314" spans="2:19" x14ac:dyDescent="0.25">
      <c r="B314" s="10"/>
      <c r="C314" s="10"/>
      <c r="D314" s="10"/>
      <c r="E314" s="10"/>
      <c r="F314" s="10"/>
      <c r="G314" s="10"/>
      <c r="H314" s="10"/>
      <c r="I314" s="10"/>
      <c r="M314"/>
      <c r="O314"/>
      <c r="P314"/>
      <c r="Q314"/>
      <c r="S314"/>
    </row>
    <row r="315" spans="2:19" x14ac:dyDescent="0.25">
      <c r="B315" s="10"/>
      <c r="C315" s="10"/>
      <c r="D315" s="10"/>
      <c r="E315" s="10"/>
      <c r="F315" s="10"/>
      <c r="G315" s="10"/>
      <c r="H315" s="10"/>
      <c r="I315" s="10"/>
      <c r="M315"/>
      <c r="O315"/>
      <c r="P315"/>
      <c r="Q315"/>
      <c r="S315"/>
    </row>
    <row r="316" spans="2:19" x14ac:dyDescent="0.25">
      <c r="B316" s="10"/>
      <c r="C316" s="10"/>
      <c r="D316" s="10"/>
      <c r="E316" s="10"/>
      <c r="F316" s="10"/>
      <c r="G316" s="10"/>
      <c r="H316" s="10"/>
      <c r="I316" s="10"/>
      <c r="M316"/>
      <c r="O316"/>
      <c r="P316"/>
      <c r="Q316"/>
      <c r="S316"/>
    </row>
    <row r="317" spans="2:19" x14ac:dyDescent="0.25">
      <c r="B317" s="10"/>
      <c r="C317" s="10"/>
      <c r="D317" s="10"/>
      <c r="E317" s="10"/>
      <c r="F317" s="10"/>
      <c r="G317" s="10"/>
      <c r="H317" s="10"/>
      <c r="I317" s="10"/>
      <c r="M317"/>
      <c r="O317"/>
      <c r="P317"/>
      <c r="Q317"/>
      <c r="S317"/>
    </row>
    <row r="318" spans="2:19" x14ac:dyDescent="0.25">
      <c r="B318" s="10"/>
      <c r="C318" s="10"/>
      <c r="D318" s="10"/>
      <c r="E318" s="10"/>
      <c r="F318" s="10"/>
      <c r="G318" s="10"/>
      <c r="H318" s="10"/>
      <c r="I318" s="10"/>
      <c r="M318"/>
      <c r="O318"/>
      <c r="P318"/>
      <c r="Q318"/>
      <c r="S318"/>
    </row>
    <row r="319" spans="2:19" x14ac:dyDescent="0.25">
      <c r="B319" s="10"/>
      <c r="C319" s="10"/>
      <c r="D319" s="10"/>
      <c r="E319" s="10"/>
      <c r="F319" s="10"/>
      <c r="G319" s="10"/>
      <c r="H319" s="10"/>
      <c r="I319" s="10"/>
      <c r="M319"/>
      <c r="O319"/>
      <c r="P319"/>
      <c r="Q319"/>
      <c r="S319"/>
    </row>
    <row r="320" spans="2:19" x14ac:dyDescent="0.25">
      <c r="B320" s="10"/>
      <c r="C320" s="10"/>
      <c r="D320" s="10"/>
      <c r="E320" s="10"/>
      <c r="F320" s="10"/>
      <c r="G320" s="10"/>
      <c r="H320" s="10"/>
      <c r="I320" s="10"/>
      <c r="M320"/>
      <c r="O320"/>
      <c r="P320"/>
      <c r="Q320"/>
      <c r="S320"/>
    </row>
    <row r="321" spans="2:19" x14ac:dyDescent="0.25">
      <c r="B321" s="10"/>
      <c r="C321" s="10"/>
      <c r="D321" s="10"/>
      <c r="E321" s="10"/>
      <c r="F321" s="10"/>
      <c r="G321" s="10"/>
      <c r="H321" s="10"/>
      <c r="I321" s="10"/>
      <c r="M321"/>
      <c r="O321"/>
      <c r="P321"/>
      <c r="Q321"/>
      <c r="S321"/>
    </row>
    <row r="322" spans="2:19" x14ac:dyDescent="0.25">
      <c r="B322" s="10"/>
      <c r="C322" s="10"/>
      <c r="D322" s="10"/>
      <c r="E322" s="10"/>
      <c r="F322" s="10"/>
      <c r="G322" s="10"/>
      <c r="H322" s="10"/>
      <c r="I322" s="10"/>
      <c r="M322"/>
      <c r="O322"/>
      <c r="P322"/>
      <c r="Q322"/>
      <c r="S322"/>
    </row>
    <row r="323" spans="2:19" x14ac:dyDescent="0.25">
      <c r="B323" s="10"/>
      <c r="C323" s="10"/>
      <c r="D323" s="10"/>
      <c r="E323" s="10"/>
      <c r="F323" s="10"/>
      <c r="G323" s="10"/>
      <c r="H323" s="10"/>
      <c r="I323" s="10"/>
      <c r="M323"/>
      <c r="O323"/>
      <c r="P323"/>
      <c r="Q323"/>
      <c r="S323"/>
    </row>
    <row r="324" spans="2:19" x14ac:dyDescent="0.25">
      <c r="B324" s="10"/>
      <c r="C324" s="10"/>
      <c r="D324" s="10"/>
      <c r="E324" s="10"/>
      <c r="F324" s="10"/>
      <c r="G324" s="10"/>
      <c r="H324" s="10"/>
      <c r="I324" s="10"/>
      <c r="M324"/>
      <c r="O324"/>
      <c r="P324"/>
      <c r="Q324"/>
      <c r="S324"/>
    </row>
    <row r="325" spans="2:19" x14ac:dyDescent="0.25">
      <c r="B325" s="10"/>
      <c r="C325" s="10"/>
      <c r="D325" s="10"/>
      <c r="E325" s="10"/>
      <c r="F325" s="10"/>
      <c r="G325" s="10"/>
      <c r="H325" s="10"/>
      <c r="I325" s="10"/>
      <c r="M325"/>
      <c r="O325"/>
      <c r="P325"/>
      <c r="Q325"/>
      <c r="S325"/>
    </row>
    <row r="326" spans="2:19" x14ac:dyDescent="0.25">
      <c r="B326" s="10"/>
      <c r="C326" s="10"/>
      <c r="D326" s="10"/>
      <c r="E326" s="10"/>
      <c r="F326" s="10"/>
      <c r="G326" s="10"/>
      <c r="H326" s="10"/>
      <c r="I326" s="10"/>
      <c r="M326"/>
      <c r="O326"/>
      <c r="P326"/>
      <c r="Q326"/>
      <c r="S326"/>
    </row>
    <row r="327" spans="2:19" x14ac:dyDescent="0.25">
      <c r="B327" s="10"/>
      <c r="C327" s="10"/>
      <c r="D327" s="10"/>
      <c r="E327" s="10"/>
      <c r="F327" s="10"/>
      <c r="G327" s="10"/>
      <c r="H327" s="10"/>
      <c r="I327" s="10"/>
      <c r="M327"/>
      <c r="O327"/>
      <c r="P327"/>
      <c r="Q327"/>
      <c r="S327"/>
    </row>
    <row r="328" spans="2:19" x14ac:dyDescent="0.25">
      <c r="B328" s="10"/>
      <c r="C328" s="10"/>
      <c r="D328" s="10"/>
      <c r="E328" s="10"/>
      <c r="F328" s="10"/>
      <c r="G328" s="10"/>
      <c r="H328" s="10"/>
      <c r="I328" s="10"/>
      <c r="M328"/>
      <c r="O328"/>
      <c r="P328"/>
      <c r="Q328"/>
      <c r="S328"/>
    </row>
    <row r="329" spans="2:19" x14ac:dyDescent="0.25">
      <c r="B329" s="10"/>
      <c r="C329" s="10"/>
      <c r="D329" s="10"/>
      <c r="E329" s="10"/>
      <c r="F329" s="10"/>
      <c r="G329" s="10"/>
      <c r="H329" s="10"/>
      <c r="I329" s="10"/>
      <c r="M329"/>
      <c r="O329"/>
      <c r="P329"/>
      <c r="Q329"/>
      <c r="S329"/>
    </row>
    <row r="330" spans="2:19" x14ac:dyDescent="0.25">
      <c r="B330" s="10"/>
      <c r="C330" s="10"/>
      <c r="D330" s="10"/>
      <c r="E330" s="10"/>
      <c r="F330" s="10"/>
      <c r="G330" s="10"/>
      <c r="H330" s="10"/>
      <c r="I330" s="10"/>
      <c r="M330"/>
      <c r="O330"/>
      <c r="P330"/>
      <c r="Q330"/>
      <c r="S330"/>
    </row>
    <row r="331" spans="2:19" x14ac:dyDescent="0.25">
      <c r="B331" s="10"/>
      <c r="C331" s="10"/>
      <c r="D331" s="10"/>
      <c r="E331" s="10"/>
      <c r="F331" s="10"/>
      <c r="G331" s="10"/>
      <c r="H331" s="10"/>
      <c r="I331" s="10"/>
      <c r="M331"/>
      <c r="O331"/>
      <c r="P331"/>
      <c r="Q331"/>
      <c r="S331"/>
    </row>
    <row r="332" spans="2:19" x14ac:dyDescent="0.25">
      <c r="B332" s="10"/>
      <c r="C332" s="10"/>
      <c r="D332" s="10"/>
      <c r="E332" s="10"/>
      <c r="F332" s="10"/>
      <c r="G332" s="10"/>
      <c r="H332" s="10"/>
      <c r="I332" s="10"/>
      <c r="M332"/>
      <c r="O332"/>
      <c r="P332"/>
      <c r="Q332"/>
      <c r="S332"/>
    </row>
    <row r="333" spans="2:19" x14ac:dyDescent="0.25">
      <c r="B333" s="10"/>
      <c r="C333" s="10"/>
      <c r="D333" s="10"/>
      <c r="E333" s="10"/>
      <c r="F333" s="10"/>
      <c r="G333" s="10"/>
      <c r="H333" s="10"/>
      <c r="I333" s="10"/>
      <c r="M333"/>
      <c r="O333"/>
      <c r="P333"/>
      <c r="Q333"/>
      <c r="S333"/>
    </row>
    <row r="334" spans="2:19" x14ac:dyDescent="0.25">
      <c r="B334" s="10"/>
      <c r="C334" s="10"/>
      <c r="D334" s="10"/>
      <c r="E334" s="10"/>
      <c r="F334" s="10"/>
      <c r="G334" s="10"/>
      <c r="H334" s="10"/>
      <c r="I334" s="10"/>
      <c r="M334"/>
      <c r="O334"/>
      <c r="P334"/>
      <c r="Q334"/>
      <c r="S334"/>
    </row>
    <row r="335" spans="2:19" x14ac:dyDescent="0.25">
      <c r="B335" s="10"/>
      <c r="C335" s="10"/>
      <c r="D335" s="10"/>
      <c r="E335" s="10"/>
      <c r="F335" s="10"/>
      <c r="G335" s="10"/>
      <c r="H335" s="10"/>
      <c r="I335" s="10"/>
      <c r="M335"/>
      <c r="O335"/>
      <c r="P335"/>
      <c r="Q335"/>
      <c r="S335"/>
    </row>
    <row r="336" spans="2:19" x14ac:dyDescent="0.25">
      <c r="B336" s="10"/>
      <c r="C336" s="10"/>
      <c r="D336" s="10"/>
      <c r="E336" s="10"/>
      <c r="F336" s="10"/>
      <c r="G336" s="10"/>
      <c r="H336" s="10"/>
      <c r="I336" s="10"/>
      <c r="M336"/>
      <c r="O336"/>
      <c r="P336"/>
      <c r="Q336"/>
      <c r="S336"/>
    </row>
    <row r="337" spans="2:19" x14ac:dyDescent="0.25">
      <c r="B337" s="10"/>
      <c r="C337" s="10"/>
      <c r="D337" s="10"/>
      <c r="E337" s="10"/>
      <c r="F337" s="10"/>
      <c r="G337" s="10"/>
      <c r="H337" s="10"/>
      <c r="I337" s="10"/>
      <c r="M337"/>
      <c r="O337"/>
      <c r="P337"/>
      <c r="Q337"/>
      <c r="S337"/>
    </row>
    <row r="338" spans="2:19" x14ac:dyDescent="0.25">
      <c r="B338" s="10"/>
      <c r="C338" s="10"/>
      <c r="D338" s="10"/>
      <c r="E338" s="10"/>
      <c r="F338" s="10"/>
      <c r="G338" s="10"/>
      <c r="H338" s="10"/>
      <c r="I338" s="10"/>
      <c r="M338"/>
      <c r="O338"/>
      <c r="P338"/>
      <c r="Q338"/>
      <c r="S338"/>
    </row>
    <row r="339" spans="2:19" x14ac:dyDescent="0.25">
      <c r="B339" s="10"/>
      <c r="C339" s="10"/>
      <c r="D339" s="10"/>
      <c r="E339" s="10"/>
      <c r="F339" s="10"/>
      <c r="G339" s="10"/>
      <c r="H339" s="10"/>
      <c r="I339" s="10"/>
      <c r="M339"/>
      <c r="O339"/>
      <c r="P339"/>
      <c r="Q339"/>
      <c r="S339"/>
    </row>
    <row r="340" spans="2:19" x14ac:dyDescent="0.25">
      <c r="B340" s="10"/>
      <c r="C340" s="10"/>
      <c r="D340" s="10"/>
      <c r="E340" s="10"/>
      <c r="F340" s="10"/>
      <c r="G340" s="10"/>
      <c r="H340" s="10"/>
      <c r="I340" s="10"/>
      <c r="M340"/>
      <c r="O340"/>
      <c r="P340"/>
      <c r="Q340"/>
      <c r="S340"/>
    </row>
    <row r="341" spans="2:19" x14ac:dyDescent="0.25">
      <c r="B341" s="10"/>
      <c r="C341" s="10"/>
      <c r="D341" s="10"/>
      <c r="E341" s="10"/>
      <c r="F341" s="10"/>
      <c r="G341" s="10"/>
      <c r="H341" s="10"/>
      <c r="I341" s="10"/>
      <c r="M341"/>
      <c r="O341"/>
      <c r="P341"/>
      <c r="Q341"/>
      <c r="S341"/>
    </row>
    <row r="342" spans="2:19" x14ac:dyDescent="0.25">
      <c r="B342" s="10"/>
      <c r="C342" s="10"/>
      <c r="D342" s="10"/>
      <c r="E342" s="10"/>
      <c r="F342" s="10"/>
      <c r="G342" s="10"/>
      <c r="H342" s="10"/>
      <c r="I342" s="10"/>
      <c r="M342"/>
      <c r="O342"/>
      <c r="P342"/>
      <c r="Q342"/>
      <c r="S342"/>
    </row>
    <row r="343" spans="2:19" x14ac:dyDescent="0.25">
      <c r="B343" s="10"/>
      <c r="C343" s="10"/>
      <c r="D343" s="10"/>
      <c r="E343" s="10"/>
      <c r="F343" s="10"/>
      <c r="G343" s="10"/>
      <c r="H343" s="10"/>
      <c r="I343" s="10"/>
      <c r="M343"/>
      <c r="O343"/>
      <c r="P343"/>
      <c r="Q343"/>
      <c r="S343"/>
    </row>
    <row r="344" spans="2:19" x14ac:dyDescent="0.25">
      <c r="B344" s="10"/>
      <c r="C344" s="10"/>
      <c r="D344" s="10"/>
      <c r="E344" s="10"/>
      <c r="F344" s="10"/>
      <c r="G344" s="10"/>
      <c r="H344" s="10"/>
      <c r="I344" s="10"/>
      <c r="M344"/>
      <c r="O344"/>
      <c r="P344"/>
      <c r="Q344"/>
      <c r="S344"/>
    </row>
    <row r="345" spans="2:19" x14ac:dyDescent="0.25">
      <c r="B345" s="10"/>
      <c r="C345" s="10"/>
      <c r="D345" s="10"/>
      <c r="E345" s="10"/>
      <c r="F345" s="10"/>
      <c r="G345" s="10"/>
      <c r="H345" s="10"/>
      <c r="I345" s="10"/>
      <c r="M345"/>
      <c r="O345"/>
      <c r="P345"/>
      <c r="Q345"/>
      <c r="S345"/>
    </row>
    <row r="346" spans="2:19" x14ac:dyDescent="0.25">
      <c r="B346" s="10"/>
      <c r="C346" s="10"/>
      <c r="D346" s="10"/>
      <c r="E346" s="10"/>
      <c r="F346" s="10"/>
      <c r="G346" s="10"/>
      <c r="H346" s="10"/>
      <c r="I346" s="10"/>
      <c r="M346"/>
      <c r="O346"/>
      <c r="P346"/>
      <c r="Q346"/>
      <c r="S346"/>
    </row>
    <row r="347" spans="2:19" x14ac:dyDescent="0.25">
      <c r="B347" s="10"/>
      <c r="C347" s="10"/>
      <c r="D347" s="10"/>
      <c r="E347" s="10"/>
      <c r="F347" s="10"/>
      <c r="G347" s="10"/>
      <c r="H347" s="10"/>
      <c r="I347" s="10"/>
      <c r="M347"/>
      <c r="O347"/>
      <c r="P347"/>
      <c r="Q347"/>
      <c r="S347"/>
    </row>
    <row r="348" spans="2:19" x14ac:dyDescent="0.25">
      <c r="B348" s="10"/>
      <c r="C348" s="10"/>
      <c r="D348" s="10"/>
      <c r="E348" s="10"/>
      <c r="F348" s="10"/>
      <c r="G348" s="10"/>
      <c r="H348" s="10"/>
      <c r="I348" s="10"/>
      <c r="M348"/>
      <c r="O348"/>
      <c r="P348"/>
      <c r="Q348"/>
      <c r="S348"/>
    </row>
    <row r="349" spans="2:19" x14ac:dyDescent="0.25">
      <c r="B349" s="10"/>
      <c r="C349" s="10"/>
      <c r="D349" s="10"/>
      <c r="E349" s="10"/>
      <c r="F349" s="10"/>
      <c r="G349" s="10"/>
      <c r="H349" s="10"/>
      <c r="I349" s="10"/>
      <c r="M349"/>
      <c r="O349"/>
      <c r="P349"/>
      <c r="Q349"/>
      <c r="S349"/>
    </row>
    <row r="350" spans="2:19" x14ac:dyDescent="0.25">
      <c r="B350" s="10"/>
      <c r="C350" s="10"/>
      <c r="D350" s="10"/>
      <c r="E350" s="10"/>
      <c r="F350" s="10"/>
      <c r="G350" s="10"/>
      <c r="H350" s="10"/>
      <c r="I350" s="10"/>
      <c r="M350"/>
      <c r="O350"/>
      <c r="P350"/>
      <c r="Q350"/>
      <c r="S350"/>
    </row>
    <row r="351" spans="2:19" x14ac:dyDescent="0.25">
      <c r="B351" s="10"/>
      <c r="C351" s="10"/>
      <c r="D351" s="10"/>
      <c r="E351" s="10"/>
      <c r="F351" s="10"/>
      <c r="G351" s="10"/>
      <c r="H351" s="10"/>
      <c r="I351" s="10"/>
      <c r="M351"/>
      <c r="O351"/>
      <c r="P351"/>
      <c r="Q351"/>
      <c r="S351"/>
    </row>
    <row r="352" spans="2:19" x14ac:dyDescent="0.25">
      <c r="B352" s="10"/>
      <c r="C352" s="10"/>
      <c r="D352" s="10"/>
      <c r="E352" s="10"/>
      <c r="F352" s="10"/>
      <c r="G352" s="10"/>
      <c r="H352" s="10"/>
      <c r="I352" s="10"/>
      <c r="M352"/>
      <c r="O352"/>
      <c r="P352"/>
      <c r="Q352"/>
      <c r="S352"/>
    </row>
    <row r="353" spans="2:19" x14ac:dyDescent="0.25">
      <c r="B353" s="10"/>
      <c r="C353" s="10"/>
      <c r="D353" s="10"/>
      <c r="E353" s="10"/>
      <c r="F353" s="10"/>
      <c r="G353" s="10"/>
      <c r="H353" s="10"/>
      <c r="I353" s="10"/>
      <c r="M353"/>
      <c r="O353"/>
      <c r="P353"/>
      <c r="Q353"/>
      <c r="S353"/>
    </row>
    <row r="354" spans="2:19" x14ac:dyDescent="0.25">
      <c r="B354" s="10"/>
      <c r="C354" s="10"/>
      <c r="D354" s="10"/>
      <c r="E354" s="10"/>
      <c r="F354" s="10"/>
      <c r="G354" s="10"/>
      <c r="H354" s="10"/>
      <c r="I354" s="10"/>
      <c r="M354"/>
      <c r="O354"/>
      <c r="P354"/>
      <c r="Q354"/>
      <c r="S354"/>
    </row>
    <row r="355" spans="2:19" x14ac:dyDescent="0.25">
      <c r="B355" s="10"/>
      <c r="C355" s="10"/>
      <c r="D355" s="10"/>
      <c r="E355" s="10"/>
      <c r="F355" s="10"/>
      <c r="G355" s="10"/>
      <c r="H355" s="10"/>
      <c r="I355" s="10"/>
      <c r="M355"/>
      <c r="O355"/>
      <c r="P355"/>
      <c r="Q355"/>
      <c r="S355"/>
    </row>
    <row r="356" spans="2:19" x14ac:dyDescent="0.25">
      <c r="B356" s="10"/>
      <c r="C356" s="10"/>
      <c r="D356" s="10"/>
      <c r="E356" s="10"/>
      <c r="F356" s="10"/>
      <c r="G356" s="10"/>
      <c r="H356" s="10"/>
      <c r="I356" s="10"/>
      <c r="M356"/>
      <c r="O356"/>
      <c r="P356"/>
      <c r="Q356"/>
      <c r="S356"/>
    </row>
    <row r="357" spans="2:19" x14ac:dyDescent="0.25">
      <c r="B357" s="10"/>
      <c r="C357" s="10"/>
      <c r="D357" s="10"/>
      <c r="E357" s="10"/>
      <c r="F357" s="10"/>
      <c r="G357" s="10"/>
      <c r="H357" s="10"/>
      <c r="I357" s="10"/>
      <c r="M357"/>
      <c r="O357"/>
      <c r="P357"/>
      <c r="Q357"/>
      <c r="S357"/>
    </row>
    <row r="358" spans="2:19" x14ac:dyDescent="0.25">
      <c r="B358" s="10"/>
      <c r="C358" s="10"/>
      <c r="D358" s="10"/>
      <c r="E358" s="10"/>
      <c r="F358" s="10"/>
      <c r="G358" s="10"/>
      <c r="H358" s="10"/>
      <c r="I358" s="10"/>
      <c r="M358"/>
      <c r="O358"/>
      <c r="P358"/>
      <c r="Q358"/>
      <c r="S358"/>
    </row>
    <row r="359" spans="2:19" x14ac:dyDescent="0.25">
      <c r="B359" s="10"/>
      <c r="C359" s="10"/>
      <c r="D359" s="10"/>
      <c r="E359" s="10"/>
      <c r="F359" s="10"/>
      <c r="G359" s="10"/>
      <c r="H359" s="10"/>
      <c r="I359" s="10"/>
      <c r="M359"/>
      <c r="O359"/>
      <c r="P359"/>
      <c r="Q359"/>
      <c r="S359"/>
    </row>
    <row r="360" spans="2:19" x14ac:dyDescent="0.25">
      <c r="B360" s="10"/>
      <c r="C360" s="10"/>
      <c r="D360" s="10"/>
      <c r="E360" s="10"/>
      <c r="F360" s="10"/>
      <c r="G360" s="10"/>
      <c r="H360" s="10"/>
      <c r="I360" s="10"/>
      <c r="M360"/>
      <c r="O360"/>
      <c r="P360"/>
      <c r="Q360"/>
      <c r="S360"/>
    </row>
    <row r="361" spans="2:19" x14ac:dyDescent="0.25">
      <c r="B361" s="10"/>
      <c r="C361" s="10"/>
      <c r="D361" s="10"/>
      <c r="E361" s="10"/>
      <c r="F361" s="10"/>
      <c r="G361" s="10"/>
      <c r="H361" s="10"/>
      <c r="I361" s="10"/>
      <c r="M361"/>
      <c r="O361"/>
      <c r="P361"/>
      <c r="Q361"/>
      <c r="S361"/>
    </row>
    <row r="362" spans="2:19" x14ac:dyDescent="0.25">
      <c r="B362" s="10"/>
      <c r="C362" s="10"/>
      <c r="D362" s="10"/>
      <c r="E362" s="10"/>
      <c r="F362" s="10"/>
      <c r="G362" s="10"/>
      <c r="H362" s="10"/>
      <c r="I362" s="10"/>
      <c r="M362"/>
      <c r="O362"/>
      <c r="P362"/>
      <c r="Q362"/>
      <c r="S362"/>
    </row>
    <row r="363" spans="2:19" x14ac:dyDescent="0.25">
      <c r="B363" s="10"/>
      <c r="C363" s="10"/>
      <c r="D363" s="10"/>
      <c r="E363" s="10"/>
      <c r="F363" s="10"/>
      <c r="G363" s="10"/>
      <c r="H363" s="10"/>
      <c r="I363" s="10"/>
      <c r="M363"/>
      <c r="O363"/>
      <c r="P363"/>
      <c r="Q363"/>
      <c r="S363"/>
    </row>
    <row r="364" spans="2:19" x14ac:dyDescent="0.25">
      <c r="B364" s="10"/>
      <c r="C364" s="10"/>
      <c r="D364" s="10"/>
      <c r="E364" s="10"/>
      <c r="F364" s="10"/>
      <c r="G364" s="10"/>
      <c r="H364" s="10"/>
      <c r="I364" s="10"/>
      <c r="M364"/>
      <c r="O364"/>
      <c r="P364"/>
      <c r="Q364"/>
      <c r="S364"/>
    </row>
    <row r="365" spans="2:19" x14ac:dyDescent="0.25">
      <c r="B365" s="10"/>
      <c r="C365" s="10"/>
      <c r="D365" s="10"/>
      <c r="E365" s="10"/>
      <c r="F365" s="10"/>
      <c r="G365" s="10"/>
      <c r="H365" s="10"/>
      <c r="I365" s="10"/>
      <c r="M365"/>
      <c r="O365"/>
      <c r="P365"/>
      <c r="Q365"/>
      <c r="S365"/>
    </row>
    <row r="366" spans="2:19" x14ac:dyDescent="0.25">
      <c r="B366" s="10"/>
      <c r="C366" s="10"/>
      <c r="D366" s="10"/>
      <c r="E366" s="10"/>
      <c r="F366" s="10"/>
      <c r="G366" s="10"/>
      <c r="H366" s="10"/>
      <c r="I366" s="10"/>
      <c r="M366"/>
      <c r="O366"/>
      <c r="P366"/>
      <c r="Q366"/>
      <c r="S366"/>
    </row>
    <row r="367" spans="2:19" x14ac:dyDescent="0.25">
      <c r="B367" s="10"/>
      <c r="C367" s="10"/>
      <c r="D367" s="10"/>
      <c r="E367" s="10"/>
      <c r="F367" s="10"/>
      <c r="G367" s="10"/>
      <c r="H367" s="10"/>
      <c r="I367" s="10"/>
      <c r="M367"/>
      <c r="O367"/>
      <c r="P367"/>
      <c r="Q367"/>
      <c r="S367"/>
    </row>
    <row r="368" spans="2:19" x14ac:dyDescent="0.25">
      <c r="B368" s="10"/>
      <c r="C368" s="10"/>
      <c r="D368" s="10"/>
      <c r="E368" s="10"/>
      <c r="F368" s="10"/>
      <c r="G368" s="10"/>
      <c r="H368" s="10"/>
      <c r="I368" s="10"/>
      <c r="M368"/>
      <c r="O368"/>
      <c r="P368"/>
      <c r="Q368"/>
      <c r="S368"/>
    </row>
    <row r="369" spans="2:19" x14ac:dyDescent="0.25">
      <c r="B369" s="10"/>
      <c r="C369" s="10"/>
      <c r="D369" s="10"/>
      <c r="E369" s="10"/>
      <c r="F369" s="10"/>
      <c r="G369" s="10"/>
      <c r="H369" s="10"/>
      <c r="I369" s="10"/>
      <c r="M369"/>
      <c r="O369"/>
      <c r="P369"/>
      <c r="Q369"/>
      <c r="S369"/>
    </row>
    <row r="370" spans="2:19" x14ac:dyDescent="0.25">
      <c r="B370" s="10"/>
      <c r="C370" s="10"/>
      <c r="D370" s="10"/>
      <c r="E370" s="10"/>
      <c r="F370" s="10"/>
      <c r="G370" s="10"/>
      <c r="H370" s="10"/>
      <c r="I370" s="10"/>
      <c r="M370"/>
      <c r="O370"/>
      <c r="P370"/>
      <c r="Q370"/>
      <c r="S370"/>
    </row>
    <row r="371" spans="2:19" x14ac:dyDescent="0.25">
      <c r="B371" s="10"/>
      <c r="C371" s="10"/>
      <c r="D371" s="10"/>
      <c r="E371" s="10"/>
      <c r="F371" s="10"/>
      <c r="G371" s="10"/>
      <c r="H371" s="10"/>
      <c r="I371" s="10"/>
      <c r="M371"/>
      <c r="O371"/>
      <c r="P371"/>
      <c r="Q371"/>
      <c r="S371"/>
    </row>
    <row r="372" spans="2:19" x14ac:dyDescent="0.25">
      <c r="B372" s="10"/>
      <c r="C372" s="10"/>
      <c r="D372" s="10"/>
      <c r="E372" s="10"/>
      <c r="F372" s="10"/>
      <c r="G372" s="10"/>
      <c r="H372" s="10"/>
      <c r="I372" s="10"/>
      <c r="M372"/>
      <c r="O372"/>
      <c r="P372"/>
      <c r="Q372"/>
      <c r="S372"/>
    </row>
    <row r="373" spans="2:19" x14ac:dyDescent="0.25">
      <c r="B373" s="10"/>
      <c r="C373" s="10"/>
      <c r="D373" s="10"/>
      <c r="E373" s="10"/>
      <c r="F373" s="10"/>
      <c r="G373" s="10"/>
      <c r="H373" s="10"/>
      <c r="I373" s="10"/>
      <c r="M373"/>
      <c r="O373"/>
      <c r="P373"/>
      <c r="Q373"/>
      <c r="S373"/>
    </row>
    <row r="374" spans="2:19" x14ac:dyDescent="0.25">
      <c r="B374" s="10"/>
      <c r="C374" s="10"/>
      <c r="D374" s="10"/>
      <c r="E374" s="10"/>
      <c r="F374" s="10"/>
      <c r="G374" s="10"/>
      <c r="H374" s="10"/>
      <c r="I374" s="10"/>
      <c r="M374"/>
      <c r="O374"/>
      <c r="P374"/>
      <c r="Q374"/>
      <c r="S374"/>
    </row>
    <row r="375" spans="2:19" x14ac:dyDescent="0.25">
      <c r="B375" s="10"/>
      <c r="C375" s="10"/>
      <c r="D375" s="10"/>
      <c r="E375" s="10"/>
      <c r="F375" s="10"/>
      <c r="G375" s="10"/>
      <c r="H375" s="10"/>
      <c r="I375" s="10"/>
      <c r="M375"/>
      <c r="O375"/>
      <c r="P375"/>
      <c r="Q375"/>
      <c r="S375"/>
    </row>
    <row r="376" spans="2:19" x14ac:dyDescent="0.25">
      <c r="B376" s="10"/>
      <c r="C376" s="10"/>
      <c r="D376" s="10"/>
      <c r="E376" s="10"/>
      <c r="F376" s="10"/>
      <c r="G376" s="10"/>
      <c r="H376" s="10"/>
      <c r="I376" s="10"/>
      <c r="M376"/>
      <c r="O376"/>
      <c r="P376"/>
      <c r="Q376"/>
      <c r="S376"/>
    </row>
    <row r="377" spans="2:19" x14ac:dyDescent="0.25">
      <c r="B377" s="10"/>
      <c r="C377" s="10"/>
      <c r="D377" s="10"/>
      <c r="E377" s="10"/>
      <c r="F377" s="10"/>
      <c r="G377" s="10"/>
      <c r="H377" s="10"/>
      <c r="I377" s="10"/>
      <c r="M377"/>
      <c r="O377"/>
      <c r="P377"/>
      <c r="Q377"/>
      <c r="S377"/>
    </row>
    <row r="378" spans="2:19" x14ac:dyDescent="0.25">
      <c r="B378" s="10"/>
      <c r="C378" s="10"/>
      <c r="D378" s="10"/>
      <c r="E378" s="10"/>
      <c r="F378" s="10"/>
      <c r="G378" s="10"/>
      <c r="H378" s="10"/>
      <c r="I378" s="10"/>
      <c r="M378"/>
      <c r="O378"/>
      <c r="P378"/>
      <c r="Q378"/>
      <c r="S378"/>
    </row>
    <row r="379" spans="2:19" x14ac:dyDescent="0.25">
      <c r="B379" s="10"/>
      <c r="C379" s="10"/>
      <c r="D379" s="10"/>
      <c r="E379" s="10"/>
      <c r="F379" s="10"/>
      <c r="G379" s="10"/>
      <c r="H379" s="10"/>
      <c r="I379" s="10"/>
      <c r="M379"/>
      <c r="O379"/>
      <c r="P379"/>
      <c r="Q379"/>
      <c r="S379"/>
    </row>
    <row r="380" spans="2:19" x14ac:dyDescent="0.25">
      <c r="B380" s="10"/>
      <c r="C380" s="10"/>
      <c r="D380" s="10"/>
      <c r="E380" s="10"/>
      <c r="F380" s="10"/>
      <c r="G380" s="10"/>
      <c r="H380" s="10"/>
      <c r="I380" s="10"/>
      <c r="M380"/>
      <c r="O380"/>
      <c r="P380"/>
      <c r="Q380"/>
      <c r="S380"/>
    </row>
    <row r="381" spans="2:19" x14ac:dyDescent="0.25">
      <c r="B381" s="10"/>
      <c r="C381" s="10"/>
      <c r="D381" s="10"/>
      <c r="E381" s="10"/>
      <c r="F381" s="10"/>
      <c r="G381" s="10"/>
      <c r="H381" s="10"/>
      <c r="I381" s="10"/>
      <c r="M381"/>
      <c r="O381"/>
      <c r="P381"/>
      <c r="Q381"/>
      <c r="S381"/>
    </row>
    <row r="382" spans="2:19" x14ac:dyDescent="0.25">
      <c r="B382" s="10"/>
      <c r="C382" s="10"/>
      <c r="D382" s="10"/>
      <c r="E382" s="10"/>
      <c r="F382" s="10"/>
      <c r="G382" s="10"/>
      <c r="H382" s="10"/>
      <c r="I382" s="10"/>
      <c r="M382"/>
      <c r="O382"/>
      <c r="P382"/>
      <c r="Q382"/>
      <c r="S382"/>
    </row>
    <row r="383" spans="2:19" x14ac:dyDescent="0.25">
      <c r="B383" s="10"/>
      <c r="C383" s="10"/>
      <c r="D383" s="10"/>
      <c r="E383" s="10"/>
      <c r="F383" s="10"/>
      <c r="G383" s="10"/>
      <c r="H383" s="10"/>
      <c r="I383" s="10"/>
      <c r="M383"/>
      <c r="O383"/>
      <c r="P383"/>
      <c r="Q383"/>
      <c r="S383"/>
    </row>
    <row r="384" spans="2:19" x14ac:dyDescent="0.25">
      <c r="B384" s="10"/>
      <c r="C384" s="10"/>
      <c r="D384" s="10"/>
      <c r="E384" s="10"/>
      <c r="F384" s="10"/>
      <c r="G384" s="10"/>
      <c r="H384" s="10"/>
      <c r="I384" s="10"/>
      <c r="M384"/>
      <c r="O384"/>
      <c r="P384"/>
      <c r="Q384"/>
      <c r="S384"/>
    </row>
    <row r="385" spans="2:19" x14ac:dyDescent="0.25">
      <c r="B385" s="10"/>
      <c r="C385" s="10"/>
      <c r="D385" s="10"/>
      <c r="E385" s="10"/>
      <c r="F385" s="10"/>
      <c r="G385" s="10"/>
      <c r="H385" s="10"/>
      <c r="I385" s="10"/>
      <c r="M385"/>
      <c r="O385"/>
      <c r="P385"/>
      <c r="Q385"/>
      <c r="S385"/>
    </row>
    <row r="386" spans="2:19" x14ac:dyDescent="0.25">
      <c r="B386" s="10"/>
      <c r="C386" s="10"/>
      <c r="D386" s="10"/>
      <c r="E386" s="10"/>
      <c r="F386" s="10"/>
      <c r="G386" s="10"/>
      <c r="H386" s="10"/>
      <c r="I386" s="10"/>
      <c r="M386"/>
      <c r="O386"/>
      <c r="P386"/>
      <c r="Q386"/>
      <c r="S386"/>
    </row>
    <row r="387" spans="2:19" x14ac:dyDescent="0.25">
      <c r="B387" s="10"/>
      <c r="C387" s="10"/>
      <c r="D387" s="10"/>
      <c r="E387" s="10"/>
      <c r="F387" s="10"/>
      <c r="G387" s="10"/>
      <c r="H387" s="10"/>
      <c r="I387" s="10"/>
      <c r="M387"/>
      <c r="O387"/>
      <c r="P387"/>
      <c r="Q387"/>
      <c r="S387"/>
    </row>
    <row r="388" spans="2:19" x14ac:dyDescent="0.25">
      <c r="B388" s="10"/>
      <c r="C388" s="10"/>
      <c r="D388" s="10"/>
      <c r="E388" s="10"/>
      <c r="F388" s="10"/>
      <c r="G388" s="10"/>
      <c r="H388" s="10"/>
      <c r="I388" s="10"/>
      <c r="M388"/>
      <c r="O388"/>
      <c r="P388"/>
      <c r="Q388"/>
      <c r="S388"/>
    </row>
    <row r="389" spans="2:19" x14ac:dyDescent="0.25">
      <c r="B389" s="10"/>
      <c r="C389" s="10"/>
      <c r="D389" s="10"/>
      <c r="E389" s="10"/>
      <c r="F389" s="10"/>
      <c r="G389" s="10"/>
      <c r="H389" s="10"/>
      <c r="I389" s="10"/>
      <c r="M389"/>
      <c r="O389"/>
      <c r="P389"/>
      <c r="Q389"/>
      <c r="S389"/>
    </row>
    <row r="390" spans="2:19" x14ac:dyDescent="0.25">
      <c r="B390" s="10"/>
      <c r="C390" s="10"/>
      <c r="D390" s="10"/>
      <c r="E390" s="10"/>
      <c r="F390" s="10"/>
      <c r="G390" s="10"/>
      <c r="H390" s="10"/>
      <c r="I390" s="10"/>
      <c r="M390"/>
      <c r="O390"/>
      <c r="P390"/>
      <c r="Q390"/>
      <c r="S390"/>
    </row>
    <row r="391" spans="2:19" x14ac:dyDescent="0.25">
      <c r="B391" s="10"/>
      <c r="C391" s="10"/>
      <c r="D391" s="10"/>
      <c r="E391" s="10"/>
      <c r="F391" s="10"/>
      <c r="G391" s="10"/>
      <c r="H391" s="10"/>
      <c r="I391" s="10"/>
      <c r="M391"/>
      <c r="O391"/>
      <c r="P391"/>
      <c r="Q391"/>
      <c r="S391"/>
    </row>
    <row r="392" spans="2:19" x14ac:dyDescent="0.25">
      <c r="B392" s="10"/>
      <c r="C392" s="10"/>
      <c r="D392" s="10"/>
      <c r="E392" s="10"/>
      <c r="F392" s="10"/>
      <c r="G392" s="10"/>
      <c r="H392" s="10"/>
      <c r="I392" s="10"/>
      <c r="M392"/>
      <c r="O392"/>
      <c r="P392"/>
      <c r="Q392"/>
      <c r="S392"/>
    </row>
    <row r="393" spans="2:19" x14ac:dyDescent="0.25">
      <c r="B393" s="10"/>
      <c r="C393" s="10"/>
      <c r="D393" s="10"/>
      <c r="E393" s="10"/>
      <c r="F393" s="10"/>
      <c r="G393" s="10"/>
      <c r="H393" s="10"/>
      <c r="I393" s="10"/>
      <c r="M393"/>
      <c r="O393"/>
      <c r="P393"/>
      <c r="Q393"/>
      <c r="S393"/>
    </row>
    <row r="394" spans="2:19" x14ac:dyDescent="0.25">
      <c r="B394" s="10"/>
      <c r="C394" s="10"/>
      <c r="D394" s="10"/>
      <c r="E394" s="10"/>
      <c r="F394" s="10"/>
      <c r="G394" s="10"/>
      <c r="H394" s="10"/>
      <c r="I394" s="10"/>
      <c r="M394"/>
      <c r="O394"/>
      <c r="P394"/>
      <c r="Q394"/>
      <c r="S394"/>
    </row>
    <row r="395" spans="2:19" x14ac:dyDescent="0.25">
      <c r="B395" s="10"/>
      <c r="C395" s="10"/>
      <c r="D395" s="10"/>
      <c r="E395" s="10"/>
      <c r="F395" s="10"/>
      <c r="G395" s="10"/>
      <c r="H395" s="10"/>
      <c r="I395" s="10"/>
      <c r="M395"/>
      <c r="O395"/>
      <c r="P395"/>
      <c r="Q395"/>
      <c r="S395"/>
    </row>
    <row r="396" spans="2:19" x14ac:dyDescent="0.25">
      <c r="B396" s="10"/>
      <c r="C396" s="10"/>
      <c r="D396" s="10"/>
      <c r="E396" s="10"/>
      <c r="F396" s="10"/>
      <c r="G396" s="10"/>
      <c r="H396" s="10"/>
      <c r="I396" s="10"/>
      <c r="M396"/>
      <c r="O396"/>
      <c r="P396"/>
      <c r="Q396"/>
      <c r="S396"/>
    </row>
    <row r="397" spans="2:19" x14ac:dyDescent="0.25">
      <c r="B397" s="10"/>
      <c r="C397" s="10"/>
      <c r="D397" s="10"/>
      <c r="E397" s="10"/>
      <c r="F397" s="10"/>
      <c r="G397" s="10"/>
      <c r="H397" s="10"/>
      <c r="I397" s="10"/>
      <c r="M397"/>
      <c r="O397"/>
      <c r="P397"/>
      <c r="Q397"/>
      <c r="S397"/>
    </row>
    <row r="398" spans="2:19" x14ac:dyDescent="0.25">
      <c r="B398" s="10"/>
      <c r="C398" s="10"/>
      <c r="D398" s="10"/>
      <c r="E398" s="10"/>
      <c r="F398" s="10"/>
      <c r="G398" s="10"/>
      <c r="H398" s="10"/>
      <c r="I398" s="10"/>
      <c r="M398"/>
      <c r="O398"/>
      <c r="P398"/>
      <c r="Q398"/>
      <c r="S398"/>
    </row>
    <row r="399" spans="2:19" x14ac:dyDescent="0.25">
      <c r="B399" s="10"/>
      <c r="C399" s="10"/>
      <c r="D399" s="10"/>
      <c r="E399" s="10"/>
      <c r="F399" s="10"/>
      <c r="G399" s="10"/>
      <c r="H399" s="10"/>
      <c r="I399" s="10"/>
      <c r="M399"/>
      <c r="O399"/>
      <c r="P399"/>
      <c r="Q399"/>
      <c r="S399"/>
    </row>
    <row r="400" spans="2:19" x14ac:dyDescent="0.25">
      <c r="B400" s="10"/>
      <c r="C400" s="10"/>
      <c r="D400" s="10"/>
      <c r="E400" s="10"/>
      <c r="F400" s="10"/>
      <c r="G400" s="10"/>
      <c r="H400" s="10"/>
      <c r="I400" s="10"/>
      <c r="M400"/>
      <c r="O400"/>
      <c r="P400"/>
      <c r="Q400"/>
      <c r="S400"/>
    </row>
    <row r="401" spans="2:19" x14ac:dyDescent="0.25">
      <c r="B401" s="10"/>
      <c r="C401" s="10"/>
      <c r="D401" s="10"/>
      <c r="E401" s="10"/>
      <c r="F401" s="10"/>
      <c r="G401" s="10"/>
      <c r="H401" s="10"/>
      <c r="I401" s="10"/>
      <c r="M401"/>
      <c r="O401"/>
      <c r="P401"/>
      <c r="Q401"/>
      <c r="S401"/>
    </row>
    <row r="402" spans="2:19" x14ac:dyDescent="0.25">
      <c r="B402" s="10"/>
      <c r="C402" s="10"/>
      <c r="D402" s="10"/>
      <c r="E402" s="10"/>
      <c r="F402" s="10"/>
      <c r="G402" s="10"/>
      <c r="H402" s="10"/>
      <c r="I402" s="10"/>
      <c r="M402"/>
      <c r="O402"/>
      <c r="P402"/>
      <c r="Q402"/>
      <c r="S402"/>
    </row>
    <row r="403" spans="2:19" x14ac:dyDescent="0.25">
      <c r="B403" s="10"/>
      <c r="C403" s="10"/>
      <c r="D403" s="10"/>
      <c r="E403" s="10"/>
      <c r="F403" s="10"/>
      <c r="G403" s="10"/>
      <c r="H403" s="10"/>
      <c r="I403" s="10"/>
      <c r="M403"/>
      <c r="O403"/>
      <c r="P403"/>
      <c r="Q403"/>
      <c r="S403"/>
    </row>
    <row r="404" spans="2:19" x14ac:dyDescent="0.25">
      <c r="B404" s="10"/>
      <c r="C404" s="10"/>
      <c r="D404" s="10"/>
      <c r="E404" s="10"/>
      <c r="F404" s="10"/>
      <c r="G404" s="10"/>
      <c r="H404" s="10"/>
      <c r="I404" s="10"/>
      <c r="M404"/>
      <c r="O404"/>
      <c r="P404"/>
      <c r="Q404"/>
      <c r="S404"/>
    </row>
    <row r="405" spans="2:19" x14ac:dyDescent="0.25">
      <c r="B405" s="10"/>
      <c r="C405" s="10"/>
      <c r="D405" s="10"/>
      <c r="E405" s="10"/>
      <c r="F405" s="10"/>
      <c r="G405" s="10"/>
      <c r="H405" s="10"/>
      <c r="I405" s="10"/>
      <c r="M405"/>
      <c r="O405"/>
      <c r="P405"/>
      <c r="Q405"/>
      <c r="S405"/>
    </row>
    <row r="406" spans="2:19" x14ac:dyDescent="0.25">
      <c r="B406" s="10"/>
      <c r="C406" s="10"/>
      <c r="D406" s="10"/>
      <c r="E406" s="10"/>
      <c r="F406" s="10"/>
      <c r="G406" s="10"/>
      <c r="H406" s="10"/>
      <c r="I406" s="10"/>
      <c r="M406"/>
      <c r="O406"/>
      <c r="P406"/>
      <c r="Q406"/>
      <c r="S406"/>
    </row>
    <row r="407" spans="2:19" x14ac:dyDescent="0.25">
      <c r="B407" s="10"/>
      <c r="C407" s="10"/>
      <c r="D407" s="10"/>
      <c r="E407" s="10"/>
      <c r="F407" s="10"/>
      <c r="G407" s="10"/>
      <c r="H407" s="10"/>
      <c r="I407" s="10"/>
      <c r="M407"/>
      <c r="O407"/>
      <c r="P407"/>
      <c r="Q407"/>
      <c r="S407"/>
    </row>
    <row r="408" spans="2:19" x14ac:dyDescent="0.25">
      <c r="B408" s="10"/>
      <c r="C408" s="10"/>
      <c r="D408" s="10"/>
      <c r="E408" s="10"/>
      <c r="F408" s="10"/>
      <c r="G408" s="10"/>
      <c r="H408" s="10"/>
      <c r="I408" s="10"/>
      <c r="M408"/>
      <c r="O408"/>
      <c r="P408"/>
      <c r="Q408"/>
      <c r="S408"/>
    </row>
    <row r="409" spans="2:19" x14ac:dyDescent="0.25">
      <c r="B409" s="10"/>
      <c r="C409" s="10"/>
      <c r="D409" s="10"/>
      <c r="E409" s="10"/>
      <c r="F409" s="10"/>
      <c r="G409" s="10"/>
      <c r="H409" s="10"/>
      <c r="I409" s="10"/>
      <c r="M409"/>
      <c r="O409"/>
      <c r="P409"/>
      <c r="Q409"/>
      <c r="S409"/>
    </row>
    <row r="410" spans="2:19" x14ac:dyDescent="0.25">
      <c r="B410" s="10"/>
      <c r="C410" s="10"/>
      <c r="D410" s="10"/>
      <c r="E410" s="10"/>
      <c r="F410" s="10"/>
      <c r="G410" s="10"/>
      <c r="H410" s="10"/>
      <c r="I410" s="10"/>
      <c r="M410"/>
      <c r="O410"/>
      <c r="P410"/>
      <c r="Q410"/>
      <c r="S410"/>
    </row>
    <row r="411" spans="2:19" x14ac:dyDescent="0.25">
      <c r="B411" s="10"/>
      <c r="C411" s="10"/>
      <c r="D411" s="10"/>
      <c r="E411" s="10"/>
      <c r="F411" s="10"/>
      <c r="G411" s="10"/>
      <c r="H411" s="10"/>
      <c r="I411" s="10"/>
      <c r="M411"/>
      <c r="O411"/>
      <c r="P411"/>
      <c r="Q411"/>
      <c r="S411"/>
    </row>
    <row r="412" spans="2:19" x14ac:dyDescent="0.25">
      <c r="B412" s="10"/>
      <c r="C412" s="10"/>
      <c r="D412" s="10"/>
      <c r="E412" s="10"/>
      <c r="F412" s="10"/>
      <c r="G412" s="10"/>
      <c r="H412" s="10"/>
      <c r="I412" s="10"/>
      <c r="M412"/>
      <c r="O412"/>
      <c r="P412"/>
      <c r="Q412"/>
      <c r="S412"/>
    </row>
    <row r="413" spans="2:19" x14ac:dyDescent="0.25">
      <c r="B413" s="10"/>
      <c r="C413" s="10"/>
      <c r="D413" s="10"/>
      <c r="E413" s="10"/>
      <c r="F413" s="10"/>
      <c r="G413" s="10"/>
      <c r="H413" s="10"/>
      <c r="I413" s="10"/>
      <c r="M413"/>
      <c r="O413"/>
      <c r="P413"/>
      <c r="Q413"/>
      <c r="S413"/>
    </row>
    <row r="414" spans="2:19" x14ac:dyDescent="0.25">
      <c r="B414" s="10"/>
      <c r="C414" s="10"/>
      <c r="D414" s="10"/>
      <c r="E414" s="10"/>
      <c r="F414" s="10"/>
      <c r="G414" s="10"/>
      <c r="H414" s="10"/>
      <c r="I414" s="10"/>
      <c r="M414"/>
      <c r="O414"/>
      <c r="P414"/>
      <c r="Q414"/>
      <c r="S414"/>
    </row>
    <row r="415" spans="2:19" x14ac:dyDescent="0.25">
      <c r="B415" s="10"/>
      <c r="C415" s="10"/>
      <c r="D415" s="10"/>
      <c r="E415" s="10"/>
      <c r="F415" s="10"/>
      <c r="G415" s="10"/>
      <c r="H415" s="10"/>
      <c r="I415" s="10"/>
      <c r="M415"/>
      <c r="O415"/>
      <c r="P415"/>
      <c r="Q415"/>
      <c r="S415"/>
    </row>
    <row r="416" spans="2:19" x14ac:dyDescent="0.25">
      <c r="B416" s="10"/>
      <c r="C416" s="10"/>
      <c r="D416" s="10"/>
      <c r="E416" s="10"/>
      <c r="F416" s="10"/>
      <c r="G416" s="10"/>
      <c r="H416" s="10"/>
      <c r="I416" s="10"/>
      <c r="M416"/>
      <c r="O416"/>
      <c r="P416"/>
      <c r="Q416"/>
      <c r="S416"/>
    </row>
    <row r="417" spans="1:19" x14ac:dyDescent="0.25">
      <c r="B417" s="10"/>
      <c r="C417" s="10"/>
      <c r="D417" s="10"/>
      <c r="E417" s="10"/>
      <c r="F417" s="10"/>
      <c r="G417" s="10"/>
      <c r="H417" s="10"/>
      <c r="I417" s="10"/>
      <c r="M417"/>
      <c r="O417"/>
      <c r="P417"/>
      <c r="Q417"/>
      <c r="S417"/>
    </row>
    <row r="418" spans="1:19" x14ac:dyDescent="0.25">
      <c r="B418" s="10"/>
      <c r="C418" s="10"/>
      <c r="D418" s="10"/>
      <c r="E418" s="10"/>
      <c r="F418" s="10"/>
      <c r="G418" s="10"/>
      <c r="H418" s="10"/>
      <c r="I418" s="10"/>
      <c r="M418"/>
      <c r="O418"/>
      <c r="P418"/>
      <c r="Q418"/>
      <c r="S418"/>
    </row>
    <row r="419" spans="1:19" x14ac:dyDescent="0.25">
      <c r="B419" s="10"/>
      <c r="C419" s="10"/>
      <c r="D419" s="10"/>
      <c r="E419" s="10"/>
      <c r="F419" s="10"/>
      <c r="G419" s="10"/>
      <c r="H419" s="10"/>
      <c r="I419" s="10"/>
      <c r="M419"/>
      <c r="O419"/>
      <c r="P419"/>
      <c r="Q419"/>
      <c r="S419"/>
    </row>
    <row r="420" spans="1:19" x14ac:dyDescent="0.25">
      <c r="B420" s="10"/>
      <c r="C420" s="10"/>
      <c r="D420" s="10"/>
      <c r="E420" s="10"/>
      <c r="F420" s="10"/>
      <c r="G420" s="10"/>
      <c r="H420" s="10"/>
      <c r="I420" s="10"/>
      <c r="M420"/>
      <c r="O420"/>
      <c r="P420"/>
      <c r="Q420"/>
      <c r="S420"/>
    </row>
    <row r="422" spans="1:19" x14ac:dyDescent="0.25">
      <c r="A422" s="11" t="s">
        <v>121</v>
      </c>
      <c r="B422" s="10">
        <v>139583006.90517902</v>
      </c>
      <c r="C422" s="10">
        <v>320518513.74887842</v>
      </c>
      <c r="D422" s="10">
        <v>300162480.8389973</v>
      </c>
      <c r="E422" s="10">
        <v>131883898.77205254</v>
      </c>
      <c r="F422" s="10">
        <v>191743345.79312637</v>
      </c>
      <c r="G422" s="10">
        <v>204861196.09749398</v>
      </c>
    </row>
    <row r="423" spans="1:19" x14ac:dyDescent="0.25">
      <c r="A423" s="11" t="s">
        <v>122</v>
      </c>
      <c r="B423" s="10">
        <v>58485279893.270012</v>
      </c>
      <c r="C423" s="10">
        <v>134297257260.78006</v>
      </c>
      <c r="D423" s="10">
        <v>125768079471.53987</v>
      </c>
      <c r="E423" s="10">
        <v>55259353585.490013</v>
      </c>
      <c r="F423" s="10">
        <v>80340461887.319946</v>
      </c>
      <c r="G423" s="10">
        <v>85836841164.849976</v>
      </c>
      <c r="H423" s="10">
        <f>AVERAGE(A423:G423)</f>
        <v>89997878877.208313</v>
      </c>
    </row>
    <row r="424" spans="1:19" x14ac:dyDescent="0.25">
      <c r="B424" s="10">
        <v>1.5388124848072156</v>
      </c>
      <c r="C424" s="10">
        <v>0.67013936630477366</v>
      </c>
      <c r="D424" s="10">
        <v>0.71558601558811263</v>
      </c>
      <c r="E424" s="10">
        <v>1.6286451620896256</v>
      </c>
      <c r="F424" s="10">
        <v>1.1202061422478899</v>
      </c>
      <c r="G424" s="10">
        <v>1.0484761281506976</v>
      </c>
    </row>
  </sheetData>
  <sortState ref="S2:S425">
    <sortCondition ref="S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5" sqref="G15"/>
    </sheetView>
  </sheetViews>
  <sheetFormatPr defaultRowHeight="15" x14ac:dyDescent="0.25"/>
  <sheetData>
    <row r="1" spans="1:7" x14ac:dyDescent="0.25">
      <c r="A1" s="7" t="s">
        <v>1</v>
      </c>
      <c r="B1" s="7" t="s">
        <v>2</v>
      </c>
      <c r="C1" s="7" t="s">
        <v>3</v>
      </c>
      <c r="D1" s="8" t="s">
        <v>4</v>
      </c>
      <c r="E1" s="9" t="s">
        <v>5</v>
      </c>
      <c r="F1" s="9" t="s">
        <v>6</v>
      </c>
      <c r="G1" s="9" t="s">
        <v>111</v>
      </c>
    </row>
    <row r="2" spans="1:7" x14ac:dyDescent="0.25">
      <c r="A2" s="3" t="s">
        <v>4</v>
      </c>
      <c r="B2" s="1" t="s">
        <v>2</v>
      </c>
      <c r="C2" s="1" t="s">
        <v>3</v>
      </c>
      <c r="D2" s="6" t="s">
        <v>1</v>
      </c>
      <c r="E2" t="s">
        <v>5</v>
      </c>
      <c r="F2" t="s">
        <v>6</v>
      </c>
      <c r="G2" t="s">
        <v>112</v>
      </c>
    </row>
    <row r="3" spans="1:7" x14ac:dyDescent="0.25">
      <c r="A3" s="1" t="s">
        <v>1</v>
      </c>
      <c r="B3" s="3" t="s">
        <v>4</v>
      </c>
      <c r="C3" s="1" t="s">
        <v>3</v>
      </c>
      <c r="D3" s="6" t="s">
        <v>2</v>
      </c>
      <c r="E3" t="s">
        <v>5</v>
      </c>
      <c r="F3" t="s">
        <v>6</v>
      </c>
      <c r="G3" t="s">
        <v>113</v>
      </c>
    </row>
    <row r="4" spans="1:7" x14ac:dyDescent="0.25">
      <c r="A4" s="1" t="s">
        <v>1</v>
      </c>
      <c r="B4" s="1" t="s">
        <v>2</v>
      </c>
      <c r="C4" s="3" t="s">
        <v>4</v>
      </c>
      <c r="D4" s="6" t="s">
        <v>3</v>
      </c>
      <c r="E4" t="s">
        <v>5</v>
      </c>
      <c r="F4" t="s">
        <v>6</v>
      </c>
      <c r="G4" t="s">
        <v>114</v>
      </c>
    </row>
    <row r="5" spans="1:7" x14ac:dyDescent="0.25">
      <c r="A5" s="3" t="s">
        <v>5</v>
      </c>
      <c r="B5" s="1" t="s">
        <v>2</v>
      </c>
      <c r="C5" s="1" t="s">
        <v>3</v>
      </c>
      <c r="D5" s="5" t="s">
        <v>4</v>
      </c>
      <c r="E5" s="4" t="s">
        <v>1</v>
      </c>
      <c r="F5" t="s">
        <v>6</v>
      </c>
    </row>
    <row r="6" spans="1:7" x14ac:dyDescent="0.25">
      <c r="A6" s="1" t="s">
        <v>1</v>
      </c>
      <c r="B6" s="3" t="s">
        <v>5</v>
      </c>
      <c r="C6" s="1" t="s">
        <v>3</v>
      </c>
      <c r="D6" s="5" t="s">
        <v>4</v>
      </c>
      <c r="E6" s="4" t="s">
        <v>2</v>
      </c>
      <c r="F6" t="s">
        <v>6</v>
      </c>
    </row>
    <row r="7" spans="1:7" x14ac:dyDescent="0.25">
      <c r="A7" s="1" t="s">
        <v>1</v>
      </c>
      <c r="B7" s="1" t="s">
        <v>2</v>
      </c>
      <c r="C7" s="3" t="s">
        <v>5</v>
      </c>
      <c r="D7" s="5" t="s">
        <v>4</v>
      </c>
      <c r="E7" s="4" t="s">
        <v>3</v>
      </c>
      <c r="F7" t="s">
        <v>6</v>
      </c>
    </row>
    <row r="8" spans="1:7" x14ac:dyDescent="0.25">
      <c r="A8" s="3" t="s">
        <v>6</v>
      </c>
      <c r="B8" s="1" t="s">
        <v>2</v>
      </c>
      <c r="C8" s="1" t="s">
        <v>3</v>
      </c>
      <c r="D8" s="5" t="s">
        <v>4</v>
      </c>
      <c r="E8" t="s">
        <v>5</v>
      </c>
      <c r="F8" s="4" t="s">
        <v>1</v>
      </c>
    </row>
    <row r="9" spans="1:7" x14ac:dyDescent="0.25">
      <c r="A9" s="1" t="s">
        <v>1</v>
      </c>
      <c r="B9" s="3" t="s">
        <v>6</v>
      </c>
      <c r="C9" s="1" t="s">
        <v>3</v>
      </c>
      <c r="D9" s="5" t="s">
        <v>4</v>
      </c>
      <c r="E9" t="s">
        <v>5</v>
      </c>
      <c r="F9" s="4" t="s">
        <v>2</v>
      </c>
    </row>
    <row r="10" spans="1:7" x14ac:dyDescent="0.25">
      <c r="A10" s="1" t="s">
        <v>1</v>
      </c>
      <c r="B10" s="1" t="s">
        <v>2</v>
      </c>
      <c r="C10" s="3" t="s">
        <v>6</v>
      </c>
      <c r="D10" s="5" t="s">
        <v>4</v>
      </c>
      <c r="E10" t="s">
        <v>5</v>
      </c>
      <c r="F10" s="4" t="s">
        <v>3</v>
      </c>
    </row>
    <row r="12" spans="1:7" x14ac:dyDescent="0.25">
      <c r="A12" s="7" t="s">
        <v>1</v>
      </c>
      <c r="B12" s="7" t="s">
        <v>2</v>
      </c>
      <c r="C12" s="7" t="s">
        <v>3</v>
      </c>
      <c r="D12" s="8" t="s">
        <v>4</v>
      </c>
      <c r="E12" s="9" t="s">
        <v>5</v>
      </c>
      <c r="F12" s="9" t="s">
        <v>6</v>
      </c>
    </row>
    <row r="13" spans="1:7" x14ac:dyDescent="0.25">
      <c r="A13" s="4" t="s">
        <v>4</v>
      </c>
      <c r="B13" s="1" t="s">
        <v>2</v>
      </c>
      <c r="C13" s="1" t="s">
        <v>3</v>
      </c>
      <c r="D13" s="12" t="s">
        <v>1</v>
      </c>
      <c r="E13" t="s">
        <v>5</v>
      </c>
      <c r="F13" t="s">
        <v>6</v>
      </c>
      <c r="G13" t="s">
        <v>133</v>
      </c>
    </row>
    <row r="14" spans="1:7" x14ac:dyDescent="0.25">
      <c r="A14" s="1" t="s">
        <v>1</v>
      </c>
      <c r="B14" s="4" t="s">
        <v>5</v>
      </c>
      <c r="C14" s="1" t="s">
        <v>3</v>
      </c>
      <c r="D14" s="5" t="s">
        <v>4</v>
      </c>
      <c r="E14" s="3" t="s">
        <v>2</v>
      </c>
      <c r="F14" t="s">
        <v>6</v>
      </c>
      <c r="G14" t="s">
        <v>134</v>
      </c>
    </row>
    <row r="15" spans="1:7" x14ac:dyDescent="0.25">
      <c r="A15" s="1" t="s">
        <v>1</v>
      </c>
      <c r="B15" s="1" t="s">
        <v>2</v>
      </c>
      <c r="C15" s="4" t="s">
        <v>6</v>
      </c>
      <c r="D15" s="5" t="s">
        <v>4</v>
      </c>
      <c r="E15" t="s">
        <v>5</v>
      </c>
      <c r="F15" s="3" t="s">
        <v>3</v>
      </c>
    </row>
    <row r="17" spans="1:1" x14ac:dyDescent="0.25">
      <c r="A1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3"/>
  <sheetViews>
    <sheetView topLeftCell="A86" workbookViewId="0">
      <selection activeCell="A102" sqref="A102:N420"/>
    </sheetView>
  </sheetViews>
  <sheetFormatPr defaultRowHeight="15" x14ac:dyDescent="0.25"/>
  <cols>
    <col min="2" max="2" width="11" bestFit="1" customWidth="1"/>
    <col min="8" max="8" width="12" style="2" customWidth="1"/>
    <col min="9" max="9" width="11" style="2" customWidth="1"/>
    <col min="10" max="10" width="12.140625" style="2" customWidth="1"/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5</v>
      </c>
      <c r="G1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132</v>
      </c>
      <c r="M1" t="s">
        <v>125</v>
      </c>
      <c r="N1" t="s">
        <v>126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2086120457.05</v>
      </c>
      <c r="C2">
        <f>VLOOKUP($A2,all_biorepintensities!$A:$G,MATCH(C$1,all_biorepintensities!$A$1:$G$1,0),FALSE)</f>
        <v>6081536379.04</v>
      </c>
      <c r="D2">
        <f>VLOOKUP($A2,all_biorepintensities!$A:$G,MATCH(D$1,all_biorepintensities!$A$1:$G$1,0),FALSE)</f>
        <v>6162791083.6499996</v>
      </c>
      <c r="E2">
        <f>VLOOKUP($A2,all_biorepintensities!$A:$G,MATCH(E$1,all_biorepintensities!$A$1:$G$1,0),FALSE)</f>
        <v>2195994712.7800002</v>
      </c>
      <c r="F2">
        <f>VLOOKUP($A2,all_biorepintensities!$A:$G,MATCH(F$1,all_biorepintensities!$A$1:$G$1,0),FALSE)</f>
        <v>4057916147.2600002</v>
      </c>
      <c r="G2">
        <f>VLOOKUP($A2,all_biorepintensities!$A:$G,MATCH(G$1,all_biorepintensities!$A$1:$G$1,0),FALSE)</f>
        <v>4583679962.0299997</v>
      </c>
      <c r="H2" s="10">
        <f>ROUND(AVERAGE(B2:D2),all_biorepintensities!$U$4)</f>
        <v>4776815973.2466698</v>
      </c>
      <c r="I2" s="10">
        <f>ROUND(AVERAGE(E2:G2),all_biorepintensities!$U$4)</f>
        <v>3612530274.0233302</v>
      </c>
      <c r="J2" s="2">
        <f>ROUND(SQRT(((1/3+1/3)/4)*((SUM((B2-H2)^2,(C2-H2)^2,(D2-H2)^2)+SUM((E2-I2)^2,(F2-I2)^2,(G2-I2)^2)))),all_biorepintensities!$U$4)</f>
        <v>1528132738.21861</v>
      </c>
      <c r="K2" s="2">
        <f>ROUND((I2-H2)/(J2+all_biorepintensities!$U$2),all_biorepintensities!$U$4)</f>
        <v>-0.7619008934</v>
      </c>
      <c r="L2" s="2">
        <f>K2+0.00000001*ROWS($K$2:K2)</f>
        <v>-0.76190088339999995</v>
      </c>
      <c r="M2">
        <f>COUNTIF(L:L,"&lt;="&amp;$L2)</f>
        <v>44</v>
      </c>
      <c r="N2">
        <f>INDEX($K$2:$K$420,MATCH(ROWS($M$2:$M2),$M$2:$M$420,0))</f>
        <v>-4.4337468509000004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2905348841.8000002</v>
      </c>
      <c r="C3">
        <f>VLOOKUP($A3,all_biorepintensities!$A:$G,MATCH(C$1,all_biorepintensities!$A$1:$G$1,0),FALSE)</f>
        <v>7751331446.6099997</v>
      </c>
      <c r="D3">
        <f>VLOOKUP($A3,all_biorepintensities!$A:$G,MATCH(D$1,all_biorepintensities!$A$1:$G$1,0),FALSE)</f>
        <v>6269075395.2799997</v>
      </c>
      <c r="E3">
        <f>VLOOKUP($A3,all_biorepintensities!$A:$G,MATCH(E$1,all_biorepintensities!$A$1:$G$1,0),FALSE)</f>
        <v>3041367653.8299999</v>
      </c>
      <c r="F3">
        <f>VLOOKUP($A3,all_biorepintensities!$A:$G,MATCH(F$1,all_biorepintensities!$A$1:$G$1,0),FALSE)</f>
        <v>5446346379.6300001</v>
      </c>
      <c r="G3">
        <f>VLOOKUP($A3,all_biorepintensities!$A:$G,MATCH(G$1,all_biorepintensities!$A$1:$G$1,0),FALSE)</f>
        <v>4749537043.6999998</v>
      </c>
      <c r="H3" s="10">
        <f>ROUND(AVERAGE(B3:D3),all_biorepintensities!$U$4)</f>
        <v>5641918561.2299995</v>
      </c>
      <c r="I3" s="10">
        <f>ROUND(AVERAGE(E3:G3),all_biorepintensities!$U$4)</f>
        <v>4412417025.7200003</v>
      </c>
      <c r="J3" s="2">
        <f>ROUND(SQRT(((1/3+1/3)/4)*((SUM((B3-H3)^2,(C3-H3)^2,(D3-H3)^2)+SUM((E3-I3)^2,(F3-I3)^2,(G3-I3)^2)))),all_biorepintensities!$U$4)</f>
        <v>1601780178.4454</v>
      </c>
      <c r="K3" s="2">
        <f>ROUND((I3-H3)/(J3+all_biorepintensities!$U$2),all_biorepintensities!$U$4)</f>
        <v>-0.76758443590000003</v>
      </c>
      <c r="L3" s="2">
        <f>K3+0.00000001*ROWS($K$2:K3)</f>
        <v>-0.76758441590000004</v>
      </c>
      <c r="M3">
        <f t="shared" ref="M3:M66" si="0">COUNTIF(L:L,"&lt;="&amp;$L3)</f>
        <v>43</v>
      </c>
      <c r="N3">
        <f>INDEX($K$2:$K$420,MATCH(ROWS($M$2:$M3),$M$2:$M$420,0))</f>
        <v>-2.1457432372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558728763.85000002</v>
      </c>
      <c r="C4">
        <f>VLOOKUP($A4,all_biorepintensities!$A:$G,MATCH(C$1,all_biorepintensities!$A$1:$G$1,0),FALSE)</f>
        <v>1543871268.04</v>
      </c>
      <c r="D4">
        <f>VLOOKUP($A4,all_biorepintensities!$A:$G,MATCH(D$1,all_biorepintensities!$A$1:$G$1,0),FALSE)</f>
        <v>894839443.60000002</v>
      </c>
      <c r="E4">
        <f>VLOOKUP($A4,all_biorepintensities!$A:$G,MATCH(E$1,all_biorepintensities!$A$1:$G$1,0),FALSE)</f>
        <v>658320446.92999995</v>
      </c>
      <c r="F4">
        <f>VLOOKUP($A4,all_biorepintensities!$A:$G,MATCH(F$1,all_biorepintensities!$A$1:$G$1,0),FALSE)</f>
        <v>829578634.91999996</v>
      </c>
      <c r="G4">
        <f>VLOOKUP($A4,all_biorepintensities!$A:$G,MATCH(G$1,all_biorepintensities!$A$1:$G$1,0),FALSE)</f>
        <v>603321540.36000001</v>
      </c>
      <c r="H4" s="10">
        <f>ROUND(AVERAGE(B4:D4),all_biorepintensities!$U$4)</f>
        <v>999146491.83000004</v>
      </c>
      <c r="I4" s="10">
        <f>ROUND(AVERAGE(E4:G4),all_biorepintensities!$U$4)</f>
        <v>697073540.73666704</v>
      </c>
      <c r="J4" s="2">
        <f>ROUND(SQRT(((1/3+1/3)/4)*((SUM((B4-H4)^2,(C4-H4)^2,(D4-H4)^2)+SUM((E4-I4)^2,(F4-I4)^2,(G4-I4)^2)))),all_biorepintensities!$U$4)</f>
        <v>297047038.10600501</v>
      </c>
      <c r="K4" s="2">
        <f>ROUND((I4-H4)/(J4+all_biorepintensities!$U$2),all_biorepintensities!$U$4)</f>
        <v>-1.0169195827999999</v>
      </c>
      <c r="L4" s="2">
        <f>K4+0.00000001*ROWS($K$2:K4)</f>
        <v>-1.0169195527999999</v>
      </c>
      <c r="M4">
        <f t="shared" si="0"/>
        <v>30</v>
      </c>
      <c r="N4">
        <f>INDEX($K$2:$K$420,MATCH(ROWS($M$2:$M4),$M$2:$M$420,0))</f>
        <v>-2.0349880860999998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3246271643.3000002</v>
      </c>
      <c r="C5">
        <f>VLOOKUP($A5,all_biorepintensities!$A:$G,MATCH(C$1,all_biorepintensities!$A$1:$G$1,0),FALSE)</f>
        <v>6409657204.8199997</v>
      </c>
      <c r="D5">
        <f>VLOOKUP($A5,all_biorepintensities!$A:$G,MATCH(D$1,all_biorepintensities!$A$1:$G$1,0),FALSE)</f>
        <v>4977272842.6899996</v>
      </c>
      <c r="E5">
        <f>VLOOKUP($A5,all_biorepintensities!$A:$G,MATCH(E$1,all_biorepintensities!$A$1:$G$1,0),FALSE)</f>
        <v>3546639583.9499998</v>
      </c>
      <c r="F5">
        <f>VLOOKUP($A5,all_biorepintensities!$A:$G,MATCH(F$1,all_biorepintensities!$A$1:$G$1,0),FALSE)</f>
        <v>4259291147</v>
      </c>
      <c r="G5">
        <f>VLOOKUP($A5,all_biorepintensities!$A:$G,MATCH(G$1,all_biorepintensities!$A$1:$G$1,0),FALSE)</f>
        <v>3936468858.3600001</v>
      </c>
      <c r="H5" s="10">
        <f>ROUND(AVERAGE(B5:D5),all_biorepintensities!$U$4)</f>
        <v>4877733896.9366703</v>
      </c>
      <c r="I5" s="10">
        <f>ROUND(AVERAGE(E5:G5),all_biorepintensities!$U$4)</f>
        <v>3914133196.4366698</v>
      </c>
      <c r="J5" s="2">
        <f>ROUND(SQRT(((1/3+1/3)/4)*((SUM((B5-H5)^2,(C5-H5)^2,(D5-H5)^2)+SUM((E5-I5)^2,(F5-I5)^2,(G5-I5)^2)))),all_biorepintensities!$U$4)</f>
        <v>937465604.33332396</v>
      </c>
      <c r="K5" s="2">
        <f>ROUND((I5-H5)/(J5+all_biorepintensities!$U$2),all_biorepintensities!$U$4)</f>
        <v>-1.0278784576</v>
      </c>
      <c r="L5" s="2">
        <f>K5+0.00000001*ROWS($K$2:K5)</f>
        <v>-1.0278784176</v>
      </c>
      <c r="M5">
        <f t="shared" si="0"/>
        <v>28</v>
      </c>
      <c r="N5">
        <f>INDEX($K$2:$K$420,MATCH(ROWS($M$2:$M5),$M$2:$M$420,0))</f>
        <v>-1.9043256567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2919193901.0900002</v>
      </c>
      <c r="C6">
        <f>VLOOKUP($A6,all_biorepintensities!$A:$G,MATCH(C$1,all_biorepintensities!$A$1:$G$1,0),FALSE)</f>
        <v>4676879724.1300001</v>
      </c>
      <c r="D6">
        <f>VLOOKUP($A6,all_biorepintensities!$A:$G,MATCH(D$1,all_biorepintensities!$A$1:$G$1,0),FALSE)</f>
        <v>5658385145.8400002</v>
      </c>
      <c r="E6">
        <f>VLOOKUP($A6,all_biorepintensities!$A:$G,MATCH(E$1,all_biorepintensities!$A$1:$G$1,0),FALSE)</f>
        <v>2898344411.8099999</v>
      </c>
      <c r="F6">
        <f>VLOOKUP($A6,all_biorepintensities!$A:$G,MATCH(F$1,all_biorepintensities!$A$1:$G$1,0),FALSE)</f>
        <v>2730926785.3699999</v>
      </c>
      <c r="G6">
        <f>VLOOKUP($A6,all_biorepintensities!$A:$G,MATCH(G$1,all_biorepintensities!$A$1:$G$1,0),FALSE)</f>
        <v>3440954501.98</v>
      </c>
      <c r="H6" s="10">
        <f>ROUND(AVERAGE(B6:D6),all_biorepintensities!$U$4)</f>
        <v>4418152923.6866703</v>
      </c>
      <c r="I6" s="10">
        <f>ROUND(AVERAGE(E6:G6),all_biorepintensities!$U$4)</f>
        <v>3023408566.3866701</v>
      </c>
      <c r="J6" s="2">
        <f>ROUND(SQRT(((1/3+1/3)/4)*((SUM((B6-H6)^2,(C6-H6)^2,(D6-H6)^2)+SUM((E6-I6)^2,(F6-I6)^2,(G6-I6)^2)))),all_biorepintensities!$U$4)</f>
        <v>829409922.46256602</v>
      </c>
      <c r="K6" s="2">
        <f>ROUND((I6-H6)/(J6+all_biorepintensities!$U$2),all_biorepintensities!$U$4)</f>
        <v>-1.681610405</v>
      </c>
      <c r="L6" s="2">
        <f>K6+0.00000001*ROWS($K$2:K6)</f>
        <v>-1.6816103550000001</v>
      </c>
      <c r="M6">
        <f t="shared" si="0"/>
        <v>5</v>
      </c>
      <c r="N6">
        <f>INDEX($K$2:$K$420,MATCH(ROWS($M$2:$M6),$M$2:$M$420,0))</f>
        <v>-1.681610405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2649011125.27</v>
      </c>
      <c r="C7">
        <f>VLOOKUP($A7,all_biorepintensities!$A:$G,MATCH(C$1,all_biorepintensities!$A$1:$G$1,0),FALSE)</f>
        <v>4496278374.71</v>
      </c>
      <c r="D7">
        <f>VLOOKUP($A7,all_biorepintensities!$A:$G,MATCH(D$1,all_biorepintensities!$A$1:$G$1,0),FALSE)</f>
        <v>2171251230.4499998</v>
      </c>
      <c r="E7">
        <f>VLOOKUP($A7,all_biorepintensities!$A:$G,MATCH(E$1,all_biorepintensities!$A$1:$G$1,0),FALSE)</f>
        <v>3112659007.8400002</v>
      </c>
      <c r="F7">
        <f>VLOOKUP($A7,all_biorepintensities!$A:$G,MATCH(F$1,all_biorepintensities!$A$1:$G$1,0),FALSE)</f>
        <v>2562154872.02</v>
      </c>
      <c r="G7">
        <f>VLOOKUP($A7,all_biorepintensities!$A:$G,MATCH(G$1,all_biorepintensities!$A$1:$G$1,0),FALSE)</f>
        <v>1578564200.8399999</v>
      </c>
      <c r="H7" s="10">
        <f>ROUND(AVERAGE(B7:D7),all_biorepintensities!$U$4)</f>
        <v>3105513576.8099999</v>
      </c>
      <c r="I7" s="10">
        <f>ROUND(AVERAGE(E7:G7),all_biorepintensities!$U$4)</f>
        <v>2417792693.5666699</v>
      </c>
      <c r="J7" s="2">
        <f>ROUND(SQRT(((1/3+1/3)/4)*((SUM((B7-H7)^2,(C7-H7)^2,(D7-H7)^2)+SUM((E7-I7)^2,(F7-I7)^2,(G7-I7)^2)))),all_biorepintensities!$U$4)</f>
        <v>838992594.27103198</v>
      </c>
      <c r="K7" s="2">
        <f>ROUND((I7-H7)/(J7+all_biorepintensities!$U$2),all_biorepintensities!$U$4)</f>
        <v>-0.81969839440000003</v>
      </c>
      <c r="L7" s="2">
        <f>K7+0.00000001*ROWS($K$2:K7)</f>
        <v>-0.81969833440000006</v>
      </c>
      <c r="M7">
        <f t="shared" si="0"/>
        <v>40</v>
      </c>
      <c r="N7">
        <f>INDEX($K$2:$K$420,MATCH(ROWS($M$2:$M7),$M$2:$M$420,0))</f>
        <v>-1.6672238774000001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138192646.34999999</v>
      </c>
      <c r="C8">
        <f>VLOOKUP($A8,all_biorepintensities!$A:$G,MATCH(C$1,all_biorepintensities!$A$1:$G$1,0),FALSE)</f>
        <v>808145465.73000002</v>
      </c>
      <c r="D8">
        <f>VLOOKUP($A8,all_biorepintensities!$A:$G,MATCH(D$1,all_biorepintensities!$A$1:$G$1,0),FALSE)</f>
        <v>656680146.66999996</v>
      </c>
      <c r="E8">
        <f>VLOOKUP($A8,all_biorepintensities!$A:$G,MATCH(E$1,all_biorepintensities!$A$1:$G$1,0),FALSE)</f>
        <v>162087864.75</v>
      </c>
      <c r="F8">
        <f>VLOOKUP($A8,all_biorepintensities!$A:$G,MATCH(F$1,all_biorepintensities!$A$1:$G$1,0),FALSE)</f>
        <v>509878516.70999998</v>
      </c>
      <c r="G8">
        <f>VLOOKUP($A8,all_biorepintensities!$A:$G,MATCH(G$1,all_biorepintensities!$A$1:$G$1,0),FALSE)</f>
        <v>470074233.93000001</v>
      </c>
      <c r="H8" s="10">
        <f>ROUND(AVERAGE(B8:D8),all_biorepintensities!$U$4)</f>
        <v>534339419.58333302</v>
      </c>
      <c r="I8" s="10">
        <f>ROUND(AVERAGE(E8:G8),all_biorepintensities!$U$4)</f>
        <v>380680205.13</v>
      </c>
      <c r="J8" s="2">
        <f>ROUND(SQRT(((1/3+1/3)/4)*((SUM((B8-H8)^2,(C8-H8)^2,(D8-H8)^2)+SUM((E8-I8)^2,(F8-I8)^2,(G8-I8)^2)))),all_biorepintensities!$U$4)</f>
        <v>230700158.115381</v>
      </c>
      <c r="K8" s="2">
        <f>ROUND((I8-H8)/(J8+all_biorepintensities!$U$2),all_biorepintensities!$U$4)</f>
        <v>-0.66605595350000002</v>
      </c>
      <c r="L8" s="2">
        <f>K8+0.00000001*ROWS($K$2:K8)</f>
        <v>-0.6660558835</v>
      </c>
      <c r="M8">
        <f t="shared" si="0"/>
        <v>52</v>
      </c>
      <c r="N8">
        <f>INDEX($K$2:$K$420,MATCH(ROWS($M$2:$M8),$M$2:$M$420,0))</f>
        <v>-1.6019119541</v>
      </c>
      <c r="O8"/>
      <c r="P8"/>
      <c r="T8" s="2"/>
      <c r="U8" s="2"/>
    </row>
    <row r="9" spans="1:21" x14ac:dyDescent="0.25">
      <c r="A9" t="s">
        <v>14</v>
      </c>
      <c r="B9">
        <f>VLOOKUP($A9,all_biorepintensities!$A:$G,MATCH(B$1,all_biorepintensities!$A$1:$G$1,0),FALSE)</f>
        <v>135937392.27000001</v>
      </c>
      <c r="C9">
        <f>VLOOKUP($A9,all_biorepintensities!$A:$G,MATCH(C$1,all_biorepintensities!$A$1:$G$1,0),FALSE)</f>
        <v>419878145.13</v>
      </c>
      <c r="D9">
        <f>VLOOKUP($A9,all_biorepintensities!$A:$G,MATCH(D$1,all_biorepintensities!$A$1:$G$1,0),FALSE)</f>
        <v>328428202</v>
      </c>
      <c r="E9">
        <f>VLOOKUP($A9,all_biorepintensities!$A:$G,MATCH(E$1,all_biorepintensities!$A$1:$G$1,0),FALSE)</f>
        <v>115849007.55</v>
      </c>
      <c r="F9">
        <f>VLOOKUP($A9,all_biorepintensities!$A:$G,MATCH(F$1,all_biorepintensities!$A$1:$G$1,0),FALSE)</f>
        <v>363482341.51999998</v>
      </c>
      <c r="G9">
        <f>VLOOKUP($A9,all_biorepintensities!$A:$G,MATCH(G$1,all_biorepintensities!$A$1:$G$1,0),FALSE)</f>
        <v>298160533.91000003</v>
      </c>
      <c r="H9" s="10">
        <f>ROUND(AVERAGE(B9:D9),all_biorepintensities!$U$4)</f>
        <v>294747913.13333303</v>
      </c>
      <c r="I9" s="10">
        <f>ROUND(AVERAGE(E9:G9),all_biorepintensities!$U$4)</f>
        <v>259163960.99333301</v>
      </c>
      <c r="J9" s="2">
        <f>ROUND(SQRT(((1/3+1/3)/4)*((SUM((B9-H9)^2,(C9-H9)^2,(D9-H9)^2)+SUM((E9-I9)^2,(F9-I9)^2,(G9-I9)^2)))),all_biorepintensities!$U$4)</f>
        <v>111769816.62475</v>
      </c>
      <c r="K9" s="2">
        <f>ROUND((I9-H9)/(J9+all_biorepintensities!$U$2),all_biorepintensities!$U$4)</f>
        <v>-0.3183681686</v>
      </c>
      <c r="L9" s="2">
        <f>K9+0.00000001*ROWS($K$2:K9)</f>
        <v>-0.31836808859999999</v>
      </c>
      <c r="M9">
        <f t="shared" si="0"/>
        <v>85</v>
      </c>
      <c r="N9">
        <f>INDEX($K$2:$K$420,MATCH(ROWS($M$2:$M9),$M$2:$M$420,0))</f>
        <v>-1.5602139736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963297543.20000005</v>
      </c>
      <c r="C10">
        <f>VLOOKUP($A10,all_biorepintensities!$A:$G,MATCH(C$1,all_biorepintensities!$A$1:$G$1,0),FALSE)</f>
        <v>2126395656.1300001</v>
      </c>
      <c r="D10">
        <f>VLOOKUP($A10,all_biorepintensities!$A:$G,MATCH(D$1,all_biorepintensities!$A$1:$G$1,0),FALSE)</f>
        <v>2741347011.27</v>
      </c>
      <c r="E10">
        <f>VLOOKUP($A10,all_biorepintensities!$A:$G,MATCH(E$1,all_biorepintensities!$A$1:$G$1,0),FALSE)</f>
        <v>1207194512.1900001</v>
      </c>
      <c r="F10">
        <f>VLOOKUP($A10,all_biorepintensities!$A:$G,MATCH(F$1,all_biorepintensities!$A$1:$G$1,0),FALSE)</f>
        <v>1032588352.1900001</v>
      </c>
      <c r="G10">
        <f>VLOOKUP($A10,all_biorepintensities!$A:$G,MATCH(G$1,all_biorepintensities!$A$1:$G$1,0),FALSE)</f>
        <v>1607847237.1199999</v>
      </c>
      <c r="H10" s="10">
        <f>ROUND(AVERAGE(B10:D10),all_biorepintensities!$U$4)</f>
        <v>1943680070.2</v>
      </c>
      <c r="I10" s="10">
        <f>ROUND(AVERAGE(E10:G10),all_biorepintensities!$U$4)</f>
        <v>1282543367.1666701</v>
      </c>
      <c r="J10" s="2">
        <f>ROUND(SQRT(((1/3+1/3)/4)*((SUM((B10-H10)^2,(C10-H10)^2,(D10-H10)^2)+SUM((E10-I10)^2,(F10-I10)^2,(G10-I10)^2)))),all_biorepintensities!$U$4)</f>
        <v>548450088.99770105</v>
      </c>
      <c r="K10" s="2">
        <f>ROUND((I10-H10)/(J10+all_biorepintensities!$U$2),all_biorepintensities!$U$4)</f>
        <v>-1.2054637516</v>
      </c>
      <c r="L10" s="2">
        <f>K10+0.00000001*ROWS($K$2:K10)</f>
        <v>-1.2054636616000001</v>
      </c>
      <c r="M10">
        <f t="shared" si="0"/>
        <v>15</v>
      </c>
      <c r="N10">
        <f>INDEX($K$2:$K$420,MATCH(ROWS($M$2:$M10),$M$2:$M$420,0))</f>
        <v>-1.5202855179999999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1183586828.47</v>
      </c>
      <c r="C11">
        <f>VLOOKUP($A11,all_biorepintensities!$A:$G,MATCH(C$1,all_biorepintensities!$A$1:$G$1,0),FALSE)</f>
        <v>2969906292.6100001</v>
      </c>
      <c r="D11">
        <f>VLOOKUP($A11,all_biorepintensities!$A:$G,MATCH(D$1,all_biorepintensities!$A$1:$G$1,0),FALSE)</f>
        <v>3476149650.2399998</v>
      </c>
      <c r="E11">
        <f>VLOOKUP($A11,all_biorepintensities!$A:$G,MATCH(E$1,all_biorepintensities!$A$1:$G$1,0),FALSE)</f>
        <v>1271595550.1800001</v>
      </c>
      <c r="F11">
        <f>VLOOKUP($A11,all_biorepintensities!$A:$G,MATCH(F$1,all_biorepintensities!$A$1:$G$1,0),FALSE)</f>
        <v>1325385046.3199999</v>
      </c>
      <c r="G11">
        <f>VLOOKUP($A11,all_biorepintensities!$A:$G,MATCH(G$1,all_biorepintensities!$A$1:$G$1,0),FALSE)</f>
        <v>2303020203.6599998</v>
      </c>
      <c r="H11" s="10">
        <f>ROUND(AVERAGE(B11:D11),all_biorepintensities!$U$4)</f>
        <v>2543214257.1066699</v>
      </c>
      <c r="I11" s="10">
        <f>ROUND(AVERAGE(E11:G11),all_biorepintensities!$U$4)</f>
        <v>1633333600.0533299</v>
      </c>
      <c r="J11" s="2">
        <f>ROUND(SQRT(((1/3+1/3)/4)*((SUM((B11-H11)^2,(C11-H11)^2,(D11-H11)^2)+SUM((E11-I11)^2,(F11-I11)^2,(G11-I11)^2)))),all_biorepintensities!$U$4)</f>
        <v>771922725.09913194</v>
      </c>
      <c r="K11" s="2">
        <f>ROUND((I11-H11)/(J11+all_biorepintensities!$U$2),all_biorepintensities!$U$4)</f>
        <v>-1.1787198722000001</v>
      </c>
      <c r="L11" s="2">
        <f>K11+0.00000001*ROWS($K$2:K11)</f>
        <v>-1.1787197722</v>
      </c>
      <c r="M11">
        <f t="shared" si="0"/>
        <v>17</v>
      </c>
      <c r="N11">
        <f>INDEX($K$2:$K$420,MATCH(ROWS($M$2:$M11),$M$2:$M$420,0))</f>
        <v>-1.3367042179999999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514637771.38999999</v>
      </c>
      <c r="C12">
        <f>VLOOKUP($A12,all_biorepintensities!$A:$G,MATCH(C$1,all_biorepintensities!$A$1:$G$1,0),FALSE)</f>
        <v>2295175151.96</v>
      </c>
      <c r="D12">
        <f>VLOOKUP($A12,all_biorepintensities!$A:$G,MATCH(D$1,all_biorepintensities!$A$1:$G$1,0),FALSE)</f>
        <v>3715359331.6799998</v>
      </c>
      <c r="E12">
        <f>VLOOKUP($A12,all_biorepintensities!$A:$G,MATCH(E$1,all_biorepintensities!$A$1:$G$1,0),FALSE)</f>
        <v>542867596.01999998</v>
      </c>
      <c r="F12">
        <f>VLOOKUP($A12,all_biorepintensities!$A:$G,MATCH(F$1,all_biorepintensities!$A$1:$G$1,0),FALSE)</f>
        <v>1529086127.96</v>
      </c>
      <c r="G12">
        <f>VLOOKUP($A12,all_biorepintensities!$A:$G,MATCH(G$1,all_biorepintensities!$A$1:$G$1,0),FALSE)</f>
        <v>2707716513.1500001</v>
      </c>
      <c r="H12" s="10">
        <f>ROUND(AVERAGE(B12:D12),all_biorepintensities!$U$4)</f>
        <v>2175057418.3433299</v>
      </c>
      <c r="I12" s="10">
        <f>ROUND(AVERAGE(E12:G12),all_biorepintensities!$U$4)</f>
        <v>1593223412.3766699</v>
      </c>
      <c r="J12" s="2">
        <f>ROUND(SQRT(((1/3+1/3)/4)*((SUM((B12-H12)^2,(C12-H12)^2,(D12-H12)^2)+SUM((E12-I12)^2,(F12-I12)^2,(G12-I12)^2)))),all_biorepintensities!$U$4)</f>
        <v>1117542501.9527199</v>
      </c>
      <c r="K12" s="2">
        <f>ROUND((I12-H12)/(J12+all_biorepintensities!$U$2),all_biorepintensities!$U$4)</f>
        <v>-0.52063702670000001</v>
      </c>
      <c r="L12" s="2">
        <f>K12+0.00000001*ROWS($K$2:K12)</f>
        <v>-0.52063691670000001</v>
      </c>
      <c r="M12">
        <f t="shared" si="0"/>
        <v>73</v>
      </c>
      <c r="N12">
        <f>INDEX($K$2:$K$420,MATCH(ROWS($M$2:$M12),$M$2:$M$420,0))</f>
        <v>-1.3334124968000001</v>
      </c>
      <c r="O12"/>
      <c r="P12"/>
    </row>
    <row r="13" spans="1:21" x14ac:dyDescent="0.25">
      <c r="A13" t="s">
        <v>18</v>
      </c>
      <c r="B13">
        <f>VLOOKUP($A13,all_biorepintensities!$A:$G,MATCH(B$1,all_biorepintensities!$A$1:$G$1,0),FALSE)</f>
        <v>600377504.86000001</v>
      </c>
      <c r="C13">
        <f>VLOOKUP($A13,all_biorepintensities!$A:$G,MATCH(C$1,all_biorepintensities!$A$1:$G$1,0),FALSE)</f>
        <v>1955440036.75</v>
      </c>
      <c r="D13">
        <f>VLOOKUP($A13,all_biorepintensities!$A:$G,MATCH(D$1,all_biorepintensities!$A$1:$G$1,0),FALSE)</f>
        <v>758891140.44000101</v>
      </c>
      <c r="E13">
        <f>VLOOKUP($A13,all_biorepintensities!$A:$G,MATCH(E$1,all_biorepintensities!$A$1:$G$1,0),FALSE)</f>
        <v>767069072.46000004</v>
      </c>
      <c r="F13">
        <f>VLOOKUP($A13,all_biorepintensities!$A:$G,MATCH(F$1,all_biorepintensities!$A$1:$G$1,0),FALSE)</f>
        <v>987484265.700001</v>
      </c>
      <c r="G13">
        <f>VLOOKUP($A13,all_biorepintensities!$A:$G,MATCH(G$1,all_biorepintensities!$A$1:$G$1,0),FALSE)</f>
        <v>516654218.24000001</v>
      </c>
      <c r="H13" s="10">
        <f>ROUND(AVERAGE(B13:D13),all_biorepintensities!$U$4)</f>
        <v>1104902894.01667</v>
      </c>
      <c r="I13" s="10">
        <f>ROUND(AVERAGE(E13:G13),all_biorepintensities!$U$4)</f>
        <v>757069185.46666706</v>
      </c>
      <c r="J13" s="2">
        <f>ROUND(SQRT(((1/3+1/3)/4)*((SUM((B13-H13)^2,(C13-H13)^2,(D13-H13)^2)+SUM((E13-I13)^2,(F13-I13)^2,(G13-I13)^2)))),all_biorepintensities!$U$4)</f>
        <v>448826970.46324402</v>
      </c>
      <c r="K13" s="2">
        <f>ROUND((I13-H13)/(J13+all_biorepintensities!$U$2),all_biorepintensities!$U$4)</f>
        <v>-0.77498397080000003</v>
      </c>
      <c r="L13" s="2">
        <f>K13+0.00000001*ROWS($K$2:K13)</f>
        <v>-0.77498385079999998</v>
      </c>
      <c r="M13">
        <f t="shared" si="0"/>
        <v>42</v>
      </c>
      <c r="N13">
        <f>INDEX($K$2:$K$420,MATCH(ROWS($M$2:$M13),$M$2:$M$420,0))</f>
        <v>-1.2440889800999999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583835956.33000004</v>
      </c>
      <c r="C14">
        <f>VLOOKUP($A14,all_biorepintensities!$A:$G,MATCH(C$1,all_biorepintensities!$A$1:$G$1,0),FALSE)</f>
        <v>2197022133.3699999</v>
      </c>
      <c r="D14">
        <f>VLOOKUP($A14,all_biorepintensities!$A:$G,MATCH(D$1,all_biorepintensities!$A$1:$G$1,0),FALSE)</f>
        <v>1122288859.3699999</v>
      </c>
      <c r="E14">
        <f>VLOOKUP($A14,all_biorepintensities!$A:$G,MATCH(E$1,all_biorepintensities!$A$1:$G$1,0),FALSE)</f>
        <v>628110957.53999996</v>
      </c>
      <c r="F14">
        <f>VLOOKUP($A14,all_biorepintensities!$A:$G,MATCH(F$1,all_biorepintensities!$A$1:$G$1,0),FALSE)</f>
        <v>2262458449.98</v>
      </c>
      <c r="G14">
        <f>VLOOKUP($A14,all_biorepintensities!$A:$G,MATCH(G$1,all_biorepintensities!$A$1:$G$1,0),FALSE)</f>
        <v>1266994902.8599999</v>
      </c>
      <c r="H14" s="10">
        <f>ROUND(AVERAGE(B14:D14),all_biorepintensities!$U$4)</f>
        <v>1301048983.02333</v>
      </c>
      <c r="I14" s="10">
        <f>ROUND(AVERAGE(E14:G14),all_biorepintensities!$U$4)</f>
        <v>1385854770.1266699</v>
      </c>
      <c r="J14" s="2">
        <f>ROUND(SQRT(((1/3+1/3)/4)*((SUM((B14-H14)^2,(C14-H14)^2,(D14-H14)^2)+SUM((E14-I14)^2,(F14-I14)^2,(G14-I14)^2)))),all_biorepintensities!$U$4)</f>
        <v>671547337.46050096</v>
      </c>
      <c r="K14" s="2">
        <f>ROUND((I14-H14)/(J14+all_biorepintensities!$U$2),all_biorepintensities!$U$4)</f>
        <v>0.12628415339999999</v>
      </c>
      <c r="L14" s="2">
        <f>K14+0.00000001*ROWS($K$2:K14)</f>
        <v>0.12628428339999997</v>
      </c>
      <c r="M14">
        <f t="shared" si="0"/>
        <v>98</v>
      </c>
      <c r="N14">
        <f>INDEX($K$2:$K$420,MATCH(ROWS($M$2:$M14),$M$2:$M$420,0))</f>
        <v>-1.2331956067000001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255846670.28999999</v>
      </c>
      <c r="C15">
        <f>VLOOKUP($A15,all_biorepintensities!$A:$G,MATCH(C$1,all_biorepintensities!$A$1:$G$1,0),FALSE)</f>
        <v>552451087.75</v>
      </c>
      <c r="D15">
        <f>VLOOKUP($A15,all_biorepintensities!$A:$G,MATCH(D$1,all_biorepintensities!$A$1:$G$1,0),FALSE)</f>
        <v>807529433.97000003</v>
      </c>
      <c r="E15">
        <f>VLOOKUP($A15,all_biorepintensities!$A:$G,MATCH(E$1,all_biorepintensities!$A$1:$G$1,0),FALSE)</f>
        <v>346228692.02999997</v>
      </c>
      <c r="F15">
        <f>VLOOKUP($A15,all_biorepintensities!$A:$G,MATCH(F$1,all_biorepintensities!$A$1:$G$1,0),FALSE)</f>
        <v>227350179.91</v>
      </c>
      <c r="G15">
        <f>VLOOKUP($A15,all_biorepintensities!$A:$G,MATCH(G$1,all_biorepintensities!$A$1:$G$1,0),FALSE)</f>
        <v>600821590.50999999</v>
      </c>
      <c r="H15" s="10">
        <f>ROUND(AVERAGE(B15:D15),all_biorepintensities!$U$4)</f>
        <v>538609064.00333297</v>
      </c>
      <c r="I15" s="10">
        <f>ROUND(AVERAGE(E15:G15),all_biorepintensities!$U$4)</f>
        <v>391466820.81666702</v>
      </c>
      <c r="J15" s="2">
        <f>ROUND(SQRT(((1/3+1/3)/4)*((SUM((B15-H15)^2,(C15-H15)^2,(D15-H15)^2)+SUM((E15-I15)^2,(F15-I15)^2,(G15-I15)^2)))),all_biorepintensities!$U$4)</f>
        <v>193767265.04360101</v>
      </c>
      <c r="K15" s="2">
        <f>ROUND((I15-H15)/(J15+all_biorepintensities!$U$2),all_biorepintensities!$U$4)</f>
        <v>-0.75937616389999996</v>
      </c>
      <c r="L15" s="2">
        <f>K15+0.00000001*ROWS($K$2:K15)</f>
        <v>-0.75937602389999992</v>
      </c>
      <c r="M15">
        <f t="shared" si="0"/>
        <v>45</v>
      </c>
      <c r="N15">
        <f>INDEX($K$2:$K$420,MATCH(ROWS($M$2:$M15),$M$2:$M$420,0))</f>
        <v>-1.2306923192999999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418635709.13</v>
      </c>
      <c r="C16">
        <f>VLOOKUP($A16,all_biorepintensities!$A:$G,MATCH(C$1,all_biorepintensities!$A$1:$G$1,0),FALSE)</f>
        <v>2419841869.8400002</v>
      </c>
      <c r="D16">
        <f>VLOOKUP($A16,all_biorepintensities!$A:$G,MATCH(D$1,all_biorepintensities!$A$1:$G$1,0),FALSE)</f>
        <v>2732053503.04</v>
      </c>
      <c r="E16">
        <f>VLOOKUP($A16,all_biorepintensities!$A:$G,MATCH(E$1,all_biorepintensities!$A$1:$G$1,0),FALSE)</f>
        <v>437754121.27999997</v>
      </c>
      <c r="F16">
        <f>VLOOKUP($A16,all_biorepintensities!$A:$G,MATCH(F$1,all_biorepintensities!$A$1:$G$1,0),FALSE)</f>
        <v>1561622330.4100001</v>
      </c>
      <c r="G16">
        <f>VLOOKUP($A16,all_biorepintensities!$A:$G,MATCH(G$1,all_biorepintensities!$A$1:$G$1,0),FALSE)</f>
        <v>1923629714.3299999</v>
      </c>
      <c r="H16" s="10">
        <f>ROUND(AVERAGE(B16:D16),all_biorepintensities!$U$4)</f>
        <v>1856843694.00333</v>
      </c>
      <c r="I16" s="10">
        <f>ROUND(AVERAGE(E16:G16),all_biorepintensities!$U$4)</f>
        <v>1307668722.00667</v>
      </c>
      <c r="J16" s="2">
        <f>ROUND(SQRT(((1/3+1/3)/4)*((SUM((B16-H16)^2,(C16-H16)^2,(D16-H16)^2)+SUM((E16-I16)^2,(F16-I16)^2,(G16-I16)^2)))),all_biorepintensities!$U$4)</f>
        <v>851670236.98781502</v>
      </c>
      <c r="K16" s="2">
        <f>ROUND((I16-H16)/(J16+all_biorepintensities!$U$2),all_biorepintensities!$U$4)</f>
        <v>-0.64482113789999995</v>
      </c>
      <c r="L16" s="2">
        <f>K16+0.00000001*ROWS($K$2:K16)</f>
        <v>-0.64482098789999998</v>
      </c>
      <c r="M16">
        <f t="shared" si="0"/>
        <v>58</v>
      </c>
      <c r="N16">
        <f>INDEX($K$2:$K$420,MATCH(ROWS($M$2:$M16),$M$2:$M$420,0))</f>
        <v>-1.2054637516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276801664.93000001</v>
      </c>
      <c r="C17">
        <f>VLOOKUP($A17,all_biorepintensities!$A:$G,MATCH(C$1,all_biorepintensities!$A$1:$G$1,0),FALSE)</f>
        <v>880947754.17999995</v>
      </c>
      <c r="D17">
        <f>VLOOKUP($A17,all_biorepintensities!$A:$G,MATCH(D$1,all_biorepintensities!$A$1:$G$1,0),FALSE)</f>
        <v>414268540.70999998</v>
      </c>
      <c r="E17">
        <f>VLOOKUP($A17,all_biorepintensities!$A:$G,MATCH(E$1,all_biorepintensities!$A$1:$G$1,0),FALSE)</f>
        <v>314979061.06999999</v>
      </c>
      <c r="F17">
        <f>VLOOKUP($A17,all_biorepintensities!$A:$G,MATCH(F$1,all_biorepintensities!$A$1:$G$1,0),FALSE)</f>
        <v>498354328.93000001</v>
      </c>
      <c r="G17">
        <f>VLOOKUP($A17,all_biorepintensities!$A:$G,MATCH(G$1,all_biorepintensities!$A$1:$G$1,0),FALSE)</f>
        <v>291706996.13999999</v>
      </c>
      <c r="H17" s="10">
        <f>ROUND(AVERAGE(B17:D17),all_biorepintensities!$U$4)</f>
        <v>524005986.60666698</v>
      </c>
      <c r="I17" s="10">
        <f>ROUND(AVERAGE(E17:G17),all_biorepintensities!$U$4)</f>
        <v>368346795.38</v>
      </c>
      <c r="J17" s="2">
        <f>ROUND(SQRT(((1/3+1/3)/4)*((SUM((B17-H17)^2,(C17-H17)^2,(D17-H17)^2)+SUM((E17-I17)^2,(F17-I17)^2,(G17-I17)^2)))),all_biorepintensities!$U$4)</f>
        <v>194157771.66976199</v>
      </c>
      <c r="K17" s="2">
        <f>ROUND((I17-H17)/(J17+all_biorepintensities!$U$2),all_biorepintensities!$U$4)</f>
        <v>-0.80171496139999998</v>
      </c>
      <c r="L17" s="2">
        <f>K17+0.00000001*ROWS($K$2:K17)</f>
        <v>-0.80171480139999995</v>
      </c>
      <c r="M17">
        <f t="shared" si="0"/>
        <v>41</v>
      </c>
      <c r="N17">
        <f>INDEX($K$2:$K$420,MATCH(ROWS($M$2:$M17),$M$2:$M$420,0))</f>
        <v>-1.1922933835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218844894.34999999</v>
      </c>
      <c r="C18">
        <f>VLOOKUP($A18,all_biorepintensities!$A:$G,MATCH(C$1,all_biorepintensities!$A$1:$G$1,0),FALSE)</f>
        <v>783522056.82000005</v>
      </c>
      <c r="D18">
        <f>VLOOKUP($A18,all_biorepintensities!$A:$G,MATCH(D$1,all_biorepintensities!$A$1:$G$1,0),FALSE)</f>
        <v>783710805.54999995</v>
      </c>
      <c r="E18">
        <f>VLOOKUP($A18,all_biorepintensities!$A:$G,MATCH(E$1,all_biorepintensities!$A$1:$G$1,0),FALSE)</f>
        <v>253236077.25999999</v>
      </c>
      <c r="F18">
        <f>VLOOKUP($A18,all_biorepintensities!$A:$G,MATCH(F$1,all_biorepintensities!$A$1:$G$1,0),FALSE)</f>
        <v>528404236.44</v>
      </c>
      <c r="G18">
        <f>VLOOKUP($A18,all_biorepintensities!$A:$G,MATCH(G$1,all_biorepintensities!$A$1:$G$1,0),FALSE)</f>
        <v>607439097.92999995</v>
      </c>
      <c r="H18" s="10">
        <f>ROUND(AVERAGE(B18:D18),all_biorepintensities!$U$4)</f>
        <v>595359252.24000001</v>
      </c>
      <c r="I18" s="10">
        <f>ROUND(AVERAGE(E18:G18),all_biorepintensities!$U$4)</f>
        <v>463026470.54333299</v>
      </c>
      <c r="J18" s="2">
        <f>ROUND(SQRT(((1/3+1/3)/4)*((SUM((B18-H18)^2,(C18-H18)^2,(D18-H18)^2)+SUM((E18-I18)^2,(F18-I18)^2,(G18-I18)^2)))),all_biorepintensities!$U$4)</f>
        <v>216712512.59650999</v>
      </c>
      <c r="K18" s="2">
        <f>ROUND((I18-H18)/(J18+all_biorepintensities!$U$2),all_biorepintensities!$U$4)</f>
        <v>-0.61063747310000005</v>
      </c>
      <c r="L18" s="2">
        <f>K18+0.00000001*ROWS($K$2:K18)</f>
        <v>-0.61063730310000008</v>
      </c>
      <c r="M18">
        <f t="shared" si="0"/>
        <v>64</v>
      </c>
      <c r="N18">
        <f>INDEX($K$2:$K$420,MATCH(ROWS($M$2:$M18),$M$2:$M$420,0))</f>
        <v>-1.1787198722000001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1192343889.26</v>
      </c>
      <c r="C19">
        <f>VLOOKUP($A19,all_biorepintensities!$A:$G,MATCH(C$1,all_biorepintensities!$A$1:$G$1,0),FALSE)</f>
        <v>1902192588.5999999</v>
      </c>
      <c r="D19">
        <f>VLOOKUP($A19,all_biorepintensities!$A:$G,MATCH(D$1,all_biorepintensities!$A$1:$G$1,0),FALSE)</f>
        <v>1408905257.97</v>
      </c>
      <c r="E19">
        <f>VLOOKUP($A19,all_biorepintensities!$A:$G,MATCH(E$1,all_biorepintensities!$A$1:$G$1,0),FALSE)</f>
        <v>1581959957.04</v>
      </c>
      <c r="F19">
        <f>VLOOKUP($A19,all_biorepintensities!$A:$G,MATCH(F$1,all_biorepintensities!$A$1:$G$1,0),FALSE)</f>
        <v>969625820.30999994</v>
      </c>
      <c r="G19">
        <f>VLOOKUP($A19,all_biorepintensities!$A:$G,MATCH(G$1,all_biorepintensities!$A$1:$G$1,0),FALSE)</f>
        <v>1094026461.46</v>
      </c>
      <c r="H19" s="10">
        <f>ROUND(AVERAGE(B19:D19),all_biorepintensities!$U$4)</f>
        <v>1501147245.27667</v>
      </c>
      <c r="I19" s="10">
        <f>ROUND(AVERAGE(E19:G19),all_biorepintensities!$U$4)</f>
        <v>1215204079.6033299</v>
      </c>
      <c r="J19" s="2">
        <f>ROUND(SQRT(((1/3+1/3)/4)*((SUM((B19-H19)^2,(C19-H19)^2,(D19-H19)^2)+SUM((E19-I19)^2,(F19-I19)^2,(G19-I19)^2)))),all_biorepintensities!$U$4)</f>
        <v>281131059.15259099</v>
      </c>
      <c r="K19" s="2">
        <f>ROUND((I19-H19)/(J19+all_biorepintensities!$U$2),all_biorepintensities!$U$4)</f>
        <v>-1.0171169471999999</v>
      </c>
      <c r="L19" s="2">
        <f>K19+0.00000001*ROWS($K$2:K19)</f>
        <v>-1.0171167671999999</v>
      </c>
      <c r="M19">
        <f t="shared" si="0"/>
        <v>29</v>
      </c>
      <c r="N19">
        <f>INDEX($K$2:$K$420,MATCH(ROWS($M$2:$M19),$M$2:$M$420,0))</f>
        <v>-1.1068636606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576597334.49000001</v>
      </c>
      <c r="C20">
        <f>VLOOKUP($A20,all_biorepintensities!$A:$G,MATCH(C$1,all_biorepintensities!$A$1:$G$1,0),FALSE)</f>
        <v>1281714747.05</v>
      </c>
      <c r="D20">
        <f>VLOOKUP($A20,all_biorepintensities!$A:$G,MATCH(D$1,all_biorepintensities!$A$1:$G$1,0),FALSE)</f>
        <v>3560519909.5500002</v>
      </c>
      <c r="E20">
        <f>VLOOKUP($A20,all_biorepintensities!$A:$G,MATCH(E$1,all_biorepintensities!$A$1:$G$1,0),FALSE)</f>
        <v>728208401.28999996</v>
      </c>
      <c r="F20">
        <f>VLOOKUP($A20,all_biorepintensities!$A:$G,MATCH(F$1,all_biorepintensities!$A$1:$G$1,0),FALSE)</f>
        <v>545041294.55999994</v>
      </c>
      <c r="G20">
        <f>VLOOKUP($A20,all_biorepintensities!$A:$G,MATCH(G$1,all_biorepintensities!$A$1:$G$1,0),FALSE)</f>
        <v>2272756385.6399999</v>
      </c>
      <c r="H20" s="10">
        <f>ROUND(AVERAGE(B20:D20),all_biorepintensities!$U$4)</f>
        <v>1806277330.3633299</v>
      </c>
      <c r="I20" s="10">
        <f>ROUND(AVERAGE(E20:G20),all_biorepintensities!$U$4)</f>
        <v>1182002027.1633301</v>
      </c>
      <c r="J20" s="2">
        <f>ROUND(SQRT(((1/3+1/3)/4)*((SUM((B20-H20)^2,(C20-H20)^2,(D20-H20)^2)+SUM((E20-I20)^2,(F20-I20)^2,(G20-I20)^2)))),all_biorepintensities!$U$4)</f>
        <v>1054042893.10197</v>
      </c>
      <c r="K20" s="2">
        <f>ROUND((I20-H20)/(J20+all_biorepintensities!$U$2),all_biorepintensities!$U$4)</f>
        <v>-0.59226745579999995</v>
      </c>
      <c r="L20" s="2">
        <f>K20+0.00000001*ROWS($K$2:K20)</f>
        <v>-0.5922672658</v>
      </c>
      <c r="M20">
        <f t="shared" si="0"/>
        <v>67</v>
      </c>
      <c r="N20">
        <f>INDEX($K$2:$K$420,MATCH(ROWS($M$2:$M20),$M$2:$M$420,0))</f>
        <v>-1.1056690023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182017615.94</v>
      </c>
      <c r="C21">
        <f>VLOOKUP($A21,all_biorepintensities!$A:$G,MATCH(C$1,all_biorepintensities!$A$1:$G$1,0),FALSE)</f>
        <v>180204355.97999999</v>
      </c>
      <c r="D21">
        <f>VLOOKUP($A21,all_biorepintensities!$A:$G,MATCH(D$1,all_biorepintensities!$A$1:$G$1,0),FALSE)</f>
        <v>345026986.14999998</v>
      </c>
      <c r="E21">
        <f>VLOOKUP($A21,all_biorepintensities!$A:$G,MATCH(E$1,all_biorepintensities!$A$1:$G$1,0),FALSE)</f>
        <v>197268634.97999999</v>
      </c>
      <c r="F21">
        <f>VLOOKUP($A21,all_biorepintensities!$A:$G,MATCH(F$1,all_biorepintensities!$A$1:$G$1,0),FALSE)</f>
        <v>105737277.34</v>
      </c>
      <c r="G21">
        <f>VLOOKUP($A21,all_biorepintensities!$A:$G,MATCH(G$1,all_biorepintensities!$A$1:$G$1,0),FALSE)</f>
        <v>233677240.59</v>
      </c>
      <c r="H21" s="10">
        <f>ROUND(AVERAGE(B21:D21),all_biorepintensities!$U$4)</f>
        <v>235749652.69</v>
      </c>
      <c r="I21" s="10">
        <f>ROUND(AVERAGE(E21:G21),all_biorepintensities!$U$4)</f>
        <v>178894384.30333301</v>
      </c>
      <c r="J21" s="2">
        <f>ROUND(SQRT(((1/3+1/3)/4)*((SUM((B21-H21)^2,(C21-H21)^2,(D21-H21)^2)+SUM((E21-I21)^2,(F21-I21)^2,(G21-I21)^2)))),all_biorepintensities!$U$4)</f>
        <v>66589143.382051498</v>
      </c>
      <c r="K21" s="2">
        <f>ROUND((I21-H21)/(J21+all_biorepintensities!$U$2),all_biorepintensities!$U$4)</f>
        <v>-0.85382187909999996</v>
      </c>
      <c r="L21" s="2">
        <f>K21+0.00000001*ROWS($K$2:K21)</f>
        <v>-0.85382167909999995</v>
      </c>
      <c r="M21">
        <f t="shared" si="0"/>
        <v>38</v>
      </c>
      <c r="N21">
        <f>INDEX($K$2:$K$420,MATCH(ROWS($M$2:$M21),$M$2:$M$420,0))</f>
        <v>-1.1049242875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119375942.26000001</v>
      </c>
      <c r="C22">
        <f>VLOOKUP($A22,all_biorepintensities!$A:$G,MATCH(C$1,all_biorepintensities!$A$1:$G$1,0),FALSE)</f>
        <v>1503861322.71</v>
      </c>
      <c r="D22">
        <f>VLOOKUP($A22,all_biorepintensities!$A:$G,MATCH(D$1,all_biorepintensities!$A$1:$G$1,0),FALSE)</f>
        <v>1570977097.4000001</v>
      </c>
      <c r="E22">
        <f>VLOOKUP($A22,all_biorepintensities!$A:$G,MATCH(E$1,all_biorepintensities!$A$1:$G$1,0),FALSE)</f>
        <v>120943913.97</v>
      </c>
      <c r="F22">
        <f>VLOOKUP($A22,all_biorepintensities!$A:$G,MATCH(F$1,all_biorepintensities!$A$1:$G$1,0),FALSE)</f>
        <v>956938548.02999997</v>
      </c>
      <c r="G22">
        <f>VLOOKUP($A22,all_biorepintensities!$A:$G,MATCH(G$1,all_biorepintensities!$A$1:$G$1,0),FALSE)</f>
        <v>1089150395.3</v>
      </c>
      <c r="H22" s="10">
        <f>ROUND(AVERAGE(B22:D22),all_biorepintensities!$U$4)</f>
        <v>1064738120.79</v>
      </c>
      <c r="I22" s="10">
        <f>ROUND(AVERAGE(E22:G22),all_biorepintensities!$U$4)</f>
        <v>722344285.76666701</v>
      </c>
      <c r="J22" s="2">
        <f>ROUND(SQRT(((1/3+1/3)/4)*((SUM((B22-H22)^2,(C22-H22)^2,(D22-H22)^2)+SUM((E22-I22)^2,(F22-I22)^2,(G22-I22)^2)))),all_biorepintensities!$U$4)</f>
        <v>561854123.05651402</v>
      </c>
      <c r="K22" s="2">
        <f>ROUND((I22-H22)/(J22+all_biorepintensities!$U$2),all_biorepintensities!$U$4)</f>
        <v>-0.60939987870000001</v>
      </c>
      <c r="L22" s="2">
        <f>K22+0.00000001*ROWS($K$2:K22)</f>
        <v>-0.60939966870000006</v>
      </c>
      <c r="M22">
        <f t="shared" si="0"/>
        <v>65</v>
      </c>
      <c r="N22">
        <f>INDEX($K$2:$K$420,MATCH(ROWS($M$2:$M22),$M$2:$M$420,0))</f>
        <v>-1.0957306165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186115364.53</v>
      </c>
      <c r="C23">
        <f>VLOOKUP($A23,all_biorepintensities!$A:$G,MATCH(C$1,all_biorepintensities!$A$1:$G$1,0),FALSE)</f>
        <v>499853100.83999997</v>
      </c>
      <c r="D23">
        <f>VLOOKUP($A23,all_biorepintensities!$A:$G,MATCH(D$1,all_biorepintensities!$A$1:$G$1,0),FALSE)</f>
        <v>548513623.00999999</v>
      </c>
      <c r="E23">
        <f>VLOOKUP($A23,all_biorepintensities!$A:$G,MATCH(E$1,all_biorepintensities!$A$1:$G$1,0),FALSE)</f>
        <v>164204584.09999999</v>
      </c>
      <c r="F23">
        <f>VLOOKUP($A23,all_biorepintensities!$A:$G,MATCH(F$1,all_biorepintensities!$A$1:$G$1,0),FALSE)</f>
        <v>458577073.95999998</v>
      </c>
      <c r="G23">
        <f>VLOOKUP($A23,all_biorepintensities!$A:$G,MATCH(G$1,all_biorepintensities!$A$1:$G$1,0),FALSE)</f>
        <v>508694182.88999999</v>
      </c>
      <c r="H23" s="10">
        <f>ROUND(AVERAGE(B23:D23),all_biorepintensities!$U$4)</f>
        <v>411494029.45999998</v>
      </c>
      <c r="I23" s="10">
        <f>ROUND(AVERAGE(E23:G23),all_biorepintensities!$U$4)</f>
        <v>377158613.64999998</v>
      </c>
      <c r="J23" s="2">
        <f>ROUND(SQRT(((1/3+1/3)/4)*((SUM((B23-H23)^2,(C23-H23)^2,(D23-H23)^2)+SUM((E23-I23)^2,(F23-I23)^2,(G23-I23)^2)))),all_biorepintensities!$U$4)</f>
        <v>156342160.806299</v>
      </c>
      <c r="K23" s="2">
        <f>ROUND((I23-H23)/(J23+all_biorepintensities!$U$2),all_biorepintensities!$U$4)</f>
        <v>-0.21961712319999999</v>
      </c>
      <c r="L23" s="2">
        <f>K23+0.00000001*ROWS($K$2:K23)</f>
        <v>-0.21961690319999999</v>
      </c>
      <c r="M23">
        <f t="shared" si="0"/>
        <v>90</v>
      </c>
      <c r="N23">
        <f>INDEX($K$2:$K$420,MATCH(ROWS($M$2:$M23),$M$2:$M$420,0))</f>
        <v>-1.0744249903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219157464.00999999</v>
      </c>
      <c r="C24">
        <f>VLOOKUP($A24,all_biorepintensities!$A:$G,MATCH(C$1,all_biorepintensities!$A$1:$G$1,0),FALSE)</f>
        <v>255135515.66999999</v>
      </c>
      <c r="D24">
        <f>VLOOKUP($A24,all_biorepintensities!$A:$G,MATCH(D$1,all_biorepintensities!$A$1:$G$1,0),FALSE)</f>
        <v>417825772.77999997</v>
      </c>
      <c r="E24">
        <f>VLOOKUP($A24,all_biorepintensities!$A:$G,MATCH(E$1,all_biorepintensities!$A$1:$G$1,0),FALSE)</f>
        <v>236345716.71000001</v>
      </c>
      <c r="F24">
        <f>VLOOKUP($A24,all_biorepintensities!$A:$G,MATCH(F$1,all_biorepintensities!$A$1:$G$1,0),FALSE)</f>
        <v>143674084.49000001</v>
      </c>
      <c r="G24">
        <f>VLOOKUP($A24,all_biorepintensities!$A:$G,MATCH(G$1,all_biorepintensities!$A$1:$G$1,0),FALSE)</f>
        <v>311797451.61000001</v>
      </c>
      <c r="H24" s="10">
        <f>ROUND(AVERAGE(B24:D24),all_biorepintensities!$U$4)</f>
        <v>297372917.48666698</v>
      </c>
      <c r="I24" s="10">
        <f>ROUND(AVERAGE(E24:G24),all_biorepintensities!$U$4)</f>
        <v>230605750.936667</v>
      </c>
      <c r="J24" s="2">
        <f>ROUND(SQRT(((1/3+1/3)/4)*((SUM((B24-H24)^2,(C24-H24)^2,(D24-H24)^2)+SUM((E24-I24)^2,(F24-I24)^2,(G24-I24)^2)))),all_biorepintensities!$U$4)</f>
        <v>78094707.161242798</v>
      </c>
      <c r="K24" s="2">
        <f>ROUND((I24-H24)/(J24+all_biorepintensities!$U$2),all_biorepintensities!$U$4)</f>
        <v>-0.85495122680000002</v>
      </c>
      <c r="L24" s="2">
        <f>K24+0.00000001*ROWS($K$2:K24)</f>
        <v>-0.85495099679999997</v>
      </c>
      <c r="M24">
        <f t="shared" si="0"/>
        <v>37</v>
      </c>
      <c r="N24">
        <f>INDEX($K$2:$K$420,MATCH(ROWS($M$2:$M24),$M$2:$M$420,0))</f>
        <v>-1.0685829274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107611590.86</v>
      </c>
      <c r="C25">
        <f>VLOOKUP($A25,all_biorepintensities!$A:$G,MATCH(C$1,all_biorepintensities!$A$1:$G$1,0),FALSE)</f>
        <v>697059706.26999998</v>
      </c>
      <c r="D25">
        <f>VLOOKUP($A25,all_biorepintensities!$A:$G,MATCH(D$1,all_biorepintensities!$A$1:$G$1,0),FALSE)</f>
        <v>905193938.72000003</v>
      </c>
      <c r="E25">
        <f>VLOOKUP($A25,all_biorepintensities!$A:$G,MATCH(E$1,all_biorepintensities!$A$1:$G$1,0),FALSE)</f>
        <v>117186390.67</v>
      </c>
      <c r="F25">
        <f>VLOOKUP($A25,all_biorepintensities!$A:$G,MATCH(F$1,all_biorepintensities!$A$1:$G$1,0),FALSE)</f>
        <v>424591721.02999997</v>
      </c>
      <c r="G25">
        <f>VLOOKUP($A25,all_biorepintensities!$A:$G,MATCH(G$1,all_biorepintensities!$A$1:$G$1,0),FALSE)</f>
        <v>656922162.97000003</v>
      </c>
      <c r="H25" s="10">
        <f>ROUND(AVERAGE(B25:D25),all_biorepintensities!$U$4)</f>
        <v>569955078.61666703</v>
      </c>
      <c r="I25" s="10">
        <f>ROUND(AVERAGE(E25:G25),all_biorepintensities!$U$4)</f>
        <v>399566758.223333</v>
      </c>
      <c r="J25" s="2">
        <f>ROUND(SQRT(((1/3+1/3)/4)*((SUM((B25-H25)^2,(C25-H25)^2,(D25-H25)^2)+SUM((E25-I25)^2,(F25-I25)^2,(G25-I25)^2)))),all_biorepintensities!$U$4)</f>
        <v>285452537.05319202</v>
      </c>
      <c r="K25" s="2">
        <f>ROUND((I25-H25)/(J25+all_biorepintensities!$U$2),all_biorepintensities!$U$4)</f>
        <v>-0.59690595700000004</v>
      </c>
      <c r="L25" s="2">
        <f>K25+0.00000001*ROWS($K$2:K25)</f>
        <v>-0.59690571700000006</v>
      </c>
      <c r="M25">
        <f t="shared" si="0"/>
        <v>66</v>
      </c>
      <c r="N25">
        <f>INDEX($K$2:$K$420,MATCH(ROWS($M$2:$M25),$M$2:$M$420,0))</f>
        <v>-1.0571203773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257958064.47</v>
      </c>
      <c r="C26">
        <f>VLOOKUP($A26,all_biorepintensities!$A:$G,MATCH(C$1,all_biorepintensities!$A$1:$G$1,0),FALSE)</f>
        <v>1246434461.1700001</v>
      </c>
      <c r="D26">
        <f>VLOOKUP($A26,all_biorepintensities!$A:$G,MATCH(D$1,all_biorepintensities!$A$1:$G$1,0),FALSE)</f>
        <v>830634633.25999999</v>
      </c>
      <c r="E26">
        <f>VLOOKUP($A26,all_biorepintensities!$A:$G,MATCH(E$1,all_biorepintensities!$A$1:$G$1,0),FALSE)</f>
        <v>283709198.11000001</v>
      </c>
      <c r="F26">
        <f>VLOOKUP($A26,all_biorepintensities!$A:$G,MATCH(F$1,all_biorepintensities!$A$1:$G$1,0),FALSE)</f>
        <v>810362656.66999996</v>
      </c>
      <c r="G26">
        <f>VLOOKUP($A26,all_biorepintensities!$A:$G,MATCH(G$1,all_biorepintensities!$A$1:$G$1,0),FALSE)</f>
        <v>605890796.23000002</v>
      </c>
      <c r="H26" s="10">
        <f>ROUND(AVERAGE(B26:D26),all_biorepintensities!$U$4)</f>
        <v>778342386.29999995</v>
      </c>
      <c r="I26" s="10">
        <f>ROUND(AVERAGE(E26:G26),all_biorepintensities!$U$4)</f>
        <v>566654217.00333297</v>
      </c>
      <c r="J26" s="2">
        <f>ROUND(SQRT(((1/3+1/3)/4)*((SUM((B26-H26)^2,(C26-H26)^2,(D26-H26)^2)+SUM((E26-I26)^2,(F26-I26)^2,(G26-I26)^2)))),all_biorepintensities!$U$4)</f>
        <v>324970693.16206998</v>
      </c>
      <c r="K26" s="2">
        <f>ROUND((I26-H26)/(J26+all_biorepintensities!$U$2),all_biorepintensities!$U$4)</f>
        <v>-0.65140695179999997</v>
      </c>
      <c r="L26" s="2">
        <f>K26+0.00000001*ROWS($K$2:K26)</f>
        <v>-0.65140670179999993</v>
      </c>
      <c r="M26">
        <f t="shared" si="0"/>
        <v>57</v>
      </c>
      <c r="N26">
        <f>INDEX($K$2:$K$420,MATCH(ROWS($M$2:$M26),$M$2:$M$420,0))</f>
        <v>-1.0558686734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27804826.030000001</v>
      </c>
      <c r="C27">
        <f>VLOOKUP($A27,all_biorepintensities!$A:$G,MATCH(C$1,all_biorepintensities!$A$1:$G$1,0),FALSE)</f>
        <v>89454858.060000002</v>
      </c>
      <c r="D27">
        <f>VLOOKUP($A27,all_biorepintensities!$A:$G,MATCH(D$1,all_biorepintensities!$A$1:$G$1,0),FALSE)</f>
        <v>194948992.16</v>
      </c>
      <c r="E27">
        <f>VLOOKUP($A27,all_biorepintensities!$A:$G,MATCH(E$1,all_biorepintensities!$A$1:$G$1,0),FALSE)</f>
        <v>34763281.590000004</v>
      </c>
      <c r="F27">
        <f>VLOOKUP($A27,all_biorepintensities!$A:$G,MATCH(F$1,all_biorepintensities!$A$1:$G$1,0),FALSE)</f>
        <v>57452936.380000003</v>
      </c>
      <c r="G27">
        <f>VLOOKUP($A27,all_biorepintensities!$A:$G,MATCH(G$1,all_biorepintensities!$A$1:$G$1,0),FALSE)</f>
        <v>133451636.92</v>
      </c>
      <c r="H27" s="10">
        <f>ROUND(AVERAGE(B27:D27),all_biorepintensities!$U$4)</f>
        <v>104069558.75</v>
      </c>
      <c r="I27" s="10">
        <f>ROUND(AVERAGE(E27:G27),all_biorepintensities!$U$4)</f>
        <v>75222618.296666697</v>
      </c>
      <c r="J27" s="2">
        <f>ROUND(SQRT(((1/3+1/3)/4)*((SUM((B27-H27)^2,(C27-H27)^2,(D27-H27)^2)+SUM((E27-I27)^2,(F27-I27)^2,(G27-I27)^2)))),all_biorepintensities!$U$4)</f>
        <v>57201847.991758399</v>
      </c>
      <c r="K27" s="2">
        <f>ROUND((I27-H27)/(J27+all_biorepintensities!$U$2),all_biorepintensities!$U$4)</f>
        <v>-0.50430083930000003</v>
      </c>
      <c r="L27" s="2">
        <f>K27+0.00000001*ROWS($K$2:K27)</f>
        <v>-0.50430057930000005</v>
      </c>
      <c r="M27">
        <f t="shared" si="0"/>
        <v>75</v>
      </c>
      <c r="N27">
        <f>INDEX($K$2:$K$420,MATCH(ROWS($M$2:$M27),$M$2:$M$420,0))</f>
        <v>-1.0555882306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126068794.69</v>
      </c>
      <c r="C28">
        <f>VLOOKUP($A28,all_biorepintensities!$A:$G,MATCH(C$1,all_biorepintensities!$A$1:$G$1,0),FALSE)</f>
        <v>1412304856.8800001</v>
      </c>
      <c r="D28">
        <f>VLOOKUP($A28,all_biorepintensities!$A:$G,MATCH(D$1,all_biorepintensities!$A$1:$G$1,0),FALSE)</f>
        <v>685688682.46000004</v>
      </c>
      <c r="E28">
        <f>VLOOKUP($A28,all_biorepintensities!$A:$G,MATCH(E$1,all_biorepintensities!$A$1:$G$1,0),FALSE)</f>
        <v>132416575.5</v>
      </c>
      <c r="F28">
        <f>VLOOKUP($A28,all_biorepintensities!$A:$G,MATCH(F$1,all_biorepintensities!$A$1:$G$1,0),FALSE)</f>
        <v>968855414.07000005</v>
      </c>
      <c r="G28">
        <f>VLOOKUP($A28,all_biorepintensities!$A:$G,MATCH(G$1,all_biorepintensities!$A$1:$G$1,0),FALSE)</f>
        <v>501803513.56</v>
      </c>
      <c r="H28" s="10">
        <f>ROUND(AVERAGE(B28:D28),all_biorepintensities!$U$4)</f>
        <v>741354111.34333301</v>
      </c>
      <c r="I28" s="10">
        <f>ROUND(AVERAGE(E28:G28),all_biorepintensities!$U$4)</f>
        <v>534358501.04333299</v>
      </c>
      <c r="J28" s="2">
        <f>ROUND(SQRT(((1/3+1/3)/4)*((SUM((B28-H28)^2,(C28-H28)^2,(D28-H28)^2)+SUM((E28-I28)^2,(F28-I28)^2,(G28-I28)^2)))),all_biorepintensities!$U$4)</f>
        <v>444082250.25464797</v>
      </c>
      <c r="K28" s="2">
        <f>ROUND((I28-H28)/(J28+all_biorepintensities!$U$2),all_biorepintensities!$U$4)</f>
        <v>-0.46611998049999998</v>
      </c>
      <c r="L28" s="2">
        <f>K28+0.00000001*ROWS($K$2:K28)</f>
        <v>-0.46611971049999995</v>
      </c>
      <c r="M28">
        <f t="shared" si="0"/>
        <v>77</v>
      </c>
      <c r="N28">
        <f>INDEX($K$2:$K$420,MATCH(ROWS($M$2:$M28),$M$2:$M$420,0))</f>
        <v>-1.0354318145999999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303458821</v>
      </c>
      <c r="C29">
        <f>VLOOKUP($A29,all_biorepintensities!$A:$G,MATCH(C$1,all_biorepintensities!$A$1:$G$1,0),FALSE)</f>
        <v>1123473944.55</v>
      </c>
      <c r="D29">
        <f>VLOOKUP($A29,all_biorepintensities!$A:$G,MATCH(D$1,all_biorepintensities!$A$1:$G$1,0),FALSE)</f>
        <v>1087832046.5799999</v>
      </c>
      <c r="E29">
        <f>VLOOKUP($A29,all_biorepintensities!$A:$G,MATCH(E$1,all_biorepintensities!$A$1:$G$1,0),FALSE)</f>
        <v>346417331.79000002</v>
      </c>
      <c r="F29">
        <f>VLOOKUP($A29,all_biorepintensities!$A:$G,MATCH(F$1,all_biorepintensities!$A$1:$G$1,0),FALSE)</f>
        <v>740692720.09000003</v>
      </c>
      <c r="G29">
        <f>VLOOKUP($A29,all_biorepintensities!$A:$G,MATCH(G$1,all_biorepintensities!$A$1:$G$1,0),FALSE)</f>
        <v>807257650.55999994</v>
      </c>
      <c r="H29" s="10">
        <f>ROUND(AVERAGE(B29:D29),all_biorepintensities!$U$4)</f>
        <v>838254937.37666702</v>
      </c>
      <c r="I29" s="10">
        <f>ROUND(AVERAGE(E29:G29),all_biorepintensities!$U$4)</f>
        <v>631455900.81333303</v>
      </c>
      <c r="J29" s="2">
        <f>ROUND(SQRT(((1/3+1/3)/4)*((SUM((B29-H29)^2,(C29-H29)^2,(D29-H29)^2)+SUM((E29-I29)^2,(F29-I29)^2,(G29-I29)^2)))),all_biorepintensities!$U$4)</f>
        <v>303790340.34273899</v>
      </c>
      <c r="K29" s="2">
        <f>ROUND((I29-H29)/(J29+all_biorepintensities!$U$2),all_biorepintensities!$U$4)</f>
        <v>-0.68072946509999999</v>
      </c>
      <c r="L29" s="2">
        <f>K29+0.00000001*ROWS($K$2:K29)</f>
        <v>-0.68072918510000002</v>
      </c>
      <c r="M29">
        <f t="shared" si="0"/>
        <v>51</v>
      </c>
      <c r="N29">
        <f>INDEX($K$2:$K$420,MATCH(ROWS($M$2:$M29),$M$2:$M$420,0))</f>
        <v>-1.0278784576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27056564.829999998</v>
      </c>
      <c r="C30">
        <f>VLOOKUP($A30,all_biorepintensities!$A:$G,MATCH(C$1,all_biorepintensities!$A$1:$G$1,0),FALSE)</f>
        <v>321143969.72000003</v>
      </c>
      <c r="D30">
        <f>VLOOKUP($A30,all_biorepintensities!$A:$G,MATCH(D$1,all_biorepintensities!$A$1:$G$1,0),FALSE)</f>
        <v>213735334.30000001</v>
      </c>
      <c r="E30">
        <f>VLOOKUP($A30,all_biorepintensities!$A:$G,MATCH(E$1,all_biorepintensities!$A$1:$G$1,0),FALSE)</f>
        <v>63081249.479999997</v>
      </c>
      <c r="F30">
        <f>VLOOKUP($A30,all_biorepintensities!$A:$G,MATCH(F$1,all_biorepintensities!$A$1:$G$1,0),FALSE)</f>
        <v>205781002.02000001</v>
      </c>
      <c r="G30">
        <f>VLOOKUP($A30,all_biorepintensities!$A:$G,MATCH(G$1,all_biorepintensities!$A$1:$G$1,0),FALSE)</f>
        <v>219148911.25</v>
      </c>
      <c r="H30" s="10">
        <f>ROUND(AVERAGE(B30:D30),all_biorepintensities!$U$4)</f>
        <v>187311956.283333</v>
      </c>
      <c r="I30" s="10">
        <f>ROUND(AVERAGE(E30:G30),all_biorepintensities!$U$4)</f>
        <v>162670387.58333299</v>
      </c>
      <c r="J30" s="2">
        <f>ROUND(SQRT(((1/3+1/3)/4)*((SUM((B30-H30)^2,(C30-H30)^2,(D30-H30)^2)+SUM((E30-I30)^2,(F30-I30)^2,(G30-I30)^2)))),all_biorepintensities!$U$4)</f>
        <v>99379188.261445403</v>
      </c>
      <c r="K30" s="2">
        <f>ROUND((I30-H30)/(J30+all_biorepintensities!$U$2),all_biorepintensities!$U$4)</f>
        <v>-0.2479550184</v>
      </c>
      <c r="L30" s="2">
        <f>K30+0.00000001*ROWS($K$2:K30)</f>
        <v>-0.24795472840000002</v>
      </c>
      <c r="M30">
        <f t="shared" si="0"/>
        <v>87</v>
      </c>
      <c r="N30">
        <f>INDEX($K$2:$K$420,MATCH(ROWS($M$2:$M30),$M$2:$M$420,0))</f>
        <v>-1.0171169471999999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746960214.37</v>
      </c>
      <c r="C31">
        <f>VLOOKUP($A31,all_biorepintensities!$A:$G,MATCH(C$1,all_biorepintensities!$A$1:$G$1,0),FALSE)</f>
        <v>131177523.95</v>
      </c>
      <c r="D31">
        <f>VLOOKUP($A31,all_biorepintensities!$A:$G,MATCH(D$1,all_biorepintensities!$A$1:$G$1,0),FALSE)</f>
        <v>539743286.10000002</v>
      </c>
      <c r="E31">
        <f>VLOOKUP($A31,all_biorepintensities!$A:$G,MATCH(E$1,all_biorepintensities!$A$1:$G$1,0),FALSE)</f>
        <v>785023884.60000002</v>
      </c>
      <c r="F31">
        <f>VLOOKUP($A31,all_biorepintensities!$A:$G,MATCH(F$1,all_biorepintensities!$A$1:$G$1,0),FALSE)</f>
        <v>37124312.899999999</v>
      </c>
      <c r="G31">
        <f>VLOOKUP($A31,all_biorepintensities!$A:$G,MATCH(G$1,all_biorepintensities!$A$1:$G$1,0),FALSE)</f>
        <v>388595877.95999998</v>
      </c>
      <c r="H31" s="10">
        <f>ROUND(AVERAGE(B31:D31),all_biorepintensities!$U$4)</f>
        <v>472627008.13999999</v>
      </c>
      <c r="I31" s="10">
        <f>ROUND(AVERAGE(E31:G31),all_biorepintensities!$U$4)</f>
        <v>403581358.48666698</v>
      </c>
      <c r="J31" s="2">
        <f>ROUND(SQRT(((1/3+1/3)/4)*((SUM((B31-H31)^2,(C31-H31)^2,(D31-H31)^2)+SUM((E31-I31)^2,(F31-I31)^2,(G31-I31)^2)))),all_biorepintensities!$U$4)</f>
        <v>281769641.33718002</v>
      </c>
      <c r="K31" s="2">
        <f>ROUND((I31-H31)/(J31+all_biorepintensities!$U$2),all_biorepintensities!$U$4)</f>
        <v>-0.24504289770000001</v>
      </c>
      <c r="L31" s="2">
        <f>K31+0.00000001*ROWS($K$2:K31)</f>
        <v>-0.2450425977</v>
      </c>
      <c r="M31">
        <f t="shared" si="0"/>
        <v>88</v>
      </c>
      <c r="N31">
        <f>INDEX($K$2:$K$420,MATCH(ROWS($M$2:$M31),$M$2:$M$420,0))</f>
        <v>-1.0169195827999999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611076768.24000001</v>
      </c>
      <c r="C32">
        <f>VLOOKUP($A32,all_biorepintensities!$A:$G,MATCH(C$1,all_biorepintensities!$A$1:$G$1,0),FALSE)</f>
        <v>2465093937.29</v>
      </c>
      <c r="D32">
        <f>VLOOKUP($A32,all_biorepintensities!$A:$G,MATCH(D$1,all_biorepintensities!$A$1:$G$1,0),FALSE)</f>
        <v>1240564129.4100001</v>
      </c>
      <c r="E32">
        <f>VLOOKUP($A32,all_biorepintensities!$A:$G,MATCH(E$1,all_biorepintensities!$A$1:$G$1,0),FALSE)</f>
        <v>639400668.88</v>
      </c>
      <c r="F32">
        <f>VLOOKUP($A32,all_biorepintensities!$A:$G,MATCH(F$1,all_biorepintensities!$A$1:$G$1,0),FALSE)</f>
        <v>1480886399.22</v>
      </c>
      <c r="G32">
        <f>VLOOKUP($A32,all_biorepintensities!$A:$G,MATCH(G$1,all_biorepintensities!$A$1:$G$1,0),FALSE)</f>
        <v>845467282.09000003</v>
      </c>
      <c r="H32" s="10">
        <f>ROUND(AVERAGE(B32:D32),all_biorepintensities!$U$4)</f>
        <v>1438911611.6466701</v>
      </c>
      <c r="I32" s="10">
        <f>ROUND(AVERAGE(E32:G32),all_biorepintensities!$U$4)</f>
        <v>988584783.396667</v>
      </c>
      <c r="J32" s="2">
        <f>ROUND(SQRT(((1/3+1/3)/4)*((SUM((B32-H32)^2,(C32-H32)^2,(D32-H32)^2)+SUM((E32-I32)^2,(F32-I32)^2,(G32-I32)^2)))),all_biorepintensities!$U$4)</f>
        <v>600343715.86670303</v>
      </c>
      <c r="K32" s="2">
        <f>ROUND((I32-H32)/(J32+all_biorepintensities!$U$2),all_biorepintensities!$U$4)</f>
        <v>-0.75011500180000001</v>
      </c>
      <c r="L32" s="2">
        <f>K32+0.00000001*ROWS($K$2:K32)</f>
        <v>-0.75011469180000001</v>
      </c>
      <c r="M32">
        <f t="shared" si="0"/>
        <v>46</v>
      </c>
      <c r="N32">
        <f>INDEX($K$2:$K$420,MATCH(ROWS($M$2:$M32),$M$2:$M$420,0))</f>
        <v>-1.0001274297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1079073872.6500001</v>
      </c>
      <c r="C33">
        <f>VLOOKUP($A33,all_biorepintensities!$A:$G,MATCH(C$1,all_biorepintensities!$A$1:$G$1,0),FALSE)</f>
        <v>1695424007.49</v>
      </c>
      <c r="D33">
        <f>VLOOKUP($A33,all_biorepintensities!$A:$G,MATCH(D$1,all_biorepintensities!$A$1:$G$1,0),FALSE)</f>
        <v>1525005642.1300001</v>
      </c>
      <c r="E33">
        <f>VLOOKUP($A33,all_biorepintensities!$A:$G,MATCH(E$1,all_biorepintensities!$A$1:$G$1,0),FALSE)</f>
        <v>1177115338.29</v>
      </c>
      <c r="F33">
        <f>VLOOKUP($A33,all_biorepintensities!$A:$G,MATCH(F$1,all_biorepintensities!$A$1:$G$1,0),FALSE)</f>
        <v>981623043.52999997</v>
      </c>
      <c r="G33">
        <f>VLOOKUP($A33,all_biorepintensities!$A:$G,MATCH(G$1,all_biorepintensities!$A$1:$G$1,0),FALSE)</f>
        <v>1040034094.95</v>
      </c>
      <c r="H33" s="10">
        <f>ROUND(AVERAGE(B33:D33),all_biorepintensities!$U$4)</f>
        <v>1433167840.75667</v>
      </c>
      <c r="I33" s="10">
        <f>ROUND(AVERAGE(E33:G33),all_biorepintensities!$U$4)</f>
        <v>1066257492.25667</v>
      </c>
      <c r="J33" s="2">
        <f>ROUND(SQRT(((1/3+1/3)/4)*((SUM((B33-H33)^2,(C33-H33)^2,(D33-H33)^2)+SUM((E33-I33)^2,(F33-I33)^2,(G33-I33)^2)))),all_biorepintensities!$U$4)</f>
        <v>192672059.68735</v>
      </c>
      <c r="K33" s="2">
        <f>ROUND((I33-H33)/(J33+all_biorepintensities!$U$2),all_biorepintensities!$U$4)</f>
        <v>-1.9043256567</v>
      </c>
      <c r="L33" s="2">
        <f>K33+0.00000001*ROWS($K$2:K33)</f>
        <v>-1.9043253366999999</v>
      </c>
      <c r="M33">
        <f t="shared" si="0"/>
        <v>4</v>
      </c>
      <c r="N33">
        <f>INDEX($K$2:$K$420,MATCH(ROWS($M$2:$M33),$M$2:$M$420,0))</f>
        <v>-0.97778482170000003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255569185.69999999</v>
      </c>
      <c r="C34">
        <f>VLOOKUP($A34,all_biorepintensities!$A:$G,MATCH(C$1,all_biorepintensities!$A$1:$G$1,0),FALSE)</f>
        <v>1001105773.11</v>
      </c>
      <c r="D34">
        <f>VLOOKUP($A34,all_biorepintensities!$A:$G,MATCH(D$1,all_biorepintensities!$A$1:$G$1,0),FALSE)</f>
        <v>831201619.26999998</v>
      </c>
      <c r="E34">
        <f>VLOOKUP($A34,all_biorepintensities!$A:$G,MATCH(E$1,all_biorepintensities!$A$1:$G$1,0),FALSE)</f>
        <v>172966183.88999999</v>
      </c>
      <c r="F34">
        <f>VLOOKUP($A34,all_biorepintensities!$A:$G,MATCH(F$1,all_biorepintensities!$A$1:$G$1,0),FALSE)</f>
        <v>538471764.71000004</v>
      </c>
      <c r="G34">
        <f>VLOOKUP($A34,all_biorepintensities!$A:$G,MATCH(G$1,all_biorepintensities!$A$1:$G$1,0),FALSE)</f>
        <v>448058676.5</v>
      </c>
      <c r="H34" s="10">
        <f>ROUND(AVERAGE(B34:D34),all_biorepintensities!$U$4)</f>
        <v>695958859.36000001</v>
      </c>
      <c r="I34" s="10">
        <f>ROUND(AVERAGE(E34:G34),all_biorepintensities!$U$4)</f>
        <v>386498875.033333</v>
      </c>
      <c r="J34" s="2">
        <f>ROUND(SQRT(((1/3+1/3)/4)*((SUM((B34-H34)^2,(C34-H34)^2,(D34-H34)^2)+SUM((E34-I34)^2,(F34-I34)^2,(G34-I34)^2)))),all_biorepintensities!$U$4)</f>
        <v>250941522.49936301</v>
      </c>
      <c r="K34" s="2">
        <f>ROUND((I34-H34)/(J34+all_biorepintensities!$U$2),all_biorepintensities!$U$4)</f>
        <v>-1.2331956067000001</v>
      </c>
      <c r="L34" s="2">
        <f>K34+0.00000001*ROWS($K$2:K34)</f>
        <v>-1.2331952767000001</v>
      </c>
      <c r="M34">
        <f t="shared" si="0"/>
        <v>13</v>
      </c>
      <c r="N34">
        <f>INDEX($K$2:$K$420,MATCH(ROWS($M$2:$M34),$M$2:$M$420,0))</f>
        <v>-0.93447228469999999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478291414.19999999</v>
      </c>
      <c r="C35">
        <f>VLOOKUP($A35,all_biorepintensities!$A:$G,MATCH(C$1,all_biorepintensities!$A$1:$G$1,0),FALSE)</f>
        <v>732751228.23000002</v>
      </c>
      <c r="D35">
        <f>VLOOKUP($A35,all_biorepintensities!$A:$G,MATCH(D$1,all_biorepintensities!$A$1:$G$1,0),FALSE)</f>
        <v>406192627.94999999</v>
      </c>
      <c r="E35">
        <f>VLOOKUP($A35,all_biorepintensities!$A:$G,MATCH(E$1,all_biorepintensities!$A$1:$G$1,0),FALSE)</f>
        <v>547773992.94000006</v>
      </c>
      <c r="F35">
        <f>VLOOKUP($A35,all_biorepintensities!$A:$G,MATCH(F$1,all_biorepintensities!$A$1:$G$1,0),FALSE)</f>
        <v>344496222.43000001</v>
      </c>
      <c r="G35">
        <f>VLOOKUP($A35,all_biorepintensities!$A:$G,MATCH(G$1,all_biorepintensities!$A$1:$G$1,0),FALSE)</f>
        <v>253387050.41999999</v>
      </c>
      <c r="H35" s="10">
        <f>ROUND(AVERAGE(B35:D35),all_biorepintensities!$U$4)</f>
        <v>539078423.46000004</v>
      </c>
      <c r="I35" s="10">
        <f>ROUND(AVERAGE(E35:G35),all_biorepintensities!$U$4)</f>
        <v>381885755.26333302</v>
      </c>
      <c r="J35" s="2">
        <f>ROUND(SQRT(((1/3+1/3)/4)*((SUM((B35-H35)^2,(C35-H35)^2,(D35-H35)^2)+SUM((E35-I35)^2,(F35-I35)^2,(G35-I35)^2)))),all_biorepintensities!$U$4)</f>
        <v>131840593.24424</v>
      </c>
      <c r="K35" s="2">
        <f>ROUND((I35-H35)/(J35+all_biorepintensities!$U$2),all_biorepintensities!$U$4)</f>
        <v>-1.1922933835</v>
      </c>
      <c r="L35" s="2">
        <f>K35+0.00000001*ROWS($K$2:K35)</f>
        <v>-1.1922930435000001</v>
      </c>
      <c r="M35">
        <f t="shared" si="0"/>
        <v>16</v>
      </c>
      <c r="N35">
        <f>INDEX($K$2:$K$420,MATCH(ROWS($M$2:$M35),$M$2:$M$420,0))</f>
        <v>-0.91458775000000003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2875510.65</v>
      </c>
      <c r="C36">
        <f>VLOOKUP($A36,all_biorepintensities!$A:$G,MATCH(C$1,all_biorepintensities!$A$1:$G$1,0),FALSE)</f>
        <v>130365008.81</v>
      </c>
      <c r="D36">
        <f>VLOOKUP($A36,all_biorepintensities!$A:$G,MATCH(D$1,all_biorepintensities!$A$1:$G$1,0),FALSE)</f>
        <v>106109769.08</v>
      </c>
      <c r="E36">
        <f>VLOOKUP($A36,all_biorepintensities!$A:$G,MATCH(E$1,all_biorepintensities!$A$1:$G$1,0),FALSE)</f>
        <v>2330565.91</v>
      </c>
      <c r="F36">
        <f>VLOOKUP($A36,all_biorepintensities!$A:$G,MATCH(F$1,all_biorepintensities!$A$1:$G$1,0),FALSE)</f>
        <v>122360743.76000001</v>
      </c>
      <c r="G36">
        <f>VLOOKUP($A36,all_biorepintensities!$A:$G,MATCH(G$1,all_biorepintensities!$A$1:$G$1,0),FALSE)</f>
        <v>83449782.939999998</v>
      </c>
      <c r="H36" s="10">
        <f>ROUND(AVERAGE(B36:D36),all_biorepintensities!$U$4)</f>
        <v>79783429.513333306</v>
      </c>
      <c r="I36" s="10">
        <f>ROUND(AVERAGE(E36:G36),all_biorepintensities!$U$4)</f>
        <v>69380364.203333303</v>
      </c>
      <c r="J36" s="2">
        <f>ROUND(SQRT(((1/3+1/3)/4)*((SUM((B36-H36)^2,(C36-H36)^2,(D36-H36)^2)+SUM((E36-I36)^2,(F36-I36)^2,(G36-I36)^2)))),all_biorepintensities!$U$4)</f>
        <v>52705067.618060999</v>
      </c>
      <c r="K36" s="2">
        <f>ROUND((I36-H36)/(J36+all_biorepintensities!$U$2),all_biorepintensities!$U$4)</f>
        <v>-0.19738263480000001</v>
      </c>
      <c r="L36" s="2">
        <f>K36+0.00000001*ROWS($K$2:K36)</f>
        <v>-0.1973822848</v>
      </c>
      <c r="M36">
        <f t="shared" si="0"/>
        <v>91</v>
      </c>
      <c r="N36">
        <f>INDEX($K$2:$K$420,MATCH(ROWS($M$2:$M36),$M$2:$M$420,0))</f>
        <v>-0.87528124340000002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308823825.67000002</v>
      </c>
      <c r="C37">
        <f>VLOOKUP($A37,all_biorepintensities!$A:$G,MATCH(C$1,all_biorepintensities!$A$1:$G$1,0),FALSE)</f>
        <v>1428022751.8499999</v>
      </c>
      <c r="D37">
        <f>VLOOKUP($A37,all_biorepintensities!$A:$G,MATCH(D$1,all_biorepintensities!$A$1:$G$1,0),FALSE)</f>
        <v>550074570.15999997</v>
      </c>
      <c r="E37">
        <f>VLOOKUP($A37,all_biorepintensities!$A:$G,MATCH(E$1,all_biorepintensities!$A$1:$G$1,0),FALSE)</f>
        <v>510134650.61000001</v>
      </c>
      <c r="F37">
        <f>VLOOKUP($A37,all_biorepintensities!$A:$G,MATCH(F$1,all_biorepintensities!$A$1:$G$1,0),FALSE)</f>
        <v>559889759.66999996</v>
      </c>
      <c r="G37">
        <f>VLOOKUP($A37,all_biorepintensities!$A:$G,MATCH(G$1,all_biorepintensities!$A$1:$G$1,0),FALSE)</f>
        <v>217687475.00999999</v>
      </c>
      <c r="H37" s="10">
        <f>ROUND(AVERAGE(B37:D37),all_biorepintensities!$U$4)</f>
        <v>762307049.22666705</v>
      </c>
      <c r="I37" s="10">
        <f>ROUND(AVERAGE(E37:G37),all_biorepintensities!$U$4)</f>
        <v>429237295.09666699</v>
      </c>
      <c r="J37" s="2">
        <f>ROUND(SQRT(((1/3+1/3)/4)*((SUM((B37-H37)^2,(C37-H37)^2,(D37-H37)^2)+SUM((E37-I37)^2,(F37-I37)^2,(G37-I37)^2)))),all_biorepintensities!$U$4)</f>
        <v>356425502.02069902</v>
      </c>
      <c r="K37" s="2">
        <f>ROUND((I37-H37)/(J37+all_biorepintensities!$U$2),all_biorepintensities!$U$4)</f>
        <v>-0.93447228469999999</v>
      </c>
      <c r="L37" s="2">
        <f>K37+0.00000001*ROWS($K$2:K37)</f>
        <v>-0.93447192469999996</v>
      </c>
      <c r="M37">
        <f t="shared" si="0"/>
        <v>33</v>
      </c>
      <c r="N37">
        <f>INDEX($K$2:$K$420,MATCH(ROWS($M$2:$M37),$M$2:$M$420,0))</f>
        <v>-0.86834787989999995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21276793.609999999</v>
      </c>
      <c r="C38">
        <f>VLOOKUP($A38,all_biorepintensities!$A:$G,MATCH(C$1,all_biorepintensities!$A$1:$G$1,0),FALSE)</f>
        <v>135530428.03</v>
      </c>
      <c r="D38">
        <f>VLOOKUP($A38,all_biorepintensities!$A:$G,MATCH(D$1,all_biorepintensities!$A$1:$G$1,0),FALSE)</f>
        <v>43381277.780000001</v>
      </c>
      <c r="E38">
        <f>VLOOKUP($A38,all_biorepintensities!$A:$G,MATCH(E$1,all_biorepintensities!$A$1:$G$1,0),FALSE)</f>
        <v>27504447.350000001</v>
      </c>
      <c r="F38">
        <f>VLOOKUP($A38,all_biorepintensities!$A:$G,MATCH(F$1,all_biorepintensities!$A$1:$G$1,0),FALSE)</f>
        <v>83068857.980000004</v>
      </c>
      <c r="G38">
        <f>VLOOKUP($A38,all_biorepintensities!$A:$G,MATCH(G$1,all_biorepintensities!$A$1:$G$1,0),FALSE)</f>
        <v>24388814.670000002</v>
      </c>
      <c r="H38" s="10">
        <f>ROUND(AVERAGE(B38:D38),all_biorepintensities!$U$4)</f>
        <v>66729499.806666702</v>
      </c>
      <c r="I38" s="10">
        <f>ROUND(AVERAGE(E38:G38),all_biorepintensities!$U$4)</f>
        <v>44987373.333333299</v>
      </c>
      <c r="J38" s="2">
        <f>ROUND(SQRT(((1/3+1/3)/4)*((SUM((B38-H38)^2,(C38-H38)^2,(D38-H38)^2)+SUM((E38-I38)^2,(F38-I38)^2,(G38-I38)^2)))),all_biorepintensities!$U$4)</f>
        <v>39843043.076633997</v>
      </c>
      <c r="K38" s="2">
        <f>ROUND((I38-H38)/(J38+all_biorepintensities!$U$2),all_biorepintensities!$U$4)</f>
        <v>-0.54569441110000005</v>
      </c>
      <c r="L38" s="2">
        <f>K38+0.00000001*ROWS($K$2:K38)</f>
        <v>-0.54569404110000008</v>
      </c>
      <c r="M38">
        <f t="shared" si="0"/>
        <v>70</v>
      </c>
      <c r="N38">
        <f>INDEX($K$2:$K$420,MATCH(ROWS($M$2:$M38),$M$2:$M$420,0))</f>
        <v>-0.85495122680000002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2262177698.7600002</v>
      </c>
      <c r="C39">
        <f>VLOOKUP($A39,all_biorepintensities!$A:$G,MATCH(C$1,all_biorepintensities!$A$1:$G$1,0),FALSE)</f>
        <v>876012955.95000005</v>
      </c>
      <c r="D39">
        <f>VLOOKUP($A39,all_biorepintensities!$A:$G,MATCH(D$1,all_biorepintensities!$A$1:$G$1,0),FALSE)</f>
        <v>958802454.77999997</v>
      </c>
      <c r="E39">
        <f>VLOOKUP($A39,all_biorepintensities!$A:$G,MATCH(E$1,all_biorepintensities!$A$1:$G$1,0),FALSE)</f>
        <v>1484052156.1500001</v>
      </c>
      <c r="F39">
        <f>VLOOKUP($A39,all_biorepintensities!$A:$G,MATCH(F$1,all_biorepintensities!$A$1:$G$1,0),FALSE)</f>
        <v>1882216841.6099999</v>
      </c>
      <c r="G39">
        <f>VLOOKUP($A39,all_biorepintensities!$A:$G,MATCH(G$1,all_biorepintensities!$A$1:$G$1,0),FALSE)</f>
        <v>2167760440.0500002</v>
      </c>
      <c r="H39" s="10">
        <f>ROUND(AVERAGE(B39:D39),all_biorepintensities!$U$4)</f>
        <v>1365664369.8299999</v>
      </c>
      <c r="I39" s="10">
        <f>ROUND(AVERAGE(E39:G39),all_biorepintensities!$U$4)</f>
        <v>1844676479.27</v>
      </c>
      <c r="J39" s="2">
        <f>ROUND(SQRT(((1/3+1/3)/4)*((SUM((B39-H39)^2,(C39-H39)^2,(D39-H39)^2)+SUM((E39-I39)^2,(F39-I39)^2,(G39-I39)^2)))),all_biorepintensities!$U$4)</f>
        <v>490726281.63530201</v>
      </c>
      <c r="K39" s="2">
        <f>ROUND((I39-H39)/(J39+all_biorepintensities!$U$2),all_biorepintensities!$U$4)</f>
        <v>0.97612890610000003</v>
      </c>
      <c r="L39" s="2">
        <f>K39+0.00000001*ROWS($K$2:K39)</f>
        <v>0.97612928610000005</v>
      </c>
      <c r="M39">
        <f t="shared" si="0"/>
        <v>100</v>
      </c>
      <c r="N39">
        <f>INDEX($K$2:$K$420,MATCH(ROWS($M$2:$M39),$M$2:$M$420,0))</f>
        <v>-0.85382187909999996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138860295.19999999</v>
      </c>
      <c r="C40">
        <f>VLOOKUP($A40,all_biorepintensities!$A:$G,MATCH(C$1,all_biorepintensities!$A$1:$G$1,0),FALSE)</f>
        <v>196301702.59999999</v>
      </c>
      <c r="D40">
        <f>VLOOKUP($A40,all_biorepintensities!$A:$G,MATCH(D$1,all_biorepintensities!$A$1:$G$1,0),FALSE)</f>
        <v>83291898.650000006</v>
      </c>
      <c r="E40">
        <f>VLOOKUP($A40,all_biorepintensities!$A:$G,MATCH(E$1,all_biorepintensities!$A$1:$G$1,0),FALSE)</f>
        <v>141597070.46000001</v>
      </c>
      <c r="F40">
        <f>VLOOKUP($A40,all_biorepintensities!$A:$G,MATCH(F$1,all_biorepintensities!$A$1:$G$1,0),FALSE)</f>
        <v>107903815.81</v>
      </c>
      <c r="G40">
        <f>VLOOKUP($A40,all_biorepintensities!$A:$G,MATCH(G$1,all_biorepintensities!$A$1:$G$1,0),FALSE)</f>
        <v>99516236</v>
      </c>
      <c r="H40" s="10">
        <f>ROUND(AVERAGE(B40:D40),all_biorepintensities!$U$4)</f>
        <v>139484632.15000001</v>
      </c>
      <c r="I40" s="10">
        <f>ROUND(AVERAGE(E40:G40),all_biorepintensities!$U$4)</f>
        <v>116339040.756667</v>
      </c>
      <c r="J40" s="2">
        <f>ROUND(SQRT(((1/3+1/3)/4)*((SUM((B40-H40)^2,(C40-H40)^2,(D40-H40)^2)+SUM((E40-I40)^2,(F40-I40)^2,(G40-I40)^2)))),all_biorepintensities!$U$4)</f>
        <v>35067364.775114603</v>
      </c>
      <c r="K40" s="2">
        <f>ROUND((I40-H40)/(J40+all_biorepintensities!$U$2),all_biorepintensities!$U$4)</f>
        <v>-0.66003222319999999</v>
      </c>
      <c r="L40" s="2">
        <f>K40+0.00000001*ROWS($K$2:K40)</f>
        <v>-0.66003183320000003</v>
      </c>
      <c r="M40">
        <f t="shared" si="0"/>
        <v>55</v>
      </c>
      <c r="N40">
        <f>INDEX($K$2:$K$420,MATCH(ROWS($M$2:$M40),$M$2:$M$420,0))</f>
        <v>-0.84135130000000002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16550221.140000001</v>
      </c>
      <c r="C41">
        <f>VLOOKUP($A41,all_biorepintensities!$A:$G,MATCH(C$1,all_biorepintensities!$A$1:$G$1,0),FALSE)</f>
        <v>293243315.70999998</v>
      </c>
      <c r="D41">
        <f>VLOOKUP($A41,all_biorepintensities!$A:$G,MATCH(D$1,all_biorepintensities!$A$1:$G$1,0),FALSE)</f>
        <v>184721821.75999999</v>
      </c>
      <c r="E41">
        <f>VLOOKUP($A41,all_biorepintensities!$A:$G,MATCH(E$1,all_biorepintensities!$A$1:$G$1,0),FALSE)</f>
        <v>17828795.100000001</v>
      </c>
      <c r="F41">
        <f>VLOOKUP($A41,all_biorepintensities!$A:$G,MATCH(F$1,all_biorepintensities!$A$1:$G$1,0),FALSE)</f>
        <v>171253782.80000001</v>
      </c>
      <c r="G41">
        <f>VLOOKUP($A41,all_biorepintensities!$A:$G,MATCH(G$1,all_biorepintensities!$A$1:$G$1,0),FALSE)</f>
        <v>131445195.34</v>
      </c>
      <c r="H41" s="10">
        <f>ROUND(AVERAGE(B41:D41),all_biorepintensities!$U$4)</f>
        <v>164838452.87</v>
      </c>
      <c r="I41" s="10">
        <f>ROUND(AVERAGE(E41:G41),all_biorepintensities!$U$4)</f>
        <v>106842591.08</v>
      </c>
      <c r="J41" s="2">
        <f>ROUND(SQRT(((1/3+1/3)/4)*((SUM((B41-H41)^2,(C41-H41)^2,(D41-H41)^2)+SUM((E41-I41)^2,(F41-I41)^2,(G41-I41)^2)))),all_biorepintensities!$U$4)</f>
        <v>92691335.858068004</v>
      </c>
      <c r="K41" s="2">
        <f>ROUND((I41-H41)/(J41+all_biorepintensities!$U$2),all_biorepintensities!$U$4)</f>
        <v>-0.62568804980000003</v>
      </c>
      <c r="L41" s="2">
        <f>K41+0.00000001*ROWS($K$2:K41)</f>
        <v>-0.62568764980000002</v>
      </c>
      <c r="M41">
        <f t="shared" si="0"/>
        <v>60</v>
      </c>
      <c r="N41">
        <f>INDEX($K$2:$K$420,MATCH(ROWS($M$2:$M41),$M$2:$M$420,0))</f>
        <v>-0.81969839440000003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882139.33</v>
      </c>
      <c r="C42">
        <f>VLOOKUP($A42,all_biorepintensities!$A:$G,MATCH(C$1,all_biorepintensities!$A$1:$G$1,0),FALSE)</f>
        <v>31583259.100000001</v>
      </c>
      <c r="D42">
        <f>VLOOKUP($A42,all_biorepintensities!$A:$G,MATCH(D$1,all_biorepintensities!$A$1:$G$1,0),FALSE)</f>
        <v>568127.24</v>
      </c>
      <c r="E42">
        <f>VLOOKUP($A42,all_biorepintensities!$A:$G,MATCH(E$1,all_biorepintensities!$A$1:$G$1,0),FALSE)</f>
        <v>1216671</v>
      </c>
      <c r="F42">
        <f>VLOOKUP($A42,all_biorepintensities!$A:$G,MATCH(F$1,all_biorepintensities!$A$1:$G$1,0),FALSE)</f>
        <v>16017400.99</v>
      </c>
      <c r="G42">
        <f>VLOOKUP($A42,all_biorepintensities!$A:$G,MATCH(G$1,all_biorepintensities!$A$1:$G$1,0),FALSE)</f>
        <v>42178.86</v>
      </c>
      <c r="H42" s="10">
        <f>ROUND(AVERAGE(B42:D42),all_biorepintensities!$U$4)</f>
        <v>11011175.223333299</v>
      </c>
      <c r="I42" s="10">
        <f>ROUND(AVERAGE(E42:G42),all_biorepintensities!$U$4)</f>
        <v>5758750.2833333304</v>
      </c>
      <c r="J42" s="2">
        <f>ROUND(SQRT(((1/3+1/3)/4)*((SUM((B42-H42)^2,(C42-H42)^2,(D42-H42)^2)+SUM((E42-I42)^2,(F42-I42)^2,(G42-I42)^2)))),all_biorepintensities!$U$4)</f>
        <v>11499382.8944194</v>
      </c>
      <c r="K42" s="2">
        <f>ROUND((I42-H42)/(J42+all_biorepintensities!$U$2),all_biorepintensities!$U$4)</f>
        <v>-0.45675707399999999</v>
      </c>
      <c r="L42" s="2">
        <f>K42+0.00000001*ROWS($K$2:K42)</f>
        <v>-0.45675666399999998</v>
      </c>
      <c r="M42">
        <f t="shared" si="0"/>
        <v>79</v>
      </c>
      <c r="N42">
        <f>INDEX($K$2:$K$420,MATCH(ROWS($M$2:$M42),$M$2:$M$420,0))</f>
        <v>-0.80171496139999998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6627803.0700000003</v>
      </c>
      <c r="C43">
        <f>VLOOKUP($A43,all_biorepintensities!$A:$G,MATCH(C$1,all_biorepintensities!$A$1:$G$1,0),FALSE)</f>
        <v>378484281.80000001</v>
      </c>
      <c r="D43">
        <f>VLOOKUP($A43,all_biorepintensities!$A:$G,MATCH(D$1,all_biorepintensities!$A$1:$G$1,0),FALSE)</f>
        <v>174099365.03</v>
      </c>
      <c r="E43">
        <f>VLOOKUP($A43,all_biorepintensities!$A:$G,MATCH(E$1,all_biorepintensities!$A$1:$G$1,0),FALSE)</f>
        <v>7489122.0599999996</v>
      </c>
      <c r="F43">
        <f>VLOOKUP($A43,all_biorepintensities!$A:$G,MATCH(F$1,all_biorepintensities!$A$1:$G$1,0),FALSE)</f>
        <v>210744729</v>
      </c>
      <c r="G43">
        <f>VLOOKUP($A43,all_biorepintensities!$A:$G,MATCH(G$1,all_biorepintensities!$A$1:$G$1,0),FALSE)</f>
        <v>97616145.569999993</v>
      </c>
      <c r="H43" s="10">
        <f>ROUND(AVERAGE(B43:D43),all_biorepintensities!$U$4)</f>
        <v>186403816.633333</v>
      </c>
      <c r="I43" s="10">
        <f>ROUND(AVERAGE(E43:G43),all_biorepintensities!$U$4)</f>
        <v>105283332.20999999</v>
      </c>
      <c r="J43" s="2">
        <f>ROUND(SQRT(((1/3+1/3)/4)*((SUM((B43-H43)^2,(C43-H43)^2,(D43-H43)^2)+SUM((E43-I43)^2,(F43-I43)^2,(G43-I43)^2)))),all_biorepintensities!$U$4)</f>
        <v>122549526.84755599</v>
      </c>
      <c r="K43" s="2">
        <f>ROUND((I43-H43)/(J43+all_biorepintensities!$U$2),all_biorepintensities!$U$4)</f>
        <v>-0.66194040769999996</v>
      </c>
      <c r="L43" s="2">
        <f>K43+0.00000001*ROWS($K$2:K43)</f>
        <v>-0.66193998769999995</v>
      </c>
      <c r="M43">
        <f t="shared" si="0"/>
        <v>54</v>
      </c>
      <c r="N43">
        <f>INDEX($K$2:$K$420,MATCH(ROWS($M$2:$M43),$M$2:$M$420,0))</f>
        <v>-0.77498397080000003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224107377.74000001</v>
      </c>
      <c r="C44">
        <f>VLOOKUP($A44,all_biorepintensities!$A:$G,MATCH(C$1,all_biorepintensities!$A$1:$G$1,0),FALSE)</f>
        <v>828968886.13999999</v>
      </c>
      <c r="D44">
        <f>VLOOKUP($A44,all_biorepintensities!$A:$G,MATCH(D$1,all_biorepintensities!$A$1:$G$1,0),FALSE)</f>
        <v>1058919319.41</v>
      </c>
      <c r="E44">
        <f>VLOOKUP($A44,all_biorepintensities!$A:$G,MATCH(E$1,all_biorepintensities!$A$1:$G$1,0),FALSE)</f>
        <v>272724785.14999998</v>
      </c>
      <c r="F44">
        <f>VLOOKUP($A44,all_biorepintensities!$A:$G,MATCH(F$1,all_biorepintensities!$A$1:$G$1,0),FALSE)</f>
        <v>221316500.87</v>
      </c>
      <c r="G44">
        <f>VLOOKUP($A44,all_biorepintensities!$A:$G,MATCH(G$1,all_biorepintensities!$A$1:$G$1,0),FALSE)</f>
        <v>419858447.07999998</v>
      </c>
      <c r="H44" s="10">
        <f>ROUND(AVERAGE(B44:D44),all_biorepintensities!$U$4)</f>
        <v>703998527.76333296</v>
      </c>
      <c r="I44" s="10">
        <f>ROUND(AVERAGE(E44:G44),all_biorepintensities!$U$4)</f>
        <v>304633244.36666697</v>
      </c>
      <c r="J44" s="2">
        <f>ROUND(SQRT(((1/3+1/3)/4)*((SUM((B44-H44)^2,(C44-H44)^2,(D44-H44)^2)+SUM((E44-I44)^2,(F44-I44)^2,(G44-I44)^2)))),all_biorepintensities!$U$4)</f>
        <v>255968276.53162</v>
      </c>
      <c r="K44" s="2">
        <f>ROUND((I44-H44)/(J44+all_biorepintensities!$U$2),all_biorepintensities!$U$4)</f>
        <v>-1.5602139736</v>
      </c>
      <c r="L44" s="2">
        <f>K44+0.00000001*ROWS($K$2:K44)</f>
        <v>-1.5602135436</v>
      </c>
      <c r="M44">
        <f t="shared" si="0"/>
        <v>8</v>
      </c>
      <c r="N44">
        <f>INDEX($K$2:$K$420,MATCH(ROWS($M$2:$M44),$M$2:$M$420,0))</f>
        <v>-0.76758443590000003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153448437.00999999</v>
      </c>
      <c r="C45">
        <f>VLOOKUP($A45,all_biorepintensities!$A:$G,MATCH(C$1,all_biorepintensities!$A$1:$G$1,0),FALSE)</f>
        <v>3098097442.1700001</v>
      </c>
      <c r="D45">
        <f>VLOOKUP($A45,all_biorepintensities!$A:$G,MATCH(D$1,all_biorepintensities!$A$1:$G$1,0),FALSE)</f>
        <v>2004563905.5999999</v>
      </c>
      <c r="E45">
        <f>VLOOKUP($A45,all_biorepintensities!$A:$G,MATCH(E$1,all_biorepintensities!$A$1:$G$1,0),FALSE)</f>
        <v>121619168.94</v>
      </c>
      <c r="F45">
        <f>VLOOKUP($A45,all_biorepintensities!$A:$G,MATCH(F$1,all_biorepintensities!$A$1:$G$1,0),FALSE)</f>
        <v>2855464812.9099998</v>
      </c>
      <c r="G45">
        <f>VLOOKUP($A45,all_biorepintensities!$A:$G,MATCH(G$1,all_biorepintensities!$A$1:$G$1,0),FALSE)</f>
        <v>1976840151.6400001</v>
      </c>
      <c r="H45" s="10">
        <f>ROUND(AVERAGE(B45:D45),all_biorepintensities!$U$4)</f>
        <v>1752036594.9266701</v>
      </c>
      <c r="I45" s="10">
        <f>ROUND(AVERAGE(E45:G45),all_biorepintensities!$U$4)</f>
        <v>1651308044.49667</v>
      </c>
      <c r="J45" s="2">
        <f>ROUND(SQRT(((1/3+1/3)/4)*((SUM((B45-H45)^2,(C45-H45)^2,(D45-H45)^2)+SUM((E45-I45)^2,(F45-I45)^2,(G45-I45)^2)))),all_biorepintensities!$U$4)</f>
        <v>1178066684.40623</v>
      </c>
      <c r="K45" s="2">
        <f>ROUND((I45-H45)/(J45+all_biorepintensities!$U$2),all_biorepintensities!$U$4)</f>
        <v>-8.5503267100000002E-2</v>
      </c>
      <c r="L45" s="2">
        <f>K45+0.00000001*ROWS($K$2:K45)</f>
        <v>-8.5502827099999998E-2</v>
      </c>
      <c r="M45">
        <f t="shared" si="0"/>
        <v>94</v>
      </c>
      <c r="N45">
        <f>INDEX($K$2:$K$420,MATCH(ROWS($M$2:$M45),$M$2:$M$420,0))</f>
        <v>-0.7619008934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11999979.43</v>
      </c>
      <c r="C46">
        <f>VLOOKUP($A46,all_biorepintensities!$A:$G,MATCH(C$1,all_biorepintensities!$A$1:$G$1,0),FALSE)</f>
        <v>99484036.709999993</v>
      </c>
      <c r="D46">
        <f>VLOOKUP($A46,all_biorepintensities!$A:$G,MATCH(D$1,all_biorepintensities!$A$1:$G$1,0),FALSE)</f>
        <v>20513625.039999999</v>
      </c>
      <c r="E46">
        <f>VLOOKUP($A46,all_biorepintensities!$A:$G,MATCH(E$1,all_biorepintensities!$A$1:$G$1,0),FALSE)</f>
        <v>15428409.5</v>
      </c>
      <c r="F46">
        <f>VLOOKUP($A46,all_biorepintensities!$A:$G,MATCH(F$1,all_biorepintensities!$A$1:$G$1,0),FALSE)</f>
        <v>58634258.740000002</v>
      </c>
      <c r="G46">
        <f>VLOOKUP($A46,all_biorepintensities!$A:$G,MATCH(G$1,all_biorepintensities!$A$1:$G$1,0),FALSE)</f>
        <v>10698313.560000001</v>
      </c>
      <c r="H46" s="10">
        <f>ROUND(AVERAGE(B46:D46),all_biorepintensities!$U$4)</f>
        <v>43999213.726666696</v>
      </c>
      <c r="I46" s="10">
        <f>ROUND(AVERAGE(E46:G46),all_biorepintensities!$U$4)</f>
        <v>28253660.600000001</v>
      </c>
      <c r="J46" s="2">
        <f>ROUND(SQRT(((1/3+1/3)/4)*((SUM((B46-H46)^2,(C46-H46)^2,(D46-H46)^2)+SUM((E46-I46)^2,(F46-I46)^2,(G46-I46)^2)))),all_biorepintensities!$U$4)</f>
        <v>31753602.083966099</v>
      </c>
      <c r="K46" s="2">
        <f>ROUND((I46-H46)/(J46+all_biorepintensities!$U$2),all_biorepintensities!$U$4)</f>
        <v>-0.49586666070000002</v>
      </c>
      <c r="L46" s="2">
        <f>K46+0.00000001*ROWS($K$2:K46)</f>
        <v>-0.49586621070000003</v>
      </c>
      <c r="M46">
        <f t="shared" si="0"/>
        <v>76</v>
      </c>
      <c r="N46">
        <f>INDEX($K$2:$K$420,MATCH(ROWS($M$2:$M46),$M$2:$M$420,0))</f>
        <v>-0.75937616389999996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18230903.57</v>
      </c>
      <c r="C47">
        <f>VLOOKUP($A47,all_biorepintensities!$A:$G,MATCH(C$1,all_biorepintensities!$A$1:$G$1,0),FALSE)</f>
        <v>71431524.269999996</v>
      </c>
      <c r="D47">
        <f>VLOOKUP($A47,all_biorepintensities!$A:$G,MATCH(D$1,all_biorepintensities!$A$1:$G$1,0),FALSE)</f>
        <v>355524299.10000002</v>
      </c>
      <c r="E47">
        <f>VLOOKUP($A47,all_biorepintensities!$A:$G,MATCH(E$1,all_biorepintensities!$A$1:$G$1,0),FALSE)</f>
        <v>16149352.289999999</v>
      </c>
      <c r="F47">
        <f>VLOOKUP($A47,all_biorepintensities!$A:$G,MATCH(F$1,all_biorepintensities!$A$1:$G$1,0),FALSE)</f>
        <v>22637195</v>
      </c>
      <c r="G47">
        <f>VLOOKUP($A47,all_biorepintensities!$A:$G,MATCH(G$1,all_biorepintensities!$A$1:$G$1,0),FALSE)</f>
        <v>215877771.08000001</v>
      </c>
      <c r="H47" s="10">
        <f>ROUND(AVERAGE(B47:D47),all_biorepintensities!$U$4)</f>
        <v>148395575.646667</v>
      </c>
      <c r="I47" s="10">
        <f>ROUND(AVERAGE(E47:G47),all_biorepintensities!$U$4)</f>
        <v>84888106.123333305</v>
      </c>
      <c r="J47" s="2">
        <f>ROUND(SQRT(((1/3+1/3)/4)*((SUM((B47-H47)^2,(C47-H47)^2,(D47-H47)^2)+SUM((E47-I47)^2,(F47-I47)^2,(G47-I47)^2)))),all_biorepintensities!$U$4)</f>
        <v>123509176.231464</v>
      </c>
      <c r="K47" s="2">
        <f>ROUND((I47-H47)/(J47+all_biorepintensities!$U$2),all_biorepintensities!$U$4)</f>
        <v>-0.51419231300000001</v>
      </c>
      <c r="L47" s="2">
        <f>K47+0.00000001*ROWS($K$2:K47)</f>
        <v>-0.51419185300000003</v>
      </c>
      <c r="M47">
        <f t="shared" si="0"/>
        <v>74</v>
      </c>
      <c r="N47">
        <f>INDEX($K$2:$K$420,MATCH(ROWS($M$2:$M47),$M$2:$M$420,0))</f>
        <v>-0.75011500180000001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385795982.20999998</v>
      </c>
      <c r="C48">
        <f>VLOOKUP($A48,all_biorepintensities!$A:$G,MATCH(C$1,all_biorepintensities!$A$1:$G$1,0),FALSE)</f>
        <v>1252376119.75</v>
      </c>
      <c r="D48">
        <f>VLOOKUP($A48,all_biorepintensities!$A:$G,MATCH(D$1,all_biorepintensities!$A$1:$G$1,0),FALSE)</f>
        <v>962705592.05999994</v>
      </c>
      <c r="E48">
        <f>VLOOKUP($A48,all_biorepintensities!$A:$G,MATCH(E$1,all_biorepintensities!$A$1:$G$1,0),FALSE)</f>
        <v>396735537.70999998</v>
      </c>
      <c r="F48">
        <f>VLOOKUP($A48,all_biorepintensities!$A:$G,MATCH(F$1,all_biorepintensities!$A$1:$G$1,0),FALSE)</f>
        <v>761685876.92999995</v>
      </c>
      <c r="G48">
        <f>VLOOKUP($A48,all_biorepintensities!$A:$G,MATCH(G$1,all_biorepintensities!$A$1:$G$1,0),FALSE)</f>
        <v>709737526.55999994</v>
      </c>
      <c r="H48" s="10">
        <f>ROUND(AVERAGE(B48:D48),all_biorepintensities!$U$4)</f>
        <v>866959231.34000003</v>
      </c>
      <c r="I48" s="10">
        <f>ROUND(AVERAGE(E48:G48),all_biorepintensities!$U$4)</f>
        <v>622719647.06666696</v>
      </c>
      <c r="J48" s="2">
        <f>ROUND(SQRT(((1/3+1/3)/4)*((SUM((B48-H48)^2,(C48-H48)^2,(D48-H48)^2)+SUM((E48-I48)^2,(F48-I48)^2,(G48-I48)^2)))),all_biorepintensities!$U$4)</f>
        <v>279041262.734797</v>
      </c>
      <c r="K48" s="2">
        <f>ROUND((I48-H48)/(J48+all_biorepintensities!$U$2),all_biorepintensities!$U$4)</f>
        <v>-0.87528124340000002</v>
      </c>
      <c r="L48" s="2">
        <f>K48+0.00000001*ROWS($K$2:K48)</f>
        <v>-0.87528077339999999</v>
      </c>
      <c r="M48">
        <f t="shared" si="0"/>
        <v>35</v>
      </c>
      <c r="N48">
        <f>INDEX($K$2:$K$420,MATCH(ROWS($M$2:$M48),$M$2:$M$420,0))</f>
        <v>-0.73933283169999997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35841261.329999998</v>
      </c>
      <c r="C49">
        <f>VLOOKUP($A49,all_biorepintensities!$A:$G,MATCH(C$1,all_biorepintensities!$A$1:$G$1,0),FALSE)</f>
        <v>759419499.39999998</v>
      </c>
      <c r="D49">
        <f>VLOOKUP($A49,all_biorepintensities!$A:$G,MATCH(D$1,all_biorepintensities!$A$1:$G$1,0),FALSE)</f>
        <v>692286803.69000006</v>
      </c>
      <c r="E49">
        <f>VLOOKUP($A49,all_biorepintensities!$A:$G,MATCH(E$1,all_biorepintensities!$A$1:$G$1,0),FALSE)</f>
        <v>30585493.460000001</v>
      </c>
      <c r="F49">
        <f>VLOOKUP($A49,all_biorepintensities!$A:$G,MATCH(F$1,all_biorepintensities!$A$1:$G$1,0),FALSE)</f>
        <v>449231937.47000003</v>
      </c>
      <c r="G49">
        <f>VLOOKUP($A49,all_biorepintensities!$A:$G,MATCH(G$1,all_biorepintensities!$A$1:$G$1,0),FALSE)</f>
        <v>415451042.69999999</v>
      </c>
      <c r="H49" s="10">
        <f>ROUND(AVERAGE(B49:D49),all_biorepintensities!$U$4)</f>
        <v>495849188.13999999</v>
      </c>
      <c r="I49" s="10">
        <f>ROUND(AVERAGE(E49:G49),all_biorepintensities!$U$4)</f>
        <v>298422824.54333299</v>
      </c>
      <c r="J49" s="2">
        <f>ROUND(SQRT(((1/3+1/3)/4)*((SUM((B49-H49)^2,(C49-H49)^2,(D49-H49)^2)+SUM((E49-I49)^2,(F49-I49)^2,(G49-I49)^2)))),all_biorepintensities!$U$4)</f>
        <v>267033133.654856</v>
      </c>
      <c r="K49" s="2">
        <f>ROUND((I49-H49)/(J49+all_biorepintensities!$U$2),all_biorepintensities!$U$4)</f>
        <v>-0.73933283169999997</v>
      </c>
      <c r="L49" s="2">
        <f>K49+0.00000001*ROWS($K$2:K49)</f>
        <v>-0.7393323517</v>
      </c>
      <c r="M49">
        <f t="shared" si="0"/>
        <v>47</v>
      </c>
      <c r="N49">
        <f>INDEX($K$2:$K$420,MATCH(ROWS($M$2:$M49),$M$2:$M$420,0))</f>
        <v>-0.73448180839999999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218816521.22999999</v>
      </c>
      <c r="C50">
        <f>VLOOKUP($A50,all_biorepintensities!$A:$G,MATCH(C$1,all_biorepintensities!$A$1:$G$1,0),FALSE)</f>
        <v>978491845.73000002</v>
      </c>
      <c r="D50">
        <f>VLOOKUP($A50,all_biorepintensities!$A:$G,MATCH(D$1,all_biorepintensities!$A$1:$G$1,0),FALSE)</f>
        <v>490938772.93000001</v>
      </c>
      <c r="E50">
        <f>VLOOKUP($A50,all_biorepintensities!$A:$G,MATCH(E$1,all_biorepintensities!$A$1:$G$1,0),FALSE)</f>
        <v>246667803.22999999</v>
      </c>
      <c r="F50">
        <f>VLOOKUP($A50,all_biorepintensities!$A:$G,MATCH(F$1,all_biorepintensities!$A$1:$G$1,0),FALSE)</f>
        <v>624424654.17999995</v>
      </c>
      <c r="G50">
        <f>VLOOKUP($A50,all_biorepintensities!$A:$G,MATCH(G$1,all_biorepintensities!$A$1:$G$1,0),FALSE)</f>
        <v>357548850.45999998</v>
      </c>
      <c r="H50" s="10">
        <f>ROUND(AVERAGE(B50:D50),all_biorepintensities!$U$4)</f>
        <v>562749046.63</v>
      </c>
      <c r="I50" s="10">
        <f>ROUND(AVERAGE(E50:G50),all_biorepintensities!$U$4)</f>
        <v>409547102.62333298</v>
      </c>
      <c r="J50" s="2">
        <f>ROUND(SQRT(((1/3+1/3)/4)*((SUM((B50-H50)^2,(C50-H50)^2,(D50-H50)^2)+SUM((E50-I50)^2,(F50-I50)^2,(G50-I50)^2)))),all_biorepintensities!$U$4)</f>
        <v>248895633.75113899</v>
      </c>
      <c r="K50" s="2">
        <f>ROUND((I50-H50)/(J50+all_biorepintensities!$U$2),all_biorepintensities!$U$4)</f>
        <v>-0.61552684179999995</v>
      </c>
      <c r="L50" s="2">
        <f>K50+0.00000001*ROWS($K$2:K50)</f>
        <v>-0.61552635179999993</v>
      </c>
      <c r="M50">
        <f t="shared" si="0"/>
        <v>63</v>
      </c>
      <c r="N50">
        <f>INDEX($K$2:$K$420,MATCH(ROWS($M$2:$M50),$M$2:$M$420,0))</f>
        <v>-0.7131809523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214086528.52000001</v>
      </c>
      <c r="C51">
        <f>VLOOKUP($A51,all_biorepintensities!$A:$G,MATCH(C$1,all_biorepintensities!$A$1:$G$1,0),FALSE)</f>
        <v>1218335613.8099999</v>
      </c>
      <c r="D51">
        <f>VLOOKUP($A51,all_biorepintensities!$A:$G,MATCH(D$1,all_biorepintensities!$A$1:$G$1,0),FALSE)</f>
        <v>1137401890.25</v>
      </c>
      <c r="E51">
        <f>VLOOKUP($A51,all_biorepintensities!$A:$G,MATCH(E$1,all_biorepintensities!$A$1:$G$1,0),FALSE)</f>
        <v>190135362.78</v>
      </c>
      <c r="F51">
        <f>VLOOKUP($A51,all_biorepintensities!$A:$G,MATCH(F$1,all_biorepintensities!$A$1:$G$1,0),FALSE)</f>
        <v>384287185.24000001</v>
      </c>
      <c r="G51">
        <f>VLOOKUP($A51,all_biorepintensities!$A:$G,MATCH(G$1,all_biorepintensities!$A$1:$G$1,0),FALSE)</f>
        <v>411589289.11000001</v>
      </c>
      <c r="H51" s="10">
        <f>ROUND(AVERAGE(B51:D51),all_biorepintensities!$U$4)</f>
        <v>856608010.86000001</v>
      </c>
      <c r="I51" s="10">
        <f>ROUND(AVERAGE(E51:G51),all_biorepintensities!$U$4)</f>
        <v>328670612.37666702</v>
      </c>
      <c r="J51" s="2">
        <f>ROUND(SQRT(((1/3+1/3)/4)*((SUM((B51-H51)^2,(C51-H51)^2,(D51-H51)^2)+SUM((E51-I51)^2,(F51-I51)^2,(G51-I51)^2)))),all_biorepintensities!$U$4)</f>
        <v>329567049.884215</v>
      </c>
      <c r="K51" s="2">
        <f>ROUND((I51-H51)/(J51+all_biorepintensities!$U$2),all_biorepintensities!$U$4)</f>
        <v>-1.6019119541</v>
      </c>
      <c r="L51" s="2">
        <f>K51+0.00000001*ROWS($K$2:K51)</f>
        <v>-1.6019114540999999</v>
      </c>
      <c r="M51">
        <f t="shared" si="0"/>
        <v>7</v>
      </c>
      <c r="N51">
        <f>INDEX($K$2:$K$420,MATCH(ROWS($M$2:$M51),$M$2:$M$420,0))</f>
        <v>-0.69697038619999996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4038018.11</v>
      </c>
      <c r="C52">
        <f>VLOOKUP($A52,all_biorepintensities!$A:$G,MATCH(C$1,all_biorepintensities!$A$1:$G$1,0),FALSE)</f>
        <v>278509989.16000003</v>
      </c>
      <c r="D52">
        <f>VLOOKUP($A52,all_biorepintensities!$A:$G,MATCH(D$1,all_biorepintensities!$A$1:$G$1,0),FALSE)</f>
        <v>214709168.72</v>
      </c>
      <c r="E52">
        <f>VLOOKUP($A52,all_biorepintensities!$A:$G,MATCH(E$1,all_biorepintensities!$A$1:$G$1,0),FALSE)</f>
        <v>3516474.05</v>
      </c>
      <c r="F52">
        <f>VLOOKUP($A52,all_biorepintensities!$A:$G,MATCH(F$1,all_biorepintensities!$A$1:$G$1,0),FALSE)</f>
        <v>254310388.38999999</v>
      </c>
      <c r="G52">
        <f>VLOOKUP($A52,all_biorepintensities!$A:$G,MATCH(G$1,all_biorepintensities!$A$1:$G$1,0),FALSE)</f>
        <v>182833088.56</v>
      </c>
      <c r="H52" s="10">
        <f>ROUND(AVERAGE(B52:D52),all_biorepintensities!$U$4)</f>
        <v>165752391.996667</v>
      </c>
      <c r="I52" s="10">
        <f>ROUND(AVERAGE(E52:G52),all_biorepintensities!$U$4)</f>
        <v>146886650.33333299</v>
      </c>
      <c r="J52" s="2">
        <f>ROUND(SQRT(((1/3+1/3)/4)*((SUM((B52-H52)^2,(C52-H52)^2,(D52-H52)^2)+SUM((E52-I52)^2,(F52-I52)^2,(G52-I52)^2)))),all_biorepintensities!$U$4)</f>
        <v>111541915.73388299</v>
      </c>
      <c r="K52" s="2">
        <f>ROUND((I52-H52)/(J52+all_biorepintensities!$U$2),all_biorepintensities!$U$4)</f>
        <v>-0.16913589270000001</v>
      </c>
      <c r="L52" s="2">
        <f>K52+0.00000001*ROWS($K$2:K52)</f>
        <v>-0.1691353827</v>
      </c>
      <c r="M52">
        <f t="shared" si="0"/>
        <v>92</v>
      </c>
      <c r="N52">
        <f>INDEX($K$2:$K$420,MATCH(ROWS($M$2:$M52),$M$2:$M$420,0))</f>
        <v>-0.68072946509999999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1084438229.27</v>
      </c>
      <c r="C53">
        <f>VLOOKUP($A53,all_biorepintensities!$A:$G,MATCH(C$1,all_biorepintensities!$A$1:$G$1,0),FALSE)</f>
        <v>1979359652.1099999</v>
      </c>
      <c r="D53">
        <f>VLOOKUP($A53,all_biorepintensities!$A:$G,MATCH(D$1,all_biorepintensities!$A$1:$G$1,0),FALSE)</f>
        <v>2095134195.0699999</v>
      </c>
      <c r="E53">
        <f>VLOOKUP($A53,all_biorepintensities!$A:$G,MATCH(E$1,all_biorepintensities!$A$1:$G$1,0),FALSE)</f>
        <v>262607317.19999999</v>
      </c>
      <c r="F53">
        <f>VLOOKUP($A53,all_biorepintensities!$A:$G,MATCH(F$1,all_biorepintensities!$A$1:$G$1,0),FALSE)</f>
        <v>162334068.47999999</v>
      </c>
      <c r="G53">
        <f>VLOOKUP($A53,all_biorepintensities!$A:$G,MATCH(G$1,all_biorepintensities!$A$1:$G$1,0),FALSE)</f>
        <v>393706502.88</v>
      </c>
      <c r="H53" s="10">
        <f>ROUND(AVERAGE(B53:D53),all_biorepintensities!$U$4)</f>
        <v>1719644025.48333</v>
      </c>
      <c r="I53" s="10">
        <f>ROUND(AVERAGE(E53:G53),all_biorepintensities!$U$4)</f>
        <v>272882629.51999998</v>
      </c>
      <c r="J53" s="2">
        <f>ROUND(SQRT(((1/3+1/3)/4)*((SUM((B53-H53)^2,(C53-H53)^2,(D53-H53)^2)+SUM((E53-I53)^2,(F53-I53)^2,(G53-I53)^2)))),all_biorepintensities!$U$4)</f>
        <v>326306719.84048003</v>
      </c>
      <c r="K53" s="2">
        <f>ROUND((I53-H53)/(J53+all_biorepintensities!$U$2),all_biorepintensities!$U$4)</f>
        <v>-4.4337468509000004</v>
      </c>
      <c r="L53" s="2">
        <f>K53+0.00000001*ROWS($K$2:K53)</f>
        <v>-4.4337463309</v>
      </c>
      <c r="M53">
        <f t="shared" si="0"/>
        <v>1</v>
      </c>
      <c r="N53">
        <f>INDEX($K$2:$K$420,MATCH(ROWS($M$2:$M53),$M$2:$M$420,0))</f>
        <v>-0.66605595350000002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82959555.849999994</v>
      </c>
      <c r="C54">
        <f>VLOOKUP($A54,all_biorepintensities!$A:$G,MATCH(C$1,all_biorepintensities!$A$1:$G$1,0),FALSE)</f>
        <v>799050144.94000006</v>
      </c>
      <c r="D54">
        <f>VLOOKUP($A54,all_biorepintensities!$A:$G,MATCH(D$1,all_biorepintensities!$A$1:$G$1,0),FALSE)</f>
        <v>503852141.50999999</v>
      </c>
      <c r="E54">
        <f>VLOOKUP($A54,all_biorepintensities!$A:$G,MATCH(E$1,all_biorepintensities!$A$1:$G$1,0),FALSE)</f>
        <v>89999284.829999998</v>
      </c>
      <c r="F54">
        <f>VLOOKUP($A54,all_biorepintensities!$A:$G,MATCH(F$1,all_biorepintensities!$A$1:$G$1,0),FALSE)</f>
        <v>399278081.60000002</v>
      </c>
      <c r="G54">
        <f>VLOOKUP($A54,all_biorepintensities!$A:$G,MATCH(G$1,all_biorepintensities!$A$1:$G$1,0),FALSE)</f>
        <v>305126780.92000002</v>
      </c>
      <c r="H54" s="10">
        <f>ROUND(AVERAGE(B54:D54),all_biorepintensities!$U$4)</f>
        <v>461953947.43333298</v>
      </c>
      <c r="I54" s="10">
        <f>ROUND(AVERAGE(E54:G54),all_biorepintensities!$U$4)</f>
        <v>264801382.44999999</v>
      </c>
      <c r="J54" s="2">
        <f>ROUND(SQRT(((1/3+1/3)/4)*((SUM((B54-H54)^2,(C54-H54)^2,(D54-H54)^2)+SUM((E54-I54)^2,(F54-I54)^2,(G54-I54)^2)))),all_biorepintensities!$U$4)</f>
        <v>227043295.28394499</v>
      </c>
      <c r="K54" s="2">
        <f>ROUND((I54-H54)/(J54+all_biorepintensities!$U$2),all_biorepintensities!$U$4)</f>
        <v>-0.86834787989999995</v>
      </c>
      <c r="L54" s="2">
        <f>K54+0.00000001*ROWS($K$2:K54)</f>
        <v>-0.86834734989999995</v>
      </c>
      <c r="M54">
        <f t="shared" si="0"/>
        <v>36</v>
      </c>
      <c r="N54">
        <f>INDEX($K$2:$K$420,MATCH(ROWS($M$2:$M54),$M$2:$M$420,0))</f>
        <v>-0.66328704890000001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397245898.33999997</v>
      </c>
      <c r="C55">
        <f>VLOOKUP($A55,all_biorepintensities!$A:$G,MATCH(C$1,all_biorepintensities!$A$1:$G$1,0),FALSE)</f>
        <v>97979623.439999998</v>
      </c>
      <c r="D55">
        <f>VLOOKUP($A55,all_biorepintensities!$A:$G,MATCH(D$1,all_biorepintensities!$A$1:$G$1,0),FALSE)</f>
        <v>15873552.050000001</v>
      </c>
      <c r="E55">
        <f>VLOOKUP($A55,all_biorepintensities!$A:$G,MATCH(E$1,all_biorepintensities!$A$1:$G$1,0),FALSE)</f>
        <v>426007774.5</v>
      </c>
      <c r="F55">
        <f>VLOOKUP($A55,all_biorepintensities!$A:$G,MATCH(F$1,all_biorepintensities!$A$1:$G$1,0),FALSE)</f>
        <v>60062694.740000002</v>
      </c>
      <c r="G55">
        <f>VLOOKUP($A55,all_biorepintensities!$A:$G,MATCH(G$1,all_biorepintensities!$A$1:$G$1,0),FALSE)</f>
        <v>10269525.869999999</v>
      </c>
      <c r="H55" s="10">
        <f>ROUND(AVERAGE(B55:D55),all_biorepintensities!$U$4)</f>
        <v>170366357.943333</v>
      </c>
      <c r="I55" s="10">
        <f>ROUND(AVERAGE(E55:G55),all_biorepintensities!$U$4)</f>
        <v>165446665.03666699</v>
      </c>
      <c r="J55" s="2">
        <f>ROUND(SQRT(((1/3+1/3)/4)*((SUM((B55-H55)^2,(C55-H55)^2,(D55-H55)^2)+SUM((E55-I55)^2,(F55-I55)^2,(G55-I55)^2)))),all_biorepintensities!$U$4)</f>
        <v>174957142.24520701</v>
      </c>
      <c r="K55" s="2">
        <f>ROUND((I55-H55)/(J55+all_biorepintensities!$U$2),all_biorepintensities!$U$4)</f>
        <v>-2.81194172E-2</v>
      </c>
      <c r="L55" s="2">
        <f>K55+0.00000001*ROWS($K$2:K55)</f>
        <v>-2.81188772E-2</v>
      </c>
      <c r="M55">
        <f t="shared" si="0"/>
        <v>97</v>
      </c>
      <c r="N55">
        <f>INDEX($K$2:$K$420,MATCH(ROWS($M$2:$M55),$M$2:$M$420,0))</f>
        <v>-0.66194040769999996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30500336.920000002</v>
      </c>
      <c r="C56">
        <f>VLOOKUP($A56,all_biorepintensities!$A:$G,MATCH(C$1,all_biorepintensities!$A$1:$G$1,0),FALSE)</f>
        <v>391514057.62</v>
      </c>
      <c r="D56">
        <f>VLOOKUP($A56,all_biorepintensities!$A:$G,MATCH(D$1,all_biorepintensities!$A$1:$G$1,0),FALSE)</f>
        <v>267809077.49000001</v>
      </c>
      <c r="E56">
        <f>VLOOKUP($A56,all_biorepintensities!$A:$G,MATCH(E$1,all_biorepintensities!$A$1:$G$1,0),FALSE)</f>
        <v>37012664.609999999</v>
      </c>
      <c r="F56">
        <f>VLOOKUP($A56,all_biorepintensities!$A:$G,MATCH(F$1,all_biorepintensities!$A$1:$G$1,0),FALSE)</f>
        <v>228101506.62</v>
      </c>
      <c r="G56">
        <f>VLOOKUP($A56,all_biorepintensities!$A:$G,MATCH(G$1,all_biorepintensities!$A$1:$G$1,0),FALSE)</f>
        <v>173386132.38</v>
      </c>
      <c r="H56" s="10">
        <f>ROUND(AVERAGE(B56:D56),all_biorepintensities!$U$4)</f>
        <v>229941157.34333301</v>
      </c>
      <c r="I56" s="10">
        <f>ROUND(AVERAGE(E56:G56),all_biorepintensities!$U$4)</f>
        <v>146166767.87</v>
      </c>
      <c r="J56" s="2">
        <f>ROUND(SQRT(((1/3+1/3)/4)*((SUM((B56-H56)^2,(C56-H56)^2,(D56-H56)^2)+SUM((E56-I56)^2,(F56-I56)^2,(G56-I56)^2)))),all_biorepintensities!$U$4)</f>
        <v>120197917.208823</v>
      </c>
      <c r="K56" s="2">
        <f>ROUND((I56-H56)/(J56+all_biorepintensities!$U$2),all_biorepintensities!$U$4)</f>
        <v>-0.69697038619999996</v>
      </c>
      <c r="L56" s="2">
        <f>K56+0.00000001*ROWS($K$2:K56)</f>
        <v>-0.69696983619999997</v>
      </c>
      <c r="M56">
        <f t="shared" si="0"/>
        <v>50</v>
      </c>
      <c r="N56">
        <f>INDEX($K$2:$K$420,MATCH(ROWS($M$2:$M56),$M$2:$M$420,0))</f>
        <v>-0.66003222319999999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79286389.319999993</v>
      </c>
      <c r="C57">
        <f>VLOOKUP($A57,all_biorepintensities!$A:$G,MATCH(C$1,all_biorepintensities!$A$1:$G$1,0),FALSE)</f>
        <v>971887649.14999998</v>
      </c>
      <c r="D57">
        <f>VLOOKUP($A57,all_biorepintensities!$A:$G,MATCH(D$1,all_biorepintensities!$A$1:$G$1,0),FALSE)</f>
        <v>730305773.80999994</v>
      </c>
      <c r="E57">
        <f>VLOOKUP($A57,all_biorepintensities!$A:$G,MATCH(E$1,all_biorepintensities!$A$1:$G$1,0),FALSE)</f>
        <v>92494437.920000002</v>
      </c>
      <c r="F57">
        <f>VLOOKUP($A57,all_biorepintensities!$A:$G,MATCH(F$1,all_biorepintensities!$A$1:$G$1,0),FALSE)</f>
        <v>742653427.33000004</v>
      </c>
      <c r="G57">
        <f>VLOOKUP($A57,all_biorepintensities!$A:$G,MATCH(G$1,all_biorepintensities!$A$1:$G$1,0),FALSE)</f>
        <v>596827575.34000003</v>
      </c>
      <c r="H57" s="10">
        <f>ROUND(AVERAGE(B57:D57),all_biorepintensities!$U$4)</f>
        <v>593826604.09333301</v>
      </c>
      <c r="I57" s="10">
        <f>ROUND(AVERAGE(E57:G57),all_biorepintensities!$U$4)</f>
        <v>477325146.86333299</v>
      </c>
      <c r="J57" s="2">
        <f>ROUND(SQRT(((1/3+1/3)/4)*((SUM((B57-H57)^2,(C57-H57)^2,(D57-H57)^2)+SUM((E57-I57)^2,(F57-I57)^2,(G57-I57)^2)))),all_biorepintensities!$U$4)</f>
        <v>331431981.84743899</v>
      </c>
      <c r="K57" s="2">
        <f>ROUND((I57-H57)/(J57+all_biorepintensities!$U$2),all_biorepintensities!$U$4)</f>
        <v>-0.35150939939999998</v>
      </c>
      <c r="L57" s="2">
        <f>K57+0.00000001*ROWS($K$2:K57)</f>
        <v>-0.35150883939999999</v>
      </c>
      <c r="M57">
        <f t="shared" si="0"/>
        <v>84</v>
      </c>
      <c r="N57">
        <f>INDEX($K$2:$K$420,MATCH(ROWS($M$2:$M57),$M$2:$M$420,0))</f>
        <v>-0.65920969750000002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556747608.67999995</v>
      </c>
      <c r="C58">
        <f>VLOOKUP($A58,all_biorepintensities!$A:$G,MATCH(C$1,all_biorepintensities!$A$1:$G$1,0),FALSE)</f>
        <v>479683577.77999997</v>
      </c>
      <c r="D58">
        <f>VLOOKUP($A58,all_biorepintensities!$A:$G,MATCH(D$1,all_biorepintensities!$A$1:$G$1,0),FALSE)</f>
        <v>419260399.51999998</v>
      </c>
      <c r="E58">
        <f>VLOOKUP($A58,all_biorepintensities!$A:$G,MATCH(E$1,all_biorepintensities!$A$1:$G$1,0),FALSE)</f>
        <v>692293928.62</v>
      </c>
      <c r="F58">
        <f>VLOOKUP($A58,all_biorepintensities!$A:$G,MATCH(F$1,all_biorepintensities!$A$1:$G$1,0),FALSE)</f>
        <v>258308589.34</v>
      </c>
      <c r="G58">
        <f>VLOOKUP($A58,all_biorepintensities!$A:$G,MATCH(G$1,all_biorepintensities!$A$1:$G$1,0),FALSE)</f>
        <v>320709612.87</v>
      </c>
      <c r="H58" s="10">
        <f>ROUND(AVERAGE(B58:D58),all_biorepintensities!$U$4)</f>
        <v>485230528.66000003</v>
      </c>
      <c r="I58" s="10">
        <f>ROUND(AVERAGE(E58:G58),all_biorepintensities!$U$4)</f>
        <v>423770710.276667</v>
      </c>
      <c r="J58" s="2">
        <f>ROUND(SQRT(((1/3+1/3)/4)*((SUM((B58-H58)^2,(C58-H58)^2,(D58-H58)^2)+SUM((E58-I58)^2,(F58-I58)^2,(G58-I58)^2)))),all_biorepintensities!$U$4)</f>
        <v>141186367.01796499</v>
      </c>
      <c r="K58" s="2">
        <f>ROUND((I58-H58)/(J58+all_biorepintensities!$U$2),all_biorepintensities!$U$4)</f>
        <v>-0.43530986199999999</v>
      </c>
      <c r="L58" s="2">
        <f>K58+0.00000001*ROWS($K$2:K58)</f>
        <v>-0.43530929200000001</v>
      </c>
      <c r="M58">
        <f t="shared" si="0"/>
        <v>80</v>
      </c>
      <c r="N58">
        <f>INDEX($K$2:$K$420,MATCH(ROWS($M$2:$M58),$M$2:$M$420,0))</f>
        <v>-0.65140695179999997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354254749.13999999</v>
      </c>
      <c r="C59">
        <f>VLOOKUP($A59,all_biorepintensities!$A:$G,MATCH(C$1,all_biorepintensities!$A$1:$G$1,0),FALSE)</f>
        <v>460553939.38999999</v>
      </c>
      <c r="D59">
        <f>VLOOKUP($A59,all_biorepintensities!$A:$G,MATCH(D$1,all_biorepintensities!$A$1:$G$1,0),FALSE)</f>
        <v>638410067.71000004</v>
      </c>
      <c r="E59">
        <f>VLOOKUP($A59,all_biorepintensities!$A:$G,MATCH(E$1,all_biorepintensities!$A$1:$G$1,0),FALSE)</f>
        <v>228440885.99000001</v>
      </c>
      <c r="F59">
        <f>VLOOKUP($A59,all_biorepintensities!$A:$G,MATCH(F$1,all_biorepintensities!$A$1:$G$1,0),FALSE)</f>
        <v>431922701.14999998</v>
      </c>
      <c r="G59">
        <f>VLOOKUP($A59,all_biorepintensities!$A:$G,MATCH(G$1,all_biorepintensities!$A$1:$G$1,0),FALSE)</f>
        <v>639124938.26999998</v>
      </c>
      <c r="H59" s="10">
        <f>ROUND(AVERAGE(B59:D59),all_biorepintensities!$U$4)</f>
        <v>484406252.07999998</v>
      </c>
      <c r="I59" s="10">
        <f>ROUND(AVERAGE(E59:G59),all_biorepintensities!$U$4)</f>
        <v>433162841.80333298</v>
      </c>
      <c r="J59" s="2">
        <f>ROUND(SQRT(((1/3+1/3)/4)*((SUM((B59-H59)^2,(C59-H59)^2,(D59-H59)^2)+SUM((E59-I59)^2,(F59-I59)^2,(G59-I59)^2)))),all_biorepintensities!$U$4)</f>
        <v>144659671.92495999</v>
      </c>
      <c r="K59" s="2">
        <f>ROUND((I59-H59)/(J59+all_biorepintensities!$U$2),all_biorepintensities!$U$4)</f>
        <v>-0.35423424679999999</v>
      </c>
      <c r="L59" s="2">
        <f>K59+0.00000001*ROWS($K$2:K59)</f>
        <v>-0.35423366680000001</v>
      </c>
      <c r="M59">
        <f t="shared" si="0"/>
        <v>83</v>
      </c>
      <c r="N59">
        <f>INDEX($K$2:$K$420,MATCH(ROWS($M$2:$M59),$M$2:$M$420,0))</f>
        <v>-0.64482113789999995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349119183.29000002</v>
      </c>
      <c r="C60">
        <f>VLOOKUP($A60,all_biorepintensities!$A:$G,MATCH(C$1,all_biorepintensities!$A$1:$G$1,0),FALSE)</f>
        <v>192257790.50999999</v>
      </c>
      <c r="D60">
        <f>VLOOKUP($A60,all_biorepintensities!$A:$G,MATCH(D$1,all_biorepintensities!$A$1:$G$1,0),FALSE)</f>
        <v>205300324.72</v>
      </c>
      <c r="E60">
        <f>VLOOKUP($A60,all_biorepintensities!$A:$G,MATCH(E$1,all_biorepintensities!$A$1:$G$1,0),FALSE)</f>
        <v>389601997.54000002</v>
      </c>
      <c r="F60">
        <f>VLOOKUP($A60,all_biorepintensities!$A:$G,MATCH(F$1,all_biorepintensities!$A$1:$G$1,0),FALSE)</f>
        <v>97407629.890000001</v>
      </c>
      <c r="G60">
        <f>VLOOKUP($A60,all_biorepintensities!$A:$G,MATCH(G$1,all_biorepintensities!$A$1:$G$1,0),FALSE)</f>
        <v>166874218.03999999</v>
      </c>
      <c r="H60" s="10">
        <f>ROUND(AVERAGE(B60:D60),all_biorepintensities!$U$4)</f>
        <v>248892432.84</v>
      </c>
      <c r="I60" s="10">
        <f>ROUND(AVERAGE(E60:G60),all_biorepintensities!$U$4)</f>
        <v>217961281.823333</v>
      </c>
      <c r="J60" s="2">
        <f>ROUND(SQRT(((1/3+1/3)/4)*((SUM((B60-H60)^2,(C60-H60)^2,(D60-H60)^2)+SUM((E60-I60)^2,(F60-I60)^2,(G60-I60)^2)))),all_biorepintensities!$U$4)</f>
        <v>101453406.777163</v>
      </c>
      <c r="K60" s="2">
        <f>ROUND((I60-H60)/(J60+all_biorepintensities!$U$2),all_biorepintensities!$U$4)</f>
        <v>-0.30488035540000002</v>
      </c>
      <c r="L60" s="2">
        <f>K60+0.00000001*ROWS($K$2:K60)</f>
        <v>-0.3048797654</v>
      </c>
      <c r="M60">
        <f t="shared" si="0"/>
        <v>86</v>
      </c>
      <c r="N60">
        <f>INDEX($K$2:$K$420,MATCH(ROWS($M$2:$M60),$M$2:$M$420,0))</f>
        <v>-0.63638936049999995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260496871.38</v>
      </c>
      <c r="C61">
        <f>VLOOKUP($A61,all_biorepintensities!$A:$G,MATCH(C$1,all_biorepintensities!$A$1:$G$1,0),FALSE)</f>
        <v>702365981.63</v>
      </c>
      <c r="D61">
        <f>VLOOKUP($A61,all_biorepintensities!$A:$G,MATCH(D$1,all_biorepintensities!$A$1:$G$1,0),FALSE)</f>
        <v>816313138.20000005</v>
      </c>
      <c r="E61">
        <f>VLOOKUP($A61,all_biorepintensities!$A:$G,MATCH(E$1,all_biorepintensities!$A$1:$G$1,0),FALSE)</f>
        <v>285837611.36000001</v>
      </c>
      <c r="F61">
        <f>VLOOKUP($A61,all_biorepintensities!$A:$G,MATCH(F$1,all_biorepintensities!$A$1:$G$1,0),FALSE)</f>
        <v>423217225.19999999</v>
      </c>
      <c r="G61">
        <f>VLOOKUP($A61,all_biorepintensities!$A:$G,MATCH(G$1,all_biorepintensities!$A$1:$G$1,0),FALSE)</f>
        <v>497682631.49000001</v>
      </c>
      <c r="H61" s="10">
        <f>ROUND(AVERAGE(B61:D61),all_biorepintensities!$U$4)</f>
        <v>593058663.73666704</v>
      </c>
      <c r="I61" s="10">
        <f>ROUND(AVERAGE(E61:G61),all_biorepintensities!$U$4)</f>
        <v>402245822.68333298</v>
      </c>
      <c r="J61" s="2">
        <f>ROUND(SQRT(((1/3+1/3)/4)*((SUM((B61-H61)^2,(C61-H61)^2,(D61-H61)^2)+SUM((E61-I61)^2,(F61-I61)^2,(G61-I61)^2)))),all_biorepintensities!$U$4)</f>
        <v>180502470.76361901</v>
      </c>
      <c r="K61" s="2">
        <f>ROUND((I61-H61)/(J61+all_biorepintensities!$U$2),all_biorepintensities!$U$4)</f>
        <v>-1.0571203773</v>
      </c>
      <c r="L61" s="2">
        <f>K61+0.00000001*ROWS($K$2:K61)</f>
        <v>-1.0571197773000001</v>
      </c>
      <c r="M61">
        <f t="shared" si="0"/>
        <v>24</v>
      </c>
      <c r="N61">
        <f>INDEX($K$2:$K$420,MATCH(ROWS($M$2:$M61),$M$2:$M$420,0))</f>
        <v>-0.62568804980000003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20285392.440000001</v>
      </c>
      <c r="C62">
        <f>VLOOKUP($A62,all_biorepintensities!$A:$G,MATCH(C$1,all_biorepintensities!$A$1:$G$1,0),FALSE)</f>
        <v>277437867.98000002</v>
      </c>
      <c r="D62">
        <f>VLOOKUP($A62,all_biorepintensities!$A:$G,MATCH(D$1,all_biorepintensities!$A$1:$G$1,0),FALSE)</f>
        <v>224894106.97999999</v>
      </c>
      <c r="E62">
        <f>VLOOKUP($A62,all_biorepintensities!$A:$G,MATCH(E$1,all_biorepintensities!$A$1:$G$1,0),FALSE)</f>
        <v>22757400.640000001</v>
      </c>
      <c r="F62">
        <f>VLOOKUP($A62,all_biorepintensities!$A:$G,MATCH(F$1,all_biorepintensities!$A$1:$G$1,0),FALSE)</f>
        <v>174636629.30000001</v>
      </c>
      <c r="G62">
        <f>VLOOKUP($A62,all_biorepintensities!$A:$G,MATCH(G$1,all_biorepintensities!$A$1:$G$1,0),FALSE)</f>
        <v>164248750.52000001</v>
      </c>
      <c r="H62" s="10">
        <f>ROUND(AVERAGE(B62:D62),all_biorepintensities!$U$4)</f>
        <v>174205789.133333</v>
      </c>
      <c r="I62" s="10">
        <f>ROUND(AVERAGE(E62:G62),all_biorepintensities!$U$4)</f>
        <v>120547593.48666701</v>
      </c>
      <c r="J62" s="2">
        <f>ROUND(SQRT(((1/3+1/3)/4)*((SUM((B62-H62)^2,(C62-H62)^2,(D62-H62)^2)+SUM((E62-I62)^2,(F62-I62)^2,(G62-I62)^2)))),all_biorepintensities!$U$4)</f>
        <v>92480622.227594793</v>
      </c>
      <c r="K62" s="2">
        <f>ROUND((I62-H62)/(J62+all_biorepintensities!$U$2),all_biorepintensities!$U$4)</f>
        <v>-0.58021014319999997</v>
      </c>
      <c r="L62" s="2">
        <f>K62+0.00000001*ROWS($K$2:K62)</f>
        <v>-0.58020953320000002</v>
      </c>
      <c r="M62">
        <f t="shared" si="0"/>
        <v>68</v>
      </c>
      <c r="N62">
        <f>INDEX($K$2:$K$420,MATCH(ROWS($M$2:$M62),$M$2:$M$420,0))</f>
        <v>-0.62008373569999997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21835250.52</v>
      </c>
      <c r="C63">
        <f>VLOOKUP($A63,all_biorepintensities!$A:$G,MATCH(C$1,all_biorepintensities!$A$1:$G$1,0),FALSE)</f>
        <v>72594437.590000004</v>
      </c>
      <c r="D63">
        <f>VLOOKUP($A63,all_biorepintensities!$A:$G,MATCH(D$1,all_biorepintensities!$A$1:$G$1,0),FALSE)</f>
        <v>68082286.709999993</v>
      </c>
      <c r="E63">
        <f>VLOOKUP($A63,all_biorepintensities!$A:$G,MATCH(E$1,all_biorepintensities!$A$1:$G$1,0),FALSE)</f>
        <v>22343568.82</v>
      </c>
      <c r="F63">
        <f>VLOOKUP($A63,all_biorepintensities!$A:$G,MATCH(F$1,all_biorepintensities!$A$1:$G$1,0),FALSE)</f>
        <v>48751061.659999996</v>
      </c>
      <c r="G63">
        <f>VLOOKUP($A63,all_biorepintensities!$A:$G,MATCH(G$1,all_biorepintensities!$A$1:$G$1,0),FALSE)</f>
        <v>45423923.460000001</v>
      </c>
      <c r="H63" s="10">
        <f>ROUND(AVERAGE(B63:D63),all_biorepintensities!$U$4)</f>
        <v>54170658.273333304</v>
      </c>
      <c r="I63" s="10">
        <f>ROUND(AVERAGE(E63:G63),all_biorepintensities!$U$4)</f>
        <v>38839517.979999997</v>
      </c>
      <c r="J63" s="2">
        <f>ROUND(SQRT(((1/3+1/3)/4)*((SUM((B63-H63)^2,(C63-H63)^2,(D63-H63)^2)+SUM((E63-I63)^2,(F63-I63)^2,(G63-I63)^2)))),all_biorepintensities!$U$4)</f>
        <v>18222042.8647025</v>
      </c>
      <c r="K63" s="2">
        <f>ROUND((I63-H63)/(J63+all_biorepintensities!$U$2),all_biorepintensities!$U$4)</f>
        <v>-0.84135130000000002</v>
      </c>
      <c r="L63" s="2">
        <f>K63+0.00000001*ROWS($K$2:K63)</f>
        <v>-0.84135068000000002</v>
      </c>
      <c r="M63">
        <f t="shared" si="0"/>
        <v>39</v>
      </c>
      <c r="N63">
        <f>INDEX($K$2:$K$420,MATCH(ROWS($M$2:$M63),$M$2:$M$420,0))</f>
        <v>-0.61697976659999998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91305134.629999995</v>
      </c>
      <c r="C64">
        <f>VLOOKUP($A64,all_biorepintensities!$A:$G,MATCH(C$1,all_biorepintensities!$A$1:$G$1,0),FALSE)</f>
        <v>271546605.11000001</v>
      </c>
      <c r="D64">
        <f>VLOOKUP($A64,all_biorepintensities!$A:$G,MATCH(D$1,all_biorepintensities!$A$1:$G$1,0),FALSE)</f>
        <v>238254645.22999999</v>
      </c>
      <c r="E64">
        <f>VLOOKUP($A64,all_biorepintensities!$A:$G,MATCH(E$1,all_biorepintensities!$A$1:$G$1,0),FALSE)</f>
        <v>105862576.29000001</v>
      </c>
      <c r="F64">
        <f>VLOOKUP($A64,all_biorepintensities!$A:$G,MATCH(F$1,all_biorepintensities!$A$1:$G$1,0),FALSE)</f>
        <v>143389172.59</v>
      </c>
      <c r="G64">
        <f>VLOOKUP($A64,all_biorepintensities!$A:$G,MATCH(G$1,all_biorepintensities!$A$1:$G$1,0),FALSE)</f>
        <v>178243910.59</v>
      </c>
      <c r="H64" s="10">
        <f>ROUND(AVERAGE(B64:D64),all_biorepintensities!$U$4)</f>
        <v>200368794.99000001</v>
      </c>
      <c r="I64" s="10">
        <f>ROUND(AVERAGE(E64:G64),all_biorepintensities!$U$4)</f>
        <v>142498553.15666699</v>
      </c>
      <c r="J64" s="2">
        <f>ROUND(SQRT(((1/3+1/3)/4)*((SUM((B64-H64)^2,(C64-H64)^2,(D64-H64)^2)+SUM((E64-I64)^2,(F64-I64)^2,(G64-I64)^2)))),all_biorepintensities!$U$4)</f>
        <v>59185047.231817298</v>
      </c>
      <c r="K64" s="2">
        <f>ROUND((I64-H64)/(J64+all_biorepintensities!$U$2),all_biorepintensities!$U$4)</f>
        <v>-0.97778482170000003</v>
      </c>
      <c r="L64" s="2">
        <f>K64+0.00000001*ROWS($K$2:K64)</f>
        <v>-0.97778419170000008</v>
      </c>
      <c r="M64">
        <f t="shared" si="0"/>
        <v>32</v>
      </c>
      <c r="N64">
        <f>INDEX($K$2:$K$420,MATCH(ROWS($M$2:$M64),$M$2:$M$420,0))</f>
        <v>-0.61552684179999995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49262971.789999999</v>
      </c>
      <c r="C65">
        <f>VLOOKUP($A65,all_biorepintensities!$A:$G,MATCH(C$1,all_biorepintensities!$A$1:$G$1,0),FALSE)</f>
        <v>1084437852.01</v>
      </c>
      <c r="D65">
        <f>VLOOKUP($A65,all_biorepintensities!$A:$G,MATCH(D$1,all_biorepintensities!$A$1:$G$1,0),FALSE)</f>
        <v>713708648.88</v>
      </c>
      <c r="E65">
        <f>VLOOKUP($A65,all_biorepintensities!$A:$G,MATCH(E$1,all_biorepintensities!$A$1:$G$1,0),FALSE)</f>
        <v>40544691.560000002</v>
      </c>
      <c r="F65">
        <f>VLOOKUP($A65,all_biorepintensities!$A:$G,MATCH(F$1,all_biorepintensities!$A$1:$G$1,0),FALSE)</f>
        <v>1053915160.4299999</v>
      </c>
      <c r="G65">
        <f>VLOOKUP($A65,all_biorepintensities!$A:$G,MATCH(G$1,all_biorepintensities!$A$1:$G$1,0),FALSE)</f>
        <v>693536484.51999998</v>
      </c>
      <c r="H65" s="10">
        <f>ROUND(AVERAGE(B65:D65),all_biorepintensities!$U$4)</f>
        <v>615803157.55999994</v>
      </c>
      <c r="I65" s="10">
        <f>ROUND(AVERAGE(E65:G65),all_biorepintensities!$U$4)</f>
        <v>595998778.83666694</v>
      </c>
      <c r="J65" s="2">
        <f>ROUND(SQRT(((1/3+1/3)/4)*((SUM((B65-H65)^2,(C65-H65)^2,(D65-H65)^2)+SUM((E65-I65)^2,(F65-I65)^2,(G65-I65)^2)))),all_biorepintensities!$U$4)</f>
        <v>423851783.01677901</v>
      </c>
      <c r="K65" s="2">
        <f>ROUND((I65-H65)/(J65+all_biorepintensities!$U$2),all_biorepintensities!$U$4)</f>
        <v>-4.6724773800000001E-2</v>
      </c>
      <c r="L65" s="2">
        <f>K65+0.00000001*ROWS($K$2:K65)</f>
        <v>-4.6724133799999998E-2</v>
      </c>
      <c r="M65">
        <f t="shared" si="0"/>
        <v>96</v>
      </c>
      <c r="N65">
        <f>INDEX($K$2:$K$420,MATCH(ROWS($M$2:$M65),$M$2:$M$420,0))</f>
        <v>-0.61063747310000005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10237840.85</v>
      </c>
      <c r="C66">
        <f>VLOOKUP($A66,all_biorepintensities!$A:$G,MATCH(C$1,all_biorepintensities!$A$1:$G$1,0),FALSE)</f>
        <v>135419129.37</v>
      </c>
      <c r="D66">
        <f>VLOOKUP($A66,all_biorepintensities!$A:$G,MATCH(D$1,all_biorepintensities!$A$1:$G$1,0),FALSE)</f>
        <v>90546705</v>
      </c>
      <c r="E66">
        <f>VLOOKUP($A66,all_biorepintensities!$A:$G,MATCH(E$1,all_biorepintensities!$A$1:$G$1,0),FALSE)</f>
        <v>7422581.0999999996</v>
      </c>
      <c r="F66">
        <f>VLOOKUP($A66,all_biorepintensities!$A:$G,MATCH(F$1,all_biorepintensities!$A$1:$G$1,0),FALSE)</f>
        <v>52897558.969999999</v>
      </c>
      <c r="G66">
        <f>VLOOKUP($A66,all_biorepintensities!$A:$G,MATCH(G$1,all_biorepintensities!$A$1:$G$1,0),FALSE)</f>
        <v>52800840.43</v>
      </c>
      <c r="H66" s="10">
        <f>ROUND(AVERAGE(B66:D66),all_biorepintensities!$U$4)</f>
        <v>78734558.406666696</v>
      </c>
      <c r="I66" s="10">
        <f>ROUND(AVERAGE(E66:G66),all_biorepintensities!$U$4)</f>
        <v>37706993.5</v>
      </c>
      <c r="J66" s="2">
        <f>ROUND(SQRT(((1/3+1/3)/4)*((SUM((B66-H66)^2,(C66-H66)^2,(D66-H66)^2)+SUM((E66-I66)^2,(F66-I66)^2,(G66-I66)^2)))),all_biorepintensities!$U$4)</f>
        <v>39623626.868606299</v>
      </c>
      <c r="K66" s="2">
        <f>ROUND((I66-H66)/(J66+all_biorepintensities!$U$2),all_biorepintensities!$U$4)</f>
        <v>-1.0354318145999999</v>
      </c>
      <c r="L66" s="2">
        <f>K66+0.00000001*ROWS($K$2:K66)</f>
        <v>-1.0354311645999998</v>
      </c>
      <c r="M66">
        <f t="shared" si="0"/>
        <v>27</v>
      </c>
      <c r="N66">
        <f>INDEX($K$2:$K$420,MATCH(ROWS($M$2:$M66),$M$2:$M$420,0))</f>
        <v>-0.60939987870000001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95505730.620000005</v>
      </c>
      <c r="C67">
        <f>VLOOKUP($A67,all_biorepintensities!$A:$G,MATCH(C$1,all_biorepintensities!$A$1:$G$1,0),FALSE)</f>
        <v>421225446.87</v>
      </c>
      <c r="D67">
        <f>VLOOKUP($A67,all_biorepintensities!$A:$G,MATCH(D$1,all_biorepintensities!$A$1:$G$1,0),FALSE)</f>
        <v>224092855.22</v>
      </c>
      <c r="E67">
        <f>VLOOKUP($A67,all_biorepintensities!$A:$G,MATCH(E$1,all_biorepintensities!$A$1:$G$1,0),FALSE)</f>
        <v>107314215.67</v>
      </c>
      <c r="F67">
        <f>VLOOKUP($A67,all_biorepintensities!$A:$G,MATCH(F$1,all_biorepintensities!$A$1:$G$1,0),FALSE)</f>
        <v>194740563.74000001</v>
      </c>
      <c r="G67">
        <f>VLOOKUP($A67,all_biorepintensities!$A:$G,MATCH(G$1,all_biorepintensities!$A$1:$G$1,0),FALSE)</f>
        <v>123119160.23999999</v>
      </c>
      <c r="H67" s="10">
        <f>ROUND(AVERAGE(B67:D67),all_biorepintensities!$U$4)</f>
        <v>246941344.23666701</v>
      </c>
      <c r="I67" s="10">
        <f>ROUND(AVERAGE(E67:G67),all_biorepintensities!$U$4)</f>
        <v>141724646.55000001</v>
      </c>
      <c r="J67" s="2">
        <f>ROUND(SQRT(((1/3+1/3)/4)*((SUM((B67-H67)^2,(C67-H67)^2,(D67-H67)^2)+SUM((E67-I67)^2,(F67-I67)^2,(G67-I67)^2)))),all_biorepintensities!$U$4)</f>
        <v>98463763.471799701</v>
      </c>
      <c r="K67" s="2">
        <f>ROUND((I67-H67)/(J67+all_biorepintensities!$U$2),all_biorepintensities!$U$4)</f>
        <v>-1.0685829274</v>
      </c>
      <c r="L67" s="2">
        <f>K67+0.00000001*ROWS($K$2:K67)</f>
        <v>-1.0685822674000001</v>
      </c>
      <c r="M67">
        <f t="shared" ref="M67:M101" si="1">COUNTIF(L:L,"&lt;="&amp;$L67)</f>
        <v>23</v>
      </c>
      <c r="N67">
        <f>INDEX($K$2:$K$420,MATCH(ROWS($M$2:$M67),$M$2:$M$420,0))</f>
        <v>-0.59690595700000004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39764242.210000001</v>
      </c>
      <c r="C68">
        <f>VLOOKUP($A68,all_biorepintensities!$A:$G,MATCH(C$1,all_biorepintensities!$A$1:$G$1,0),FALSE)</f>
        <v>408916005.41000003</v>
      </c>
      <c r="D68">
        <f>VLOOKUP($A68,all_biorepintensities!$A:$G,MATCH(D$1,all_biorepintensities!$A$1:$G$1,0),FALSE)</f>
        <v>767261808.19000006</v>
      </c>
      <c r="E68">
        <f>VLOOKUP($A68,all_biorepintensities!$A:$G,MATCH(E$1,all_biorepintensities!$A$1:$G$1,0),FALSE)</f>
        <v>52095457.409999996</v>
      </c>
      <c r="F68">
        <f>VLOOKUP($A68,all_biorepintensities!$A:$G,MATCH(F$1,all_biorepintensities!$A$1:$G$1,0),FALSE)</f>
        <v>229030300.59</v>
      </c>
      <c r="G68">
        <f>VLOOKUP($A68,all_biorepintensities!$A:$G,MATCH(G$1,all_biorepintensities!$A$1:$G$1,0),FALSE)</f>
        <v>533112344.14999998</v>
      </c>
      <c r="H68" s="10">
        <f>ROUND(AVERAGE(B68:D68),all_biorepintensities!$U$4)</f>
        <v>405314018.603333</v>
      </c>
      <c r="I68" s="10">
        <f>ROUND(AVERAGE(E68:G68),all_biorepintensities!$U$4)</f>
        <v>271412700.716667</v>
      </c>
      <c r="J68" s="2">
        <f>ROUND(SQRT(((1/3+1/3)/4)*((SUM((B68-H68)^2,(C68-H68)^2,(D68-H68)^2)+SUM((E68-I68)^2,(F68-I68)^2,(G68-I68)^2)))),all_biorepintensities!$U$4)</f>
        <v>252662106.42612299</v>
      </c>
      <c r="K68" s="2">
        <f>ROUND((I68-H68)/(J68+all_biorepintensities!$U$2),all_biorepintensities!$U$4)</f>
        <v>-0.52996200839999996</v>
      </c>
      <c r="L68" s="2">
        <f>K68+0.00000001*ROWS($K$2:K68)</f>
        <v>-0.52996133839999993</v>
      </c>
      <c r="M68">
        <f t="shared" si="1"/>
        <v>71</v>
      </c>
      <c r="N68">
        <f>INDEX($K$2:$K$420,MATCH(ROWS($M$2:$M68),$M$2:$M$420,0))</f>
        <v>-0.59226745579999995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57048976.640000001</v>
      </c>
      <c r="C69">
        <f>VLOOKUP($A69,all_biorepintensities!$A:$G,MATCH(C$1,all_biorepintensities!$A$1:$G$1,0),FALSE)</f>
        <v>27252618.350000001</v>
      </c>
      <c r="D69">
        <f>VLOOKUP($A69,all_biorepintensities!$A:$G,MATCH(D$1,all_biorepintensities!$A$1:$G$1,0),FALSE)</f>
        <v>34881544.079999998</v>
      </c>
      <c r="E69">
        <f>VLOOKUP($A69,all_biorepintensities!$A:$G,MATCH(E$1,all_biorepintensities!$A$1:$G$1,0),FALSE)</f>
        <v>75185594.109999999</v>
      </c>
      <c r="F69">
        <f>VLOOKUP($A69,all_biorepintensities!$A:$G,MATCH(F$1,all_biorepintensities!$A$1:$G$1,0),FALSE)</f>
        <v>41515373.530000001</v>
      </c>
      <c r="G69">
        <f>VLOOKUP($A69,all_biorepintensities!$A:$G,MATCH(G$1,all_biorepintensities!$A$1:$G$1,0),FALSE)</f>
        <v>41153267.530000001</v>
      </c>
      <c r="H69" s="10">
        <f>ROUND(AVERAGE(B69:D69),all_biorepintensities!$U$4)</f>
        <v>39727713.023333304</v>
      </c>
      <c r="I69" s="10">
        <f>ROUND(AVERAGE(E69:G69),all_biorepintensities!$U$4)</f>
        <v>52618078.390000001</v>
      </c>
      <c r="J69" s="2">
        <f>ROUND(SQRT(((1/3+1/3)/4)*((SUM((B69-H69)^2,(C69-H69)^2,(D69-H69)^2)+SUM((E69-I69)^2,(F69-I69)^2,(G69-I69)^2)))),all_biorepintensities!$U$4)</f>
        <v>14394120.4597011</v>
      </c>
      <c r="K69" s="2">
        <f>ROUND((I69-H69)/(J69+all_biorepintensities!$U$2),all_biorepintensities!$U$4)</f>
        <v>0.89552984550000003</v>
      </c>
      <c r="L69" s="2">
        <f>K69+0.00000001*ROWS($K$2:K69)</f>
        <v>0.89553052550000001</v>
      </c>
      <c r="M69">
        <f t="shared" si="1"/>
        <v>99</v>
      </c>
      <c r="N69">
        <f>INDEX($K$2:$K$420,MATCH(ROWS($M$2:$M69),$M$2:$M$420,0))</f>
        <v>-0.58021014319999997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289251478.31999999</v>
      </c>
      <c r="C70">
        <f>VLOOKUP($A70,all_biorepintensities!$A:$G,MATCH(C$1,all_biorepintensities!$A$1:$G$1,0),FALSE)</f>
        <v>37964245.159999996</v>
      </c>
      <c r="D70">
        <f>VLOOKUP($A70,all_biorepintensities!$A:$G,MATCH(D$1,all_biorepintensities!$A$1:$G$1,0),FALSE)</f>
        <v>214864453.90000001</v>
      </c>
      <c r="E70">
        <f>VLOOKUP($A70,all_biorepintensities!$A:$G,MATCH(E$1,all_biorepintensities!$A$1:$G$1,0),FALSE)</f>
        <v>331204247.44999999</v>
      </c>
      <c r="F70">
        <f>VLOOKUP($A70,all_biorepintensities!$A:$G,MATCH(F$1,all_biorepintensities!$A$1:$G$1,0),FALSE)</f>
        <v>9663164.6899999995</v>
      </c>
      <c r="G70">
        <f>VLOOKUP($A70,all_biorepintensities!$A:$G,MATCH(G$1,all_biorepintensities!$A$1:$G$1,0),FALSE)</f>
        <v>146604167.16</v>
      </c>
      <c r="H70" s="10">
        <f>ROUND(AVERAGE(B70:D70),all_biorepintensities!$U$4)</f>
        <v>180693392.46000001</v>
      </c>
      <c r="I70" s="10">
        <f>ROUND(AVERAGE(E70:G70),all_biorepintensities!$U$4)</f>
        <v>162490526.43333301</v>
      </c>
      <c r="J70" s="2">
        <f>ROUND(SQRT(((1/3+1/3)/4)*((SUM((B70-H70)^2,(C70-H70)^2,(D70-H70)^2)+SUM((E70-I70)^2,(F70-I70)^2,(G70-I70)^2)))),all_biorepintensities!$U$4)</f>
        <v>119301458.15132</v>
      </c>
      <c r="K70" s="2">
        <f>ROUND((I70-H70)/(J70+all_biorepintensities!$U$2),all_biorepintensities!$U$4)</f>
        <v>-0.15257873759999999</v>
      </c>
      <c r="L70" s="2">
        <f>K70+0.00000001*ROWS($K$2:K70)</f>
        <v>-0.15257804759999999</v>
      </c>
      <c r="M70">
        <f t="shared" si="1"/>
        <v>93</v>
      </c>
      <c r="N70">
        <f>INDEX($K$2:$K$420,MATCH(ROWS($M$2:$M70),$M$2:$M$420,0))</f>
        <v>-0.56764343910000004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16082334.77</v>
      </c>
      <c r="C71">
        <f>VLOOKUP($A71,all_biorepintensities!$A:$G,MATCH(C$1,all_biorepintensities!$A$1:$G$1,0),FALSE)</f>
        <v>1565016774.51</v>
      </c>
      <c r="D71">
        <f>VLOOKUP($A71,all_biorepintensities!$A:$G,MATCH(D$1,all_biorepintensities!$A$1:$G$1,0),FALSE)</f>
        <v>1598414117.75</v>
      </c>
      <c r="E71">
        <f>VLOOKUP($A71,all_biorepintensities!$A:$G,MATCH(E$1,all_biorepintensities!$A$1:$G$1,0),FALSE)</f>
        <v>51196203.560000002</v>
      </c>
      <c r="F71">
        <f>VLOOKUP($A71,all_biorepintensities!$A:$G,MATCH(F$1,all_biorepintensities!$A$1:$G$1,0),FALSE)</f>
        <v>482118908.26999998</v>
      </c>
      <c r="G71">
        <f>VLOOKUP($A71,all_biorepintensities!$A:$G,MATCH(G$1,all_biorepintensities!$A$1:$G$1,0),FALSE)</f>
        <v>777014289.57000005</v>
      </c>
      <c r="H71" s="10">
        <f>ROUND(AVERAGE(B71:D71),all_biorepintensities!$U$4)</f>
        <v>1059837742.34333</v>
      </c>
      <c r="I71" s="10">
        <f>ROUND(AVERAGE(E71:G71),all_biorepintensities!$U$4)</f>
        <v>436776467.13333303</v>
      </c>
      <c r="J71" s="2">
        <f>ROUND(SQRT(((1/3+1/3)/4)*((SUM((B71-H71)^2,(C71-H71)^2,(D71-H71)^2)+SUM((E71-I71)^2,(F71-I71)^2,(G71-I71)^2)))),all_biorepintensities!$U$4)</f>
        <v>562906974.25174999</v>
      </c>
      <c r="K71" s="2">
        <f>ROUND((I71-H71)/(J71+all_biorepintensities!$U$2),all_biorepintensities!$U$4)</f>
        <v>-1.1068636606</v>
      </c>
      <c r="L71" s="2">
        <f>K71+0.00000001*ROWS($K$2:K71)</f>
        <v>-1.1068629606</v>
      </c>
      <c r="M71">
        <f t="shared" si="1"/>
        <v>18</v>
      </c>
      <c r="N71">
        <f>INDEX($K$2:$K$420,MATCH(ROWS($M$2:$M71),$M$2:$M$420,0))</f>
        <v>-0.54569441110000005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153129168.24000001</v>
      </c>
      <c r="C72">
        <f>VLOOKUP($A72,all_biorepintensities!$A:$G,MATCH(C$1,all_biorepintensities!$A$1:$G$1,0),FALSE)</f>
        <v>221837149.50999999</v>
      </c>
      <c r="D72">
        <f>VLOOKUP($A72,all_biorepintensities!$A:$G,MATCH(D$1,all_biorepintensities!$A$1:$G$1,0),FALSE)</f>
        <v>232693956.00999999</v>
      </c>
      <c r="E72">
        <f>VLOOKUP($A72,all_biorepintensities!$A:$G,MATCH(E$1,all_biorepintensities!$A$1:$G$1,0),FALSE)</f>
        <v>177646922.81999999</v>
      </c>
      <c r="F72">
        <f>VLOOKUP($A72,all_biorepintensities!$A:$G,MATCH(F$1,all_biorepintensities!$A$1:$G$1,0),FALSE)</f>
        <v>102230030.88</v>
      </c>
      <c r="G72">
        <f>VLOOKUP($A72,all_biorepintensities!$A:$G,MATCH(G$1,all_biorepintensities!$A$1:$G$1,0),FALSE)</f>
        <v>159219328.44</v>
      </c>
      <c r="H72" s="10">
        <f>ROUND(AVERAGE(B72:D72),all_biorepintensities!$U$4)</f>
        <v>202553424.586667</v>
      </c>
      <c r="I72" s="10">
        <f>ROUND(AVERAGE(E72:G72),all_biorepintensities!$U$4)</f>
        <v>146365427.38</v>
      </c>
      <c r="J72" s="2">
        <f>ROUND(SQRT(((1/3+1/3)/4)*((SUM((B72-H72)^2,(C72-H72)^2,(D72-H72)^2)+SUM((E72-I72)^2,(F72-I72)^2,(G72-I72)^2)))),all_biorepintensities!$U$4)</f>
        <v>33701530.010906003</v>
      </c>
      <c r="K72" s="2">
        <f>ROUND((I72-H72)/(J72+all_biorepintensities!$U$2),all_biorepintensities!$U$4)</f>
        <v>-1.6672238774000001</v>
      </c>
      <c r="L72" s="2">
        <f>K72+0.00000001*ROWS($K$2:K72)</f>
        <v>-1.6672231674000002</v>
      </c>
      <c r="M72">
        <f t="shared" si="1"/>
        <v>6</v>
      </c>
      <c r="N72">
        <f>INDEX($K$2:$K$420,MATCH(ROWS($M$2:$M72),$M$2:$M$420,0))</f>
        <v>-0.52996200839999996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161867630.44</v>
      </c>
      <c r="C73">
        <f>VLOOKUP($A73,all_biorepintensities!$A:$G,MATCH(C$1,all_biorepintensities!$A$1:$G$1,0),FALSE)</f>
        <v>2913666806.23</v>
      </c>
      <c r="D73">
        <f>VLOOKUP($A73,all_biorepintensities!$A:$G,MATCH(D$1,all_biorepintensities!$A$1:$G$1,0),FALSE)</f>
        <v>1993041578.3599999</v>
      </c>
      <c r="E73">
        <f>VLOOKUP($A73,all_biorepintensities!$A:$G,MATCH(E$1,all_biorepintensities!$A$1:$G$1,0),FALSE)</f>
        <v>124551529.77</v>
      </c>
      <c r="F73">
        <f>VLOOKUP($A73,all_biorepintensities!$A:$G,MATCH(F$1,all_biorepintensities!$A$1:$G$1,0),FALSE)</f>
        <v>2692209471.2600002</v>
      </c>
      <c r="G73">
        <f>VLOOKUP($A73,all_biorepintensities!$A:$G,MATCH(G$1,all_biorepintensities!$A$1:$G$1,0),FALSE)</f>
        <v>1973409078.0799999</v>
      </c>
      <c r="H73" s="10">
        <f>ROUND(AVERAGE(B73:D73),all_biorepintensities!$U$4)</f>
        <v>1689525338.3433299</v>
      </c>
      <c r="I73" s="10">
        <f>ROUND(AVERAGE(E73:G73),all_biorepintensities!$U$4)</f>
        <v>1596723359.70333</v>
      </c>
      <c r="J73" s="2">
        <f>ROUND(SQRT(((1/3+1/3)/4)*((SUM((B73-H73)^2,(C73-H73)^2,(D73-H73)^2)+SUM((E73-I73)^2,(F73-I73)^2,(G73-I73)^2)))),all_biorepintensities!$U$4)</f>
        <v>1113077891.9855399</v>
      </c>
      <c r="K73" s="2">
        <f>ROUND((I73-H73)/(J73+all_biorepintensities!$U$2),all_biorepintensities!$U$4)</f>
        <v>-8.3374199800000007E-2</v>
      </c>
      <c r="L73" s="2">
        <f>K73+0.00000001*ROWS($K$2:K73)</f>
        <v>-8.3373479800000011E-2</v>
      </c>
      <c r="M73">
        <f t="shared" si="1"/>
        <v>95</v>
      </c>
      <c r="N73">
        <f>INDEX($K$2:$K$420,MATCH(ROWS($M$2:$M73),$M$2:$M$420,0))</f>
        <v>-0.5231474666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899789444.04999995</v>
      </c>
      <c r="C74">
        <f>VLOOKUP($A74,all_biorepintensities!$A:$G,MATCH(C$1,all_biorepintensities!$A$1:$G$1,0),FALSE)</f>
        <v>1647175330.5999999</v>
      </c>
      <c r="D74">
        <f>VLOOKUP($A74,all_biorepintensities!$A:$G,MATCH(D$1,all_biorepintensities!$A$1:$G$1,0),FALSE)</f>
        <v>1609138714.79</v>
      </c>
      <c r="E74">
        <f>VLOOKUP($A74,all_biorepintensities!$A:$G,MATCH(E$1,all_biorepintensities!$A$1:$G$1,0),FALSE)</f>
        <v>864627497.36000001</v>
      </c>
      <c r="F74">
        <f>VLOOKUP($A74,all_biorepintensities!$A:$G,MATCH(F$1,all_biorepintensities!$A$1:$G$1,0),FALSE)</f>
        <v>902995437.50999999</v>
      </c>
      <c r="G74">
        <f>VLOOKUP($A74,all_biorepintensities!$A:$G,MATCH(G$1,all_biorepintensities!$A$1:$G$1,0),FALSE)</f>
        <v>815531196.46000004</v>
      </c>
      <c r="H74" s="10">
        <f>ROUND(AVERAGE(B74:D74),all_biorepintensities!$U$4)</f>
        <v>1385367829.8133299</v>
      </c>
      <c r="I74" s="10">
        <f>ROUND(AVERAGE(E74:G74),all_biorepintensities!$U$4)</f>
        <v>861051377.11000001</v>
      </c>
      <c r="J74" s="2">
        <f>ROUND(SQRT(((1/3+1/3)/4)*((SUM((B74-H74)^2,(C74-H74)^2,(D74-H74)^2)+SUM((E74-I74)^2,(F74-I74)^2,(G74-I74)^2)))),all_biorepintensities!$U$4)</f>
        <v>244351906.355436</v>
      </c>
      <c r="K74" s="2">
        <f>ROUND((I74-H74)/(J74+all_biorepintensities!$U$2),all_biorepintensities!$U$4)</f>
        <v>-2.1457432372</v>
      </c>
      <c r="L74" s="2">
        <f>K74+0.00000001*ROWS($K$2:K74)</f>
        <v>-2.1457425072</v>
      </c>
      <c r="M74">
        <f t="shared" si="1"/>
        <v>2</v>
      </c>
      <c r="N74">
        <f>INDEX($K$2:$K$420,MATCH(ROWS($M$2:$M74),$M$2:$M$420,0))</f>
        <v>-0.52063702670000001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273109176.82999998</v>
      </c>
      <c r="C75">
        <f>VLOOKUP($A75,all_biorepintensities!$A:$G,MATCH(C$1,all_biorepintensities!$A$1:$G$1,0),FALSE)</f>
        <v>331439744.19999999</v>
      </c>
      <c r="D75">
        <f>VLOOKUP($A75,all_biorepintensities!$A:$G,MATCH(D$1,all_biorepintensities!$A$1:$G$1,0),FALSE)</f>
        <v>296921431.23000002</v>
      </c>
      <c r="E75">
        <f>VLOOKUP($A75,all_biorepintensities!$A:$G,MATCH(E$1,all_biorepintensities!$A$1:$G$1,0),FALSE)</f>
        <v>330469230.23000002</v>
      </c>
      <c r="F75">
        <f>VLOOKUP($A75,all_biorepintensities!$A:$G,MATCH(F$1,all_biorepintensities!$A$1:$G$1,0),FALSE)</f>
        <v>197743456.12</v>
      </c>
      <c r="G75">
        <f>VLOOKUP($A75,all_biorepintensities!$A:$G,MATCH(G$1,all_biorepintensities!$A$1:$G$1,0),FALSE)</f>
        <v>194586179.58000001</v>
      </c>
      <c r="H75" s="10">
        <f>ROUND(AVERAGE(B75:D75),all_biorepintensities!$U$4)</f>
        <v>300490117.42000002</v>
      </c>
      <c r="I75" s="10">
        <f>ROUND(AVERAGE(E75:G75),all_biorepintensities!$U$4)</f>
        <v>240932955.31</v>
      </c>
      <c r="J75" s="2">
        <f>ROUND(SQRT(((1/3+1/3)/4)*((SUM((B75-H75)^2,(C75-H75)^2,(D75-H75)^2)+SUM((E75-I75)^2,(F75-I75)^2,(G75-I75)^2)))),all_biorepintensities!$U$4)</f>
        <v>47872107.073494703</v>
      </c>
      <c r="K75" s="2">
        <f>ROUND((I75-H75)/(J75+all_biorepintensities!$U$2),all_biorepintensities!$U$4)</f>
        <v>-1.2440889800999999</v>
      </c>
      <c r="L75" s="2">
        <f>K75+0.00000001*ROWS($K$2:K75)</f>
        <v>-1.2440882401</v>
      </c>
      <c r="M75">
        <f t="shared" si="1"/>
        <v>12</v>
      </c>
      <c r="N75">
        <f>INDEX($K$2:$K$420,MATCH(ROWS($M$2:$M75),$M$2:$M$420,0))</f>
        <v>-0.51419231300000001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156019038.31999999</v>
      </c>
      <c r="C76">
        <f>VLOOKUP($A76,all_biorepintensities!$A:$G,MATCH(C$1,all_biorepintensities!$A$1:$G$1,0),FALSE)</f>
        <v>398812649.04000002</v>
      </c>
      <c r="D76">
        <f>VLOOKUP($A76,all_biorepintensities!$A:$G,MATCH(D$1,all_biorepintensities!$A$1:$G$1,0),FALSE)</f>
        <v>223390182.06</v>
      </c>
      <c r="E76">
        <f>VLOOKUP($A76,all_biorepintensities!$A:$G,MATCH(E$1,all_biorepintensities!$A$1:$G$1,0),FALSE)</f>
        <v>160870804.44</v>
      </c>
      <c r="F76">
        <f>VLOOKUP($A76,all_biorepintensities!$A:$G,MATCH(F$1,all_biorepintensities!$A$1:$G$1,0),FALSE)</f>
        <v>190057840.13</v>
      </c>
      <c r="G76">
        <f>VLOOKUP($A76,all_biorepintensities!$A:$G,MATCH(G$1,all_biorepintensities!$A$1:$G$1,0),FALSE)</f>
        <v>129479724.03</v>
      </c>
      <c r="H76" s="10">
        <f>ROUND(AVERAGE(B76:D76),all_biorepintensities!$U$4)</f>
        <v>259407289.806667</v>
      </c>
      <c r="I76" s="10">
        <f>ROUND(AVERAGE(E76:G76),all_biorepintensities!$U$4)</f>
        <v>160136122.866667</v>
      </c>
      <c r="J76" s="2">
        <f>ROUND(SQRT(((1/3+1/3)/4)*((SUM((B76-H76)^2,(C76-H76)^2,(D76-H76)^2)+SUM((E76-I76)^2,(F76-I76)^2,(G76-I76)^2)))),all_biorepintensities!$U$4)</f>
        <v>74448953.976884693</v>
      </c>
      <c r="K76" s="2">
        <f>ROUND((I76-H76)/(J76+all_biorepintensities!$U$2),all_biorepintensities!$U$4)</f>
        <v>-1.3334124968000001</v>
      </c>
      <c r="L76" s="2">
        <f>K76+0.00000001*ROWS($K$2:K76)</f>
        <v>-1.3334117468</v>
      </c>
      <c r="M76">
        <f t="shared" si="1"/>
        <v>11</v>
      </c>
      <c r="N76">
        <f>INDEX($K$2:$K$420,MATCH(ROWS($M$2:$M76),$M$2:$M$420,0))</f>
        <v>-0.50430083930000003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196031104.88</v>
      </c>
      <c r="C77">
        <f>VLOOKUP($A77,all_biorepintensities!$A:$G,MATCH(C$1,all_biorepintensities!$A$1:$G$1,0),FALSE)</f>
        <v>425700543.11000001</v>
      </c>
      <c r="D77">
        <f>VLOOKUP($A77,all_biorepintensities!$A:$G,MATCH(D$1,all_biorepintensities!$A$1:$G$1,0),FALSE)</f>
        <v>960908508.85000002</v>
      </c>
      <c r="E77">
        <f>VLOOKUP($A77,all_biorepintensities!$A:$G,MATCH(E$1,all_biorepintensities!$A$1:$G$1,0),FALSE)</f>
        <v>79340789.469999999</v>
      </c>
      <c r="F77">
        <f>VLOOKUP($A77,all_biorepintensities!$A:$G,MATCH(F$1,all_biorepintensities!$A$1:$G$1,0),FALSE)</f>
        <v>68253033.030000001</v>
      </c>
      <c r="G77">
        <f>VLOOKUP($A77,all_biorepintensities!$A:$G,MATCH(G$1,all_biorepintensities!$A$1:$G$1,0),FALSE)</f>
        <v>50745633.390000001</v>
      </c>
      <c r="H77" s="10">
        <f>ROUND(AVERAGE(B77:D77),all_biorepintensities!$U$4)</f>
        <v>527546718.94666702</v>
      </c>
      <c r="I77" s="10">
        <f>ROUND(AVERAGE(E77:G77),all_biorepintensities!$U$4)</f>
        <v>66113151.963333301</v>
      </c>
      <c r="J77" s="2">
        <f>ROUND(SQRT(((1/3+1/3)/4)*((SUM((B77-H77)^2,(C77-H77)^2,(D77-H77)^2)+SUM((E77-I77)^2,(F77-I77)^2,(G77-I77)^2)))),all_biorepintensities!$U$4)</f>
        <v>226750008.071614</v>
      </c>
      <c r="K77" s="2">
        <f>ROUND((I77-H77)/(J77+all_biorepintensities!$U$2),all_biorepintensities!$U$4)</f>
        <v>-2.0349880860999998</v>
      </c>
      <c r="L77" s="2">
        <f>K77+0.00000001*ROWS($K$2:K77)</f>
        <v>-2.0349873261</v>
      </c>
      <c r="M77">
        <f t="shared" si="1"/>
        <v>3</v>
      </c>
      <c r="N77">
        <f>INDEX($K$2:$K$420,MATCH(ROWS($M$2:$M77),$M$2:$M$420,0))</f>
        <v>-0.49586666070000002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127862906.95</v>
      </c>
      <c r="C78">
        <f>VLOOKUP($A78,all_biorepintensities!$A:$G,MATCH(C$1,all_biorepintensities!$A$1:$G$1,0),FALSE)</f>
        <v>626009599.03999996</v>
      </c>
      <c r="D78">
        <f>VLOOKUP($A78,all_biorepintensities!$A:$G,MATCH(D$1,all_biorepintensities!$A$1:$G$1,0),FALSE)</f>
        <v>819988259.94000006</v>
      </c>
      <c r="E78">
        <f>VLOOKUP($A78,all_biorepintensities!$A:$G,MATCH(E$1,all_biorepintensities!$A$1:$G$1,0),FALSE)</f>
        <v>185308554.03</v>
      </c>
      <c r="F78">
        <f>VLOOKUP($A78,all_biorepintensities!$A:$G,MATCH(F$1,all_biorepintensities!$A$1:$G$1,0),FALSE)</f>
        <v>221193940.75</v>
      </c>
      <c r="G78">
        <f>VLOOKUP($A78,all_biorepintensities!$A:$G,MATCH(G$1,all_biorepintensities!$A$1:$G$1,0),FALSE)</f>
        <v>376185193</v>
      </c>
      <c r="H78" s="10">
        <f>ROUND(AVERAGE(B78:D78),all_biorepintensities!$U$4)</f>
        <v>524620255.31</v>
      </c>
      <c r="I78" s="10">
        <f>ROUND(AVERAGE(E78:G78),all_biorepintensities!$U$4)</f>
        <v>260895895.926667</v>
      </c>
      <c r="J78" s="2">
        <f>ROUND(SQRT(((1/3+1/3)/4)*((SUM((B78-H78)^2,(C78-H78)^2,(D78-H78)^2)+SUM((E78-I78)^2,(F78-I78)^2,(G78-I78)^2)))),all_biorepintensities!$U$4)</f>
        <v>214289432.068827</v>
      </c>
      <c r="K78" s="2">
        <f>ROUND((I78-H78)/(J78+all_biorepintensities!$U$2),all_biorepintensities!$U$4)</f>
        <v>-1.2306923192999999</v>
      </c>
      <c r="L78" s="2">
        <f>K78+0.00000001*ROWS($K$2:K78)</f>
        <v>-1.2306915492999999</v>
      </c>
      <c r="M78">
        <f t="shared" si="1"/>
        <v>14</v>
      </c>
      <c r="N78">
        <f>INDEX($K$2:$K$420,MATCH(ROWS($M$2:$M78),$M$2:$M$420,0))</f>
        <v>-0.46611998049999998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2693082.99</v>
      </c>
      <c r="C79">
        <f>VLOOKUP($A79,all_biorepintensities!$A:$G,MATCH(C$1,all_biorepintensities!$A$1:$G$1,0),FALSE)</f>
        <v>111506578.44</v>
      </c>
      <c r="D79">
        <f>VLOOKUP($A79,all_biorepintensities!$A:$G,MATCH(D$1,all_biorepintensities!$A$1:$G$1,0),FALSE)</f>
        <v>65759589.689999998</v>
      </c>
      <c r="E79">
        <f>VLOOKUP($A79,all_biorepintensities!$A:$G,MATCH(E$1,all_biorepintensities!$A$1:$G$1,0),FALSE)</f>
        <v>551969.26</v>
      </c>
      <c r="F79">
        <f>VLOOKUP($A79,all_biorepintensities!$A:$G,MATCH(F$1,all_biorepintensities!$A$1:$G$1,0),FALSE)</f>
        <v>47091952.43</v>
      </c>
      <c r="G79">
        <f>VLOOKUP($A79,all_biorepintensities!$A:$G,MATCH(G$1,all_biorepintensities!$A$1:$G$1,0),FALSE)</f>
        <v>37423770</v>
      </c>
      <c r="H79" s="10">
        <f>ROUND(AVERAGE(B79:D79),all_biorepintensities!$U$4)</f>
        <v>59986417.039999999</v>
      </c>
      <c r="I79" s="10">
        <f>ROUND(AVERAGE(E79:G79),all_biorepintensities!$U$4)</f>
        <v>28355897.23</v>
      </c>
      <c r="J79" s="2">
        <f>ROUND(SQRT(((1/3+1/3)/4)*((SUM((B79-H79)^2,(C79-H79)^2,(D79-H79)^2)+SUM((E79-I79)^2,(F79-I79)^2,(G79-I79)^2)))),all_biorepintensities!$U$4)</f>
        <v>34584455.013018399</v>
      </c>
      <c r="K79" s="2">
        <f>ROUND((I79-H79)/(J79+all_biorepintensities!$U$2),all_biorepintensities!$U$4)</f>
        <v>-0.91458775000000003</v>
      </c>
      <c r="L79" s="2">
        <f>K79+0.00000001*ROWS($K$2:K79)</f>
        <v>-0.91458697</v>
      </c>
      <c r="M79">
        <f t="shared" si="1"/>
        <v>34</v>
      </c>
      <c r="N79">
        <f>INDEX($K$2:$K$420,MATCH(ROWS($M$2:$M79),$M$2:$M$420,0))</f>
        <v>-0.46502740520000002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21879151.719999999</v>
      </c>
      <c r="C80">
        <f>VLOOKUP($A80,all_biorepintensities!$A:$G,MATCH(C$1,all_biorepintensities!$A$1:$G$1,0),FALSE)</f>
        <v>129636914.48999999</v>
      </c>
      <c r="D80">
        <f>VLOOKUP($A80,all_biorepintensities!$A:$G,MATCH(D$1,all_biorepintensities!$A$1:$G$1,0),FALSE)</f>
        <v>89773056.019999996</v>
      </c>
      <c r="E80">
        <f>VLOOKUP($A80,all_biorepintensities!$A:$G,MATCH(E$1,all_biorepintensities!$A$1:$G$1,0),FALSE)</f>
        <v>21252702.079999998</v>
      </c>
      <c r="F80">
        <f>VLOOKUP($A80,all_biorepintensities!$A:$G,MATCH(F$1,all_biorepintensities!$A$1:$G$1,0),FALSE)</f>
        <v>80103412.819999993</v>
      </c>
      <c r="G80">
        <f>VLOOKUP($A80,all_biorepintensities!$A:$G,MATCH(G$1,all_biorepintensities!$A$1:$G$1,0),FALSE)</f>
        <v>67885074.329999998</v>
      </c>
      <c r="H80" s="10">
        <f>ROUND(AVERAGE(B80:D80),all_biorepintensities!$U$4)</f>
        <v>80429707.409999996</v>
      </c>
      <c r="I80" s="10">
        <f>ROUND(AVERAGE(E80:G80),all_biorepintensities!$U$4)</f>
        <v>56413729.743333302</v>
      </c>
      <c r="J80" s="2">
        <f>ROUND(SQRT(((1/3+1/3)/4)*((SUM((B80-H80)^2,(C80-H80)^2,(D80-H80)^2)+SUM((E80-I80)^2,(F80-I80)^2,(G80-I80)^2)))),all_biorepintensities!$U$4)</f>
        <v>36207516.854723297</v>
      </c>
      <c r="K80" s="2">
        <f>ROUND((I80-H80)/(J80+all_biorepintensities!$U$2),all_biorepintensities!$U$4)</f>
        <v>-0.66328704890000001</v>
      </c>
      <c r="L80" s="2">
        <f>K80+0.00000001*ROWS($K$2:K80)</f>
        <v>-0.66328625890000004</v>
      </c>
      <c r="M80">
        <f t="shared" si="1"/>
        <v>53</v>
      </c>
      <c r="N80">
        <f>INDEX($K$2:$K$420,MATCH(ROWS($M$2:$M80),$M$2:$M$420,0))</f>
        <v>-0.45675707399999999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2392322.09</v>
      </c>
      <c r="C81">
        <f>VLOOKUP($A81,all_biorepintensities!$A:$G,MATCH(C$1,all_biorepintensities!$A$1:$G$1,0),FALSE)</f>
        <v>11744790.48</v>
      </c>
      <c r="D81">
        <f>VLOOKUP($A81,all_biorepintensities!$A:$G,MATCH(D$1,all_biorepintensities!$A$1:$G$1,0),FALSE)</f>
        <v>59724272.390000001</v>
      </c>
      <c r="E81">
        <f>VLOOKUP($A81,all_biorepintensities!$A:$G,MATCH(E$1,all_biorepintensities!$A$1:$G$1,0),FALSE)</f>
        <v>5665731.9400000004</v>
      </c>
      <c r="F81">
        <f>VLOOKUP($A81,all_biorepintensities!$A:$G,MATCH(F$1,all_biorepintensities!$A$1:$G$1,0),FALSE)</f>
        <v>1313342.45</v>
      </c>
      <c r="G81">
        <f>VLOOKUP($A81,all_biorepintensities!$A:$G,MATCH(G$1,all_biorepintensities!$A$1:$G$1,0),FALSE)</f>
        <v>32406914.91</v>
      </c>
      <c r="H81" s="10">
        <f>ROUND(AVERAGE(B81:D81),all_biorepintensities!$U$4)</f>
        <v>24620461.653333299</v>
      </c>
      <c r="I81" s="10">
        <f>ROUND(AVERAGE(E81:G81),all_biorepintensities!$U$4)</f>
        <v>13128663.1</v>
      </c>
      <c r="J81" s="2">
        <f>ROUND(SQRT(((1/3+1/3)/4)*((SUM((B81-H81)^2,(C81-H81)^2,(D81-H81)^2)+SUM((E81-I81)^2,(F81-I81)^2,(G81-I81)^2)))),all_biorepintensities!$U$4)</f>
        <v>20244747.307460301</v>
      </c>
      <c r="K81" s="2">
        <f>ROUND((I81-H81)/(J81+all_biorepintensities!$U$2),all_biorepintensities!$U$4)</f>
        <v>-0.56764343910000004</v>
      </c>
      <c r="L81" s="2">
        <f>K81+0.00000001*ROWS($K$2:K81)</f>
        <v>-0.56764263910000001</v>
      </c>
      <c r="M81">
        <f t="shared" si="1"/>
        <v>69</v>
      </c>
      <c r="N81">
        <f>INDEX($K$2:$K$420,MATCH(ROWS($M$2:$M81),$M$2:$M$420,0))</f>
        <v>-0.43530986199999999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5433293.46</v>
      </c>
      <c r="C82">
        <f>VLOOKUP($A82,all_biorepintensities!$A:$G,MATCH(C$1,all_biorepintensities!$A$1:$G$1,0),FALSE)</f>
        <v>88942832.390000001</v>
      </c>
      <c r="D82">
        <f>VLOOKUP($A82,all_biorepintensities!$A:$G,MATCH(D$1,all_biorepintensities!$A$1:$G$1,0),FALSE)</f>
        <v>74547983.609999999</v>
      </c>
      <c r="E82">
        <f>VLOOKUP($A82,all_biorepintensities!$A:$G,MATCH(E$1,all_biorepintensities!$A$1:$G$1,0),FALSE)</f>
        <v>5963164.4400000004</v>
      </c>
      <c r="F82">
        <f>VLOOKUP($A82,all_biorepintensities!$A:$G,MATCH(F$1,all_biorepintensities!$A$1:$G$1,0),FALSE)</f>
        <v>50272381.409999996</v>
      </c>
      <c r="G82">
        <f>VLOOKUP($A82,all_biorepintensities!$A:$G,MATCH(G$1,all_biorepintensities!$A$1:$G$1,0),FALSE)</f>
        <v>56368298.609999999</v>
      </c>
      <c r="H82" s="10">
        <f>ROUND(AVERAGE(B82:D82),all_biorepintensities!$U$4)</f>
        <v>56308036.486666702</v>
      </c>
      <c r="I82" s="10">
        <f>ROUND(AVERAGE(E82:G82),all_biorepintensities!$U$4)</f>
        <v>37534614.82</v>
      </c>
      <c r="J82" s="2">
        <f>ROUND(SQRT(((1/3+1/3)/4)*((SUM((B82-H82)^2,(C82-H82)^2,(D82-H82)^2)+SUM((E82-I82)^2,(F82-I82)^2,(G82-I82)^2)))),all_biorepintensities!$U$4)</f>
        <v>30275622.4121086</v>
      </c>
      <c r="K82" s="2">
        <f>ROUND((I82-H82)/(J82+all_biorepintensities!$U$2),all_biorepintensities!$U$4)</f>
        <v>-0.62008373569999997</v>
      </c>
      <c r="L82" s="2">
        <f>K82+0.00000001*ROWS($K$2:K82)</f>
        <v>-0.62008292570000001</v>
      </c>
      <c r="M82">
        <f t="shared" si="1"/>
        <v>61</v>
      </c>
      <c r="N82">
        <f>INDEX($K$2:$K$420,MATCH(ROWS($M$2:$M82),$M$2:$M$420,0))</f>
        <v>-0.42105947869999999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169768850.77000001</v>
      </c>
      <c r="C83">
        <f>VLOOKUP($A83,all_biorepintensities!$A:$G,MATCH(C$1,all_biorepintensities!$A$1:$G$1,0),FALSE)</f>
        <v>243914408.15000001</v>
      </c>
      <c r="D83">
        <f>VLOOKUP($A83,all_biorepintensities!$A:$G,MATCH(D$1,all_biorepintensities!$A$1:$G$1,0),FALSE)</f>
        <v>324725203.93000001</v>
      </c>
      <c r="E83">
        <f>VLOOKUP($A83,all_biorepintensities!$A:$G,MATCH(E$1,all_biorepintensities!$A$1:$G$1,0),FALSE)</f>
        <v>220530963.47</v>
      </c>
      <c r="F83">
        <f>VLOOKUP($A83,all_biorepintensities!$A:$G,MATCH(F$1,all_biorepintensities!$A$1:$G$1,0),FALSE)</f>
        <v>94260252.189999998</v>
      </c>
      <c r="G83">
        <f>VLOOKUP($A83,all_biorepintensities!$A:$G,MATCH(G$1,all_biorepintensities!$A$1:$G$1,0),FALSE)</f>
        <v>160354511.22</v>
      </c>
      <c r="H83" s="10">
        <f>ROUND(AVERAGE(B83:D83),all_biorepintensities!$U$4)</f>
        <v>246136154.283333</v>
      </c>
      <c r="I83" s="10">
        <f>ROUND(AVERAGE(E83:G83),all_biorepintensities!$U$4)</f>
        <v>158381908.96000001</v>
      </c>
      <c r="J83" s="2">
        <f>ROUND(SQRT(((1/3+1/3)/4)*((SUM((B83-H83)^2,(C83-H83)^2,(D83-H83)^2)+SUM((E83-I83)^2,(F83-I83)^2,(G83-I83)^2)))),all_biorepintensities!$U$4)</f>
        <v>57722212.548893198</v>
      </c>
      <c r="K83" s="2">
        <f>ROUND((I83-H83)/(J83+all_biorepintensities!$U$2),all_biorepintensities!$U$4)</f>
        <v>-1.5202855179999999</v>
      </c>
      <c r="L83" s="2">
        <f>K83+0.00000001*ROWS($K$2:K83)</f>
        <v>-1.520284698</v>
      </c>
      <c r="M83">
        <f t="shared" si="1"/>
        <v>9</v>
      </c>
      <c r="N83">
        <f>INDEX($K$2:$K$420,MATCH(ROWS($M$2:$M83),$M$2:$M$420,0))</f>
        <v>-0.39950067509999998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92785705.75</v>
      </c>
      <c r="C84">
        <f>VLOOKUP($A84,all_biorepintensities!$A:$G,MATCH(C$1,all_biorepintensities!$A$1:$G$1,0),FALSE)</f>
        <v>51003744.049999997</v>
      </c>
      <c r="D84">
        <f>VLOOKUP($A84,all_biorepintensities!$A:$G,MATCH(D$1,all_biorepintensities!$A$1:$G$1,0),FALSE)</f>
        <v>250175399.5</v>
      </c>
      <c r="E84">
        <f>VLOOKUP($A84,all_biorepintensities!$A:$G,MATCH(E$1,all_biorepintensities!$A$1:$G$1,0),FALSE)</f>
        <v>109749959.91</v>
      </c>
      <c r="F84">
        <f>VLOOKUP($A84,all_biorepintensities!$A:$G,MATCH(F$1,all_biorepintensities!$A$1:$G$1,0),FALSE)</f>
        <v>10378220.58</v>
      </c>
      <c r="G84">
        <f>VLOOKUP($A84,all_biorepintensities!$A:$G,MATCH(G$1,all_biorepintensities!$A$1:$G$1,0),FALSE)</f>
        <v>167706256.13</v>
      </c>
      <c r="H84" s="10">
        <f>ROUND(AVERAGE(B84:D84),all_biorepintensities!$U$4)</f>
        <v>131321616.43333299</v>
      </c>
      <c r="I84" s="10">
        <f>ROUND(AVERAGE(E84:G84),all_biorepintensities!$U$4)</f>
        <v>95944812.206666693</v>
      </c>
      <c r="J84" s="2">
        <f>ROUND(SQRT(((1/3+1/3)/4)*((SUM((B84-H84)^2,(C84-H84)^2,(D84-H84)^2)+SUM((E84-I84)^2,(F84-I84)^2,(G84-I84)^2)))),all_biorepintensities!$U$4)</f>
        <v>76074664.338524297</v>
      </c>
      <c r="K84" s="2">
        <f>ROUND((I84-H84)/(J84+all_biorepintensities!$U$2),all_biorepintensities!$U$4)</f>
        <v>-0.46502740520000002</v>
      </c>
      <c r="L84" s="2">
        <f>K84+0.00000001*ROWS($K$2:K84)</f>
        <v>-0.46502657520000001</v>
      </c>
      <c r="M84">
        <f t="shared" si="1"/>
        <v>78</v>
      </c>
      <c r="N84">
        <f>INDEX($K$2:$K$420,MATCH(ROWS($M$2:$M84),$M$2:$M$420,0))</f>
        <v>-0.35423424679999999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1820928.38</v>
      </c>
      <c r="C85">
        <f>VLOOKUP($A85,all_biorepintensities!$A:$G,MATCH(C$1,all_biorepintensities!$A$1:$G$1,0),FALSE)</f>
        <v>761580461.14999998</v>
      </c>
      <c r="D85">
        <f>VLOOKUP($A85,all_biorepintensities!$A:$G,MATCH(D$1,all_biorepintensities!$A$1:$G$1,0),FALSE)</f>
        <v>216445941.66</v>
      </c>
      <c r="E85">
        <f>VLOOKUP($A85,all_biorepintensities!$A:$G,MATCH(E$1,all_biorepintensities!$A$1:$G$1,0),FALSE)</f>
        <v>6616270.1399999997</v>
      </c>
      <c r="F85">
        <f>VLOOKUP($A85,all_biorepintensities!$A:$G,MATCH(F$1,all_biorepintensities!$A$1:$G$1,0),FALSE)</f>
        <v>484983958.88999999</v>
      </c>
      <c r="G85">
        <f>VLOOKUP($A85,all_biorepintensities!$A:$G,MATCH(G$1,all_biorepintensities!$A$1:$G$1,0),FALSE)</f>
        <v>151185447.31</v>
      </c>
      <c r="H85" s="10">
        <f>ROUND(AVERAGE(B85:D85),all_biorepintensities!$U$4)</f>
        <v>326615777.06333297</v>
      </c>
      <c r="I85" s="10">
        <f>ROUND(AVERAGE(E85:G85),all_biorepintensities!$U$4)</f>
        <v>214261892.11333299</v>
      </c>
      <c r="J85" s="2">
        <f>ROUND(SQRT(((1/3+1/3)/4)*((SUM((B85-H85)^2,(C85-H85)^2,(D85-H85)^2)+SUM((E85-I85)^2,(F85-I85)^2,(G85-I85)^2)))),all_biorepintensities!$U$4)</f>
        <v>266836136.489604</v>
      </c>
      <c r="K85" s="2">
        <f>ROUND((I85-H85)/(J85+all_biorepintensities!$U$2),all_biorepintensities!$U$4)</f>
        <v>-0.42105947869999999</v>
      </c>
      <c r="L85" s="2">
        <f>K85+0.00000001*ROWS($K$2:K85)</f>
        <v>-0.42105863869999999</v>
      </c>
      <c r="M85">
        <f t="shared" si="1"/>
        <v>81</v>
      </c>
      <c r="N85">
        <f>INDEX($K$2:$K$420,MATCH(ROWS($M$2:$M85),$M$2:$M$420,0))</f>
        <v>-0.35150939939999998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59183749.990000002</v>
      </c>
      <c r="C86">
        <f>VLOOKUP($A86,all_biorepintensities!$A:$G,MATCH(C$1,all_biorepintensities!$A$1:$G$1,0),FALSE)</f>
        <v>826599381.13999999</v>
      </c>
      <c r="D86">
        <f>VLOOKUP($A86,all_biorepintensities!$A:$G,MATCH(D$1,all_biorepintensities!$A$1:$G$1,0),FALSE)</f>
        <v>176863657.66999999</v>
      </c>
      <c r="E86">
        <f>VLOOKUP($A86,all_biorepintensities!$A:$G,MATCH(E$1,all_biorepintensities!$A$1:$G$1,0),FALSE)</f>
        <v>67412583.950000003</v>
      </c>
      <c r="F86">
        <f>VLOOKUP($A86,all_biorepintensities!$A:$G,MATCH(F$1,all_biorepintensities!$A$1:$G$1,0),FALSE)</f>
        <v>483579770.51999998</v>
      </c>
      <c r="G86">
        <f>VLOOKUP($A86,all_biorepintensities!$A:$G,MATCH(G$1,all_biorepintensities!$A$1:$G$1,0),FALSE)</f>
        <v>80081867.099999994</v>
      </c>
      <c r="H86" s="10">
        <f>ROUND(AVERAGE(B86:D86),all_biorepintensities!$U$4)</f>
        <v>354215596.26666701</v>
      </c>
      <c r="I86" s="10">
        <f>ROUND(AVERAGE(E86:G86),all_biorepintensities!$U$4)</f>
        <v>210358073.85666701</v>
      </c>
      <c r="J86" s="2">
        <f>ROUND(SQRT(((1/3+1/3)/4)*((SUM((B86-H86)^2,(C86-H86)^2,(D86-H86)^2)+SUM((E86-I86)^2,(F86-I86)^2,(G86-I86)^2)))),all_biorepintensities!$U$4)</f>
        <v>274984647.847785</v>
      </c>
      <c r="K86" s="2">
        <f>ROUND((I86-H86)/(J86+all_biorepintensities!$U$2),all_biorepintensities!$U$4)</f>
        <v>-0.5231474666</v>
      </c>
      <c r="L86" s="2">
        <f>K86+0.00000001*ROWS($K$2:K86)</f>
        <v>-0.52314661659999995</v>
      </c>
      <c r="M86">
        <f t="shared" si="1"/>
        <v>72</v>
      </c>
      <c r="N86">
        <f>INDEX($K$2:$K$420,MATCH(ROWS($M$2:$M86),$M$2:$M$420,0))</f>
        <v>-0.3183681686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1505830656.1700001</v>
      </c>
      <c r="C87">
        <f>VLOOKUP($A87,all_biorepintensities!$A:$G,MATCH(C$1,all_biorepintensities!$A$1:$G$1,0),FALSE)</f>
        <v>514926546.87</v>
      </c>
      <c r="D87">
        <f>VLOOKUP($A87,all_biorepintensities!$A:$G,MATCH(D$1,all_biorepintensities!$A$1:$G$1,0),FALSE)</f>
        <v>666192992.51999998</v>
      </c>
      <c r="E87">
        <f>VLOOKUP($A87,all_biorepintensities!$A:$G,MATCH(E$1,all_biorepintensities!$A$1:$G$1,0),FALSE)</f>
        <v>1048238377.03</v>
      </c>
      <c r="F87">
        <f>VLOOKUP($A87,all_biorepintensities!$A:$G,MATCH(F$1,all_biorepintensities!$A$1:$G$1,0),FALSE)</f>
        <v>194033556.13999999</v>
      </c>
      <c r="G87">
        <f>VLOOKUP($A87,all_biorepintensities!$A:$G,MATCH(G$1,all_biorepintensities!$A$1:$G$1,0),FALSE)</f>
        <v>181379494.68000001</v>
      </c>
      <c r="H87" s="10">
        <f>ROUND(AVERAGE(B87:D87),all_biorepintensities!$U$4)</f>
        <v>895650065.18666697</v>
      </c>
      <c r="I87" s="10">
        <f>ROUND(AVERAGE(E87:G87),all_biorepintensities!$U$4)</f>
        <v>474550475.94999999</v>
      </c>
      <c r="J87" s="2">
        <f>ROUND(SQRT(((1/3+1/3)/4)*((SUM((B87-H87)^2,(C87-H87)^2,(D87-H87)^2)+SUM((E87-I87)^2,(F87-I87)^2,(G87-I87)^2)))),all_biorepintensities!$U$4)</f>
        <v>421045934.47212499</v>
      </c>
      <c r="K87" s="2">
        <f>ROUND((I87-H87)/(J87+all_biorepintensities!$U$2),all_biorepintensities!$U$4)</f>
        <v>-1.0001274297</v>
      </c>
      <c r="L87" s="2">
        <f>K87+0.00000001*ROWS($K$2:K87)</f>
        <v>-1.0001265696999999</v>
      </c>
      <c r="M87">
        <f t="shared" si="1"/>
        <v>31</v>
      </c>
      <c r="N87">
        <f>INDEX($K$2:$K$420,MATCH(ROWS($M$2:$M87),$M$2:$M$420,0))</f>
        <v>-0.30488035540000002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70289809.890000001</v>
      </c>
      <c r="C88">
        <f>VLOOKUP($A88,all_biorepintensities!$A:$G,MATCH(C$1,all_biorepintensities!$A$1:$G$1,0),FALSE)</f>
        <v>77555244.849999994</v>
      </c>
      <c r="D88">
        <f>VLOOKUP($A88,all_biorepintensities!$A:$G,MATCH(D$1,all_biorepintensities!$A$1:$G$1,0),FALSE)</f>
        <v>178760686.36000001</v>
      </c>
      <c r="E88">
        <f>VLOOKUP($A88,all_biorepintensities!$A:$G,MATCH(E$1,all_biorepintensities!$A$1:$G$1,0),FALSE)</f>
        <v>47027939.770000003</v>
      </c>
      <c r="F88">
        <f>VLOOKUP($A88,all_biorepintensities!$A:$G,MATCH(F$1,all_biorepintensities!$A$1:$G$1,0),FALSE)</f>
        <v>48378208.009999998</v>
      </c>
      <c r="G88">
        <f>VLOOKUP($A88,all_biorepintensities!$A:$G,MATCH(G$1,all_biorepintensities!$A$1:$G$1,0),FALSE)</f>
        <v>104913737.59</v>
      </c>
      <c r="H88" s="10">
        <f>ROUND(AVERAGE(B88:D88),all_biorepintensities!$U$4)</f>
        <v>108868580.366667</v>
      </c>
      <c r="I88" s="10">
        <f>ROUND(AVERAGE(E88:G88),all_biorepintensities!$U$4)</f>
        <v>66773295.123333298</v>
      </c>
      <c r="J88" s="2">
        <f>ROUND(SQRT(((1/3+1/3)/4)*((SUM((B88-H88)^2,(C88-H88)^2,(D88-H88)^2)+SUM((E88-I88)^2,(F88-I88)^2,(G88-I88)^2)))),all_biorepintensities!$U$4)</f>
        <v>39867916.575327501</v>
      </c>
      <c r="K88" s="2">
        <f>ROUND((I88-H88)/(J88+all_biorepintensities!$U$2),all_biorepintensities!$U$4)</f>
        <v>-1.0558686734</v>
      </c>
      <c r="L88" s="2">
        <f>K88+0.00000001*ROWS($K$2:K88)</f>
        <v>-1.0558678034</v>
      </c>
      <c r="M88">
        <f t="shared" si="1"/>
        <v>25</v>
      </c>
      <c r="N88">
        <f>INDEX($K$2:$K$420,MATCH(ROWS($M$2:$M88),$M$2:$M$420,0))</f>
        <v>-0.2479550184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79805290.370000005</v>
      </c>
      <c r="C89">
        <f>VLOOKUP($A89,all_biorepintensities!$A:$G,MATCH(C$1,all_biorepintensities!$A$1:$G$1,0),FALSE)</f>
        <v>543824600.54999995</v>
      </c>
      <c r="D89">
        <f>VLOOKUP($A89,all_biorepintensities!$A:$G,MATCH(D$1,all_biorepintensities!$A$1:$G$1,0),FALSE)</f>
        <v>151849915.53999999</v>
      </c>
      <c r="E89">
        <f>VLOOKUP($A89,all_biorepintensities!$A:$G,MATCH(E$1,all_biorepintensities!$A$1:$G$1,0),FALSE)</f>
        <v>83636158.469999999</v>
      </c>
      <c r="F89">
        <f>VLOOKUP($A89,all_biorepintensities!$A:$G,MATCH(F$1,all_biorepintensities!$A$1:$G$1,0),FALSE)</f>
        <v>371439581.67000002</v>
      </c>
      <c r="G89">
        <f>VLOOKUP($A89,all_biorepintensities!$A:$G,MATCH(G$1,all_biorepintensities!$A$1:$G$1,0),FALSE)</f>
        <v>116062659.88</v>
      </c>
      <c r="H89" s="10">
        <f>ROUND(AVERAGE(B89:D89),all_biorepintensities!$U$4)</f>
        <v>258493268.81999999</v>
      </c>
      <c r="I89" s="10">
        <f>ROUND(AVERAGE(E89:G89),all_biorepintensities!$U$4)</f>
        <v>190379466.67333299</v>
      </c>
      <c r="J89" s="2">
        <f>ROUND(SQRT(((1/3+1/3)/4)*((SUM((B89-H89)^2,(C89-H89)^2,(D89-H89)^2)+SUM((E89-I89)^2,(F89-I89)^2,(G89-I89)^2)))),all_biorepintensities!$U$4)</f>
        <v>170497338.282704</v>
      </c>
      <c r="K89" s="2">
        <f>ROUND((I89-H89)/(J89+all_biorepintensities!$U$2),all_biorepintensities!$U$4)</f>
        <v>-0.39950067509999998</v>
      </c>
      <c r="L89" s="2">
        <f>K89+0.00000001*ROWS($K$2:K89)</f>
        <v>-0.3994997951</v>
      </c>
      <c r="M89">
        <f t="shared" si="1"/>
        <v>82</v>
      </c>
      <c r="N89">
        <f>INDEX($K$2:$K$420,MATCH(ROWS($M$2:$M89),$M$2:$M$420,0))</f>
        <v>-0.24504289770000001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8410782.8000000007</v>
      </c>
      <c r="C90">
        <f>VLOOKUP($A90,all_biorepintensities!$A:$G,MATCH(C$1,all_biorepintensities!$A$1:$G$1,0),FALSE)</f>
        <v>257623640.59999999</v>
      </c>
      <c r="D90">
        <f>VLOOKUP($A90,all_biorepintensities!$A:$G,MATCH(D$1,all_biorepintensities!$A$1:$G$1,0),FALSE)</f>
        <v>206689677.52000001</v>
      </c>
      <c r="E90">
        <f>VLOOKUP($A90,all_biorepintensities!$A:$G,MATCH(E$1,all_biorepintensities!$A$1:$G$1,0),FALSE)</f>
        <v>10906158.67</v>
      </c>
      <c r="F90">
        <f>VLOOKUP($A90,all_biorepintensities!$A:$G,MATCH(F$1,all_biorepintensities!$A$1:$G$1,0),FALSE)</f>
        <v>116425382.98999999</v>
      </c>
      <c r="G90">
        <f>VLOOKUP($A90,all_biorepintensities!$A:$G,MATCH(G$1,all_biorepintensities!$A$1:$G$1,0),FALSE)</f>
        <v>80787603.280000001</v>
      </c>
      <c r="H90" s="10">
        <f>ROUND(AVERAGE(B90:D90),all_biorepintensities!$U$4)</f>
        <v>157574700.306667</v>
      </c>
      <c r="I90" s="10">
        <f>ROUND(AVERAGE(E90:G90),all_biorepintensities!$U$4)</f>
        <v>69373048.313333303</v>
      </c>
      <c r="J90" s="2">
        <f>ROUND(SQRT(((1/3+1/3)/4)*((SUM((B90-H90)^2,(C90-H90)^2,(D90-H90)^2)+SUM((E90-I90)^2,(F90-I90)^2,(G90-I90)^2)))),all_biorepintensities!$U$4)</f>
        <v>82091957.761401802</v>
      </c>
      <c r="K90" s="2">
        <f>ROUND((I90-H90)/(J90+all_biorepintensities!$U$2),all_biorepintensities!$U$4)</f>
        <v>-1.0744249903</v>
      </c>
      <c r="L90" s="2">
        <f>K90+0.00000001*ROWS($K$2:K90)</f>
        <v>-1.0744241003000001</v>
      </c>
      <c r="M90">
        <f t="shared" si="1"/>
        <v>22</v>
      </c>
      <c r="N90">
        <f>INDEX($K$2:$K$420,MATCH(ROWS($M$2:$M90),$M$2:$M$420,0))</f>
        <v>-0.2403021109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6104698.5099999998</v>
      </c>
      <c r="C91">
        <f>VLOOKUP($A91,all_biorepintensities!$A:$G,MATCH(C$1,all_biorepintensities!$A$1:$G$1,0),FALSE)</f>
        <v>615644648.69000006</v>
      </c>
      <c r="D91">
        <f>VLOOKUP($A91,all_biorepintensities!$A:$G,MATCH(D$1,all_biorepintensities!$A$1:$G$1,0),FALSE)</f>
        <v>526564560.75999999</v>
      </c>
      <c r="E91">
        <f>VLOOKUP($A91,all_biorepintensities!$A:$G,MATCH(E$1,all_biorepintensities!$A$1:$G$1,0),FALSE)</f>
        <v>19828919.039999999</v>
      </c>
      <c r="F91">
        <f>VLOOKUP($A91,all_biorepintensities!$A:$G,MATCH(F$1,all_biorepintensities!$A$1:$G$1,0),FALSE)</f>
        <v>217503131.65000001</v>
      </c>
      <c r="G91">
        <f>VLOOKUP($A91,all_biorepintensities!$A:$G,MATCH(G$1,all_biorepintensities!$A$1:$G$1,0),FALSE)</f>
        <v>239305801.65000001</v>
      </c>
      <c r="H91" s="10">
        <f>ROUND(AVERAGE(B91:D91),all_biorepintensities!$U$4)</f>
        <v>382771302.65333301</v>
      </c>
      <c r="I91" s="10">
        <f>ROUND(AVERAGE(E91:G91),all_biorepintensities!$U$4)</f>
        <v>158879284.11333299</v>
      </c>
      <c r="J91" s="2">
        <f>ROUND(SQRT(((1/3+1/3)/4)*((SUM((B91-H91)^2,(C91-H91)^2,(D91-H91)^2)+SUM((E91-I91)^2,(F91-I91)^2,(G91-I91)^2)))),all_biorepintensities!$U$4)</f>
        <v>202494613.63133401</v>
      </c>
      <c r="K91" s="2">
        <f>ROUND((I91-H91)/(J91+all_biorepintensities!$U$2),all_biorepintensities!$U$4)</f>
        <v>-1.1056690023</v>
      </c>
      <c r="L91" s="2">
        <f>K91+0.00000001*ROWS($K$2:K91)</f>
        <v>-1.1056681022999999</v>
      </c>
      <c r="M91">
        <f t="shared" si="1"/>
        <v>19</v>
      </c>
      <c r="N91">
        <f>INDEX($K$2:$K$420,MATCH(ROWS($M$2:$M91),$M$2:$M$420,0))</f>
        <v>-0.21961712319999999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47067803.219999999</v>
      </c>
      <c r="C92">
        <f>VLOOKUP($A92,all_biorepintensities!$A:$G,MATCH(C$1,all_biorepintensities!$A$1:$G$1,0),FALSE)</f>
        <v>68411292.799999997</v>
      </c>
      <c r="D92">
        <f>VLOOKUP($A92,all_biorepintensities!$A:$G,MATCH(D$1,all_biorepintensities!$A$1:$G$1,0),FALSE)</f>
        <v>77140293.109999999</v>
      </c>
      <c r="E92">
        <f>VLOOKUP($A92,all_biorepintensities!$A:$G,MATCH(E$1,all_biorepintensities!$A$1:$G$1,0),FALSE)</f>
        <v>51609145.759999998</v>
      </c>
      <c r="F92">
        <f>VLOOKUP($A92,all_biorepintensities!$A:$G,MATCH(F$1,all_biorepintensities!$A$1:$G$1,0),FALSE)</f>
        <v>48374681.479999997</v>
      </c>
      <c r="G92">
        <f>VLOOKUP($A92,all_biorepintensities!$A:$G,MATCH(G$1,all_biorepintensities!$A$1:$G$1,0),FALSE)</f>
        <v>55795472.280000001</v>
      </c>
      <c r="H92" s="10">
        <f>ROUND(AVERAGE(B92:D92),all_biorepintensities!$U$4)</f>
        <v>64206463.043333299</v>
      </c>
      <c r="I92" s="10">
        <f>ROUND(AVERAGE(E92:G92),all_biorepintensities!$U$4)</f>
        <v>51926433.173333302</v>
      </c>
      <c r="J92" s="2">
        <f>ROUND(SQRT(((1/3+1/3)/4)*((SUM((B92-H92)^2,(C92-H92)^2,(D92-H92)^2)+SUM((E92-I92)^2,(F92-I92)^2,(G92-I92)^2)))),all_biorepintensities!$U$4)</f>
        <v>9186795.6783869304</v>
      </c>
      <c r="K92" s="2">
        <f>ROUND((I92-H92)/(J92+all_biorepintensities!$U$2),all_biorepintensities!$U$4)</f>
        <v>-1.3367042179999999</v>
      </c>
      <c r="L92" s="2">
        <f>K92+0.00000001*ROWS($K$2:K92)</f>
        <v>-1.3367033079999999</v>
      </c>
      <c r="M92">
        <f t="shared" si="1"/>
        <v>10</v>
      </c>
      <c r="N92">
        <f>INDEX($K$2:$K$420,MATCH(ROWS($M$2:$M92),$M$2:$M$420,0))</f>
        <v>-0.19738263480000001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93878299.650000006</v>
      </c>
      <c r="C93">
        <f>VLOOKUP($A93,all_biorepintensities!$A:$G,MATCH(C$1,all_biorepintensities!$A$1:$G$1,0),FALSE)</f>
        <v>636121706.87</v>
      </c>
      <c r="D93">
        <f>VLOOKUP($A93,all_biorepintensities!$A:$G,MATCH(D$1,all_biorepintensities!$A$1:$G$1,0),FALSE)</f>
        <v>762745895.25999999</v>
      </c>
      <c r="E93">
        <f>VLOOKUP($A93,all_biorepintensities!$A:$G,MATCH(E$1,all_biorepintensities!$A$1:$G$1,0),FALSE)</f>
        <v>123030831.52</v>
      </c>
      <c r="F93">
        <f>VLOOKUP($A93,all_biorepintensities!$A:$G,MATCH(F$1,all_biorepintensities!$A$1:$G$1,0),FALSE)</f>
        <v>357227579.69</v>
      </c>
      <c r="G93">
        <f>VLOOKUP($A93,all_biorepintensities!$A:$G,MATCH(G$1,all_biorepintensities!$A$1:$G$1,0),FALSE)</f>
        <v>499780467.13999999</v>
      </c>
      <c r="H93" s="10">
        <f>ROUND(AVERAGE(B93:D93),all_biorepintensities!$U$4)</f>
        <v>497581967.25999999</v>
      </c>
      <c r="I93" s="10">
        <f>ROUND(AVERAGE(E93:G93),all_biorepintensities!$U$4)</f>
        <v>326679626.11666697</v>
      </c>
      <c r="J93" s="2">
        <f>ROUND(SQRT(((1/3+1/3)/4)*((SUM((B93-H93)^2,(C93-H93)^2,(D93-H93)^2)+SUM((E93-I93)^2,(F93-I93)^2,(G93-I93)^2)))),all_biorepintensities!$U$4)</f>
        <v>232684238.678565</v>
      </c>
      <c r="K93" s="2">
        <f>ROUND((I93-H93)/(J93+all_biorepintensities!$U$2),all_biorepintensities!$U$4)</f>
        <v>-0.73448180839999999</v>
      </c>
      <c r="L93" s="2">
        <f>K93+0.00000001*ROWS($K$2:K93)</f>
        <v>-0.73448088840000003</v>
      </c>
      <c r="M93">
        <f t="shared" si="1"/>
        <v>48</v>
      </c>
      <c r="N93">
        <f>INDEX($K$2:$K$420,MATCH(ROWS($M$2:$M93),$M$2:$M$420,0))</f>
        <v>-0.16913589270000001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16588481.16</v>
      </c>
      <c r="C94">
        <f>VLOOKUP($A94,all_biorepintensities!$A:$G,MATCH(C$1,all_biorepintensities!$A$1:$G$1,0),FALSE)</f>
        <v>1495309048.76</v>
      </c>
      <c r="D94">
        <f>VLOOKUP($A94,all_biorepintensities!$A:$G,MATCH(D$1,all_biorepintensities!$A$1:$G$1,0),FALSE)</f>
        <v>1730860518.23</v>
      </c>
      <c r="E94">
        <f>VLOOKUP($A94,all_biorepintensities!$A:$G,MATCH(E$1,all_biorepintensities!$A$1:$G$1,0),FALSE)</f>
        <v>62657222.43</v>
      </c>
      <c r="F94">
        <f>VLOOKUP($A94,all_biorepintensities!$A:$G,MATCH(F$1,all_biorepintensities!$A$1:$G$1,0),FALSE)</f>
        <v>439552195</v>
      </c>
      <c r="G94">
        <f>VLOOKUP($A94,all_biorepintensities!$A:$G,MATCH(G$1,all_biorepintensities!$A$1:$G$1,0),FALSE)</f>
        <v>831883148.25999999</v>
      </c>
      <c r="H94" s="10">
        <f>ROUND(AVERAGE(B94:D94),all_biorepintensities!$U$4)</f>
        <v>1080919349.3833301</v>
      </c>
      <c r="I94" s="10">
        <f>ROUND(AVERAGE(E94:G94),all_biorepintensities!$U$4)</f>
        <v>444697521.896667</v>
      </c>
      <c r="J94" s="2">
        <f>ROUND(SQRT(((1/3+1/3)/4)*((SUM((B94-H94)^2,(C94-H94)^2,(D94-H94)^2)+SUM((E94-I94)^2,(F94-I94)^2,(G94-I94)^2)))),all_biorepintensities!$U$4)</f>
        <v>580637080.71854305</v>
      </c>
      <c r="K94" s="2">
        <f>ROUND((I94-H94)/(J94+all_biorepintensities!$U$2),all_biorepintensities!$U$4)</f>
        <v>-1.0957306165</v>
      </c>
      <c r="L94" s="2">
        <f>K94+0.00000001*ROWS($K$2:K94)</f>
        <v>-1.0957296865000001</v>
      </c>
      <c r="M94">
        <f t="shared" si="1"/>
        <v>21</v>
      </c>
      <c r="N94">
        <f>INDEX($K$2:$K$420,MATCH(ROWS($M$2:$M94),$M$2:$M$420,0))</f>
        <v>-0.15257873759999999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587795.47</v>
      </c>
      <c r="C95">
        <f>VLOOKUP($A95,all_biorepintensities!$A:$G,MATCH(C$1,all_biorepintensities!$A$1:$G$1,0),FALSE)</f>
        <v>491438679.62</v>
      </c>
      <c r="D95">
        <f>VLOOKUP($A95,all_biorepintensities!$A:$G,MATCH(D$1,all_biorepintensities!$A$1:$G$1,0),FALSE)</f>
        <v>75567440.799999997</v>
      </c>
      <c r="E95">
        <f>VLOOKUP($A95,all_biorepintensities!$A:$G,MATCH(E$1,all_biorepintensities!$A$1:$G$1,0),FALSE)</f>
        <v>7591097.1399999997</v>
      </c>
      <c r="F95">
        <f>VLOOKUP($A95,all_biorepintensities!$A:$G,MATCH(F$1,all_biorepintensities!$A$1:$G$1,0),FALSE)</f>
        <v>190458196.24000001</v>
      </c>
      <c r="G95">
        <f>VLOOKUP($A95,all_biorepintensities!$A:$G,MATCH(G$1,all_biorepintensities!$A$1:$G$1,0),FALSE)</f>
        <v>19293594.629999999</v>
      </c>
      <c r="H95" s="10">
        <f>ROUND(AVERAGE(B95:D95),all_biorepintensities!$U$4)</f>
        <v>189197971.96333301</v>
      </c>
      <c r="I95" s="10">
        <f>ROUND(AVERAGE(E95:G95),all_biorepintensities!$U$4)</f>
        <v>72447629.336666703</v>
      </c>
      <c r="J95" s="2">
        <f>ROUND(SQRT(((1/3+1/3)/4)*((SUM((B95-H95)^2,(C95-H95)^2,(D95-H95)^2)+SUM((E95-I95)^2,(F95-I95)^2,(G95-I95)^2)))),all_biorepintensities!$U$4)</f>
        <v>163703673.71622601</v>
      </c>
      <c r="K95" s="2">
        <f>ROUND((I95-H95)/(J95+all_biorepintensities!$U$2),all_biorepintensities!$U$4)</f>
        <v>-0.7131809523</v>
      </c>
      <c r="L95" s="2">
        <f>K95+0.00000001*ROWS($K$2:K95)</f>
        <v>-0.71318001230000005</v>
      </c>
      <c r="M95">
        <f t="shared" si="1"/>
        <v>49</v>
      </c>
      <c r="N95">
        <f>INDEX($K$2:$K$420,MATCH(ROWS($M$2:$M95),$M$2:$M$420,0))</f>
        <v>-8.5503267100000002E-2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6571768.5899999999</v>
      </c>
      <c r="C96">
        <f>VLOOKUP($A96,all_biorepintensities!$A:$G,MATCH(C$1,all_biorepintensities!$A$1:$G$1,0),FALSE)</f>
        <v>47329935.600000001</v>
      </c>
      <c r="D96">
        <f>VLOOKUP($A96,all_biorepintensities!$A:$G,MATCH(D$1,all_biorepintensities!$A$1:$G$1,0),FALSE)</f>
        <v>44261067.600000001</v>
      </c>
      <c r="E96">
        <f>VLOOKUP($A96,all_biorepintensities!$A:$G,MATCH(E$1,all_biorepintensities!$A$1:$G$1,0),FALSE)</f>
        <v>7633434.4000000004</v>
      </c>
      <c r="F96">
        <f>VLOOKUP($A96,all_biorepintensities!$A:$G,MATCH(F$1,all_biorepintensities!$A$1:$G$1,0),FALSE)</f>
        <v>25735471.100000001</v>
      </c>
      <c r="G96">
        <f>VLOOKUP($A96,all_biorepintensities!$A:$G,MATCH(G$1,all_biorepintensities!$A$1:$G$1,0),FALSE)</f>
        <v>19981695.850000001</v>
      </c>
      <c r="H96" s="10">
        <f>ROUND(AVERAGE(B96:D96),all_biorepintensities!$U$4)</f>
        <v>32720923.93</v>
      </c>
      <c r="I96" s="10">
        <f>ROUND(AVERAGE(E96:G96),all_biorepintensities!$U$4)</f>
        <v>17783533.783333302</v>
      </c>
      <c r="J96" s="2">
        <f>ROUND(SQRT(((1/3+1/3)/4)*((SUM((B96-H96)^2,(C96-H96)^2,(D96-H96)^2)+SUM((E96-I96)^2,(F96-I96)^2,(G96-I96)^2)))),all_biorepintensities!$U$4)</f>
        <v>14150772.6758704</v>
      </c>
      <c r="K96" s="2">
        <f>ROUND((I96-H96)/(J96+all_biorepintensities!$U$2),all_biorepintensities!$U$4)</f>
        <v>-1.0555882306</v>
      </c>
      <c r="L96" s="2">
        <f>K96+0.00000001*ROWS($K$2:K96)</f>
        <v>-1.0555872806</v>
      </c>
      <c r="M96">
        <f t="shared" si="1"/>
        <v>26</v>
      </c>
      <c r="N96">
        <f>INDEX($K$2:$K$420,MATCH(ROWS($M$2:$M96),$M$2:$M$420,0))</f>
        <v>-8.3374199800000007E-2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260142409.12</v>
      </c>
      <c r="C97">
        <f>VLOOKUP($A97,all_biorepintensities!$A:$G,MATCH(C$1,all_biorepintensities!$A$1:$G$1,0),FALSE)</f>
        <v>227417025.52000001</v>
      </c>
      <c r="D97">
        <f>VLOOKUP($A97,all_biorepintensities!$A:$G,MATCH(D$1,all_biorepintensities!$A$1:$G$1,0),FALSE)</f>
        <v>286892202.17000002</v>
      </c>
      <c r="E97">
        <f>VLOOKUP($A97,all_biorepintensities!$A:$G,MATCH(E$1,all_biorepintensities!$A$1:$G$1,0),FALSE)</f>
        <v>282864309.06999999</v>
      </c>
      <c r="F97">
        <f>VLOOKUP($A97,all_biorepintensities!$A:$G,MATCH(F$1,all_biorepintensities!$A$1:$G$1,0),FALSE)</f>
        <v>148226982.78999999</v>
      </c>
      <c r="G97">
        <f>VLOOKUP($A97,all_biorepintensities!$A:$G,MATCH(G$1,all_biorepintensities!$A$1:$G$1,0),FALSE)</f>
        <v>201642901.94</v>
      </c>
      <c r="H97" s="10">
        <f>ROUND(AVERAGE(B97:D97),all_biorepintensities!$U$4)</f>
        <v>258150545.603333</v>
      </c>
      <c r="I97" s="10">
        <f>ROUND(AVERAGE(E97:G97),all_biorepintensities!$U$4)</f>
        <v>210911397.93333301</v>
      </c>
      <c r="J97" s="2">
        <f>ROUND(SQRT(((1/3+1/3)/4)*((SUM((B97-H97)^2,(C97-H97)^2,(D97-H97)^2)+SUM((E97-I97)^2,(F97-I97)^2,(G97-I97)^2)))),all_biorepintensities!$U$4)</f>
        <v>42753288.255718097</v>
      </c>
      <c r="K97" s="2">
        <f>ROUND((I97-H97)/(J97+all_biorepintensities!$U$2),all_biorepintensities!$U$4)</f>
        <v>-1.1049242875</v>
      </c>
      <c r="L97" s="2">
        <f>K97+0.00000001*ROWS($K$2:K97)</f>
        <v>-1.1049233275000001</v>
      </c>
      <c r="M97">
        <f t="shared" si="1"/>
        <v>20</v>
      </c>
      <c r="N97">
        <f>INDEX($K$2:$K$420,MATCH(ROWS($M$2:$M97),$M$2:$M$420,0))</f>
        <v>-4.6724773800000001E-2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55334808.700000003</v>
      </c>
      <c r="C98">
        <f>VLOOKUP($A98,all_biorepintensities!$A:$G,MATCH(C$1,all_biorepintensities!$A$1:$G$1,0),FALSE)</f>
        <v>616093225.09000003</v>
      </c>
      <c r="D98">
        <f>VLOOKUP($A98,all_biorepintensities!$A:$G,MATCH(D$1,all_biorepintensities!$A$1:$G$1,0),FALSE)</f>
        <v>695378760.29999995</v>
      </c>
      <c r="E98">
        <f>VLOOKUP($A98,all_biorepintensities!$A:$G,MATCH(E$1,all_biorepintensities!$A$1:$G$1,0),FALSE)</f>
        <v>53194556.450000003</v>
      </c>
      <c r="F98">
        <f>VLOOKUP($A98,all_biorepintensities!$A:$G,MATCH(F$1,all_biorepintensities!$A$1:$G$1,0),FALSE)</f>
        <v>383613259.83999997</v>
      </c>
      <c r="G98">
        <f>VLOOKUP($A98,all_biorepintensities!$A:$G,MATCH(G$1,all_biorepintensities!$A$1:$G$1,0),FALSE)</f>
        <v>474370244.00999999</v>
      </c>
      <c r="H98" s="10">
        <f>ROUND(AVERAGE(B98:D98),all_biorepintensities!$U$4)</f>
        <v>455602264.69666702</v>
      </c>
      <c r="I98" s="10">
        <f>ROUND(AVERAGE(E98:G98),all_biorepintensities!$U$4)</f>
        <v>303726020.10000002</v>
      </c>
      <c r="J98" s="2">
        <f>ROUND(SQRT(((1/3+1/3)/4)*((SUM((B98-H98)^2,(C98-H98)^2,(D98-H98)^2)+SUM((E98-I98)^2,(F98-I98)^2,(G98-I98)^2)))),all_biorepintensities!$U$4)</f>
        <v>238653021.85654601</v>
      </c>
      <c r="K98" s="2">
        <f>ROUND((I98-H98)/(J98+all_biorepintensities!$U$2),all_biorepintensities!$U$4)</f>
        <v>-0.63638936049999995</v>
      </c>
      <c r="L98" s="2">
        <f>K98+0.00000001*ROWS($K$2:K98)</f>
        <v>-0.63638839049999996</v>
      </c>
      <c r="M98">
        <f t="shared" si="1"/>
        <v>59</v>
      </c>
      <c r="N98">
        <f>INDEX($K$2:$K$420,MATCH(ROWS($M$2:$M98),$M$2:$M$420,0))</f>
        <v>-2.81194172E-2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69027272.560000002</v>
      </c>
      <c r="C99">
        <f>VLOOKUP($A99,all_biorepintensities!$A:$G,MATCH(C$1,all_biorepintensities!$A$1:$G$1,0),FALSE)</f>
        <v>308805671.44</v>
      </c>
      <c r="D99">
        <f>VLOOKUP($A99,all_biorepintensities!$A:$G,MATCH(D$1,all_biorepintensities!$A$1:$G$1,0),FALSE)</f>
        <v>301039433.73000002</v>
      </c>
      <c r="E99">
        <f>VLOOKUP($A99,all_biorepintensities!$A:$G,MATCH(E$1,all_biorepintensities!$A$1:$G$1,0),FALSE)</f>
        <v>82434788.200000003</v>
      </c>
      <c r="F99">
        <f>VLOOKUP($A99,all_biorepintensities!$A:$G,MATCH(F$1,all_biorepintensities!$A$1:$G$1,0),FALSE)</f>
        <v>196925917.59999999</v>
      </c>
      <c r="G99">
        <f>VLOOKUP($A99,all_biorepintensities!$A:$G,MATCH(G$1,all_biorepintensities!$A$1:$G$1,0),FALSE)</f>
        <v>222215983.11000001</v>
      </c>
      <c r="H99" s="10">
        <f>ROUND(AVERAGE(B99:D99),all_biorepintensities!$U$4)</f>
        <v>226290792.57666701</v>
      </c>
      <c r="I99" s="10">
        <f>ROUND(AVERAGE(E99:G99),all_biorepintensities!$U$4)</f>
        <v>167192229.63666701</v>
      </c>
      <c r="J99" s="2">
        <f>ROUND(SQRT(((1/3+1/3)/4)*((SUM((B99-H99)^2,(C99-H99)^2,(D99-H99)^2)+SUM((E99-I99)^2,(F99-I99)^2,(G99-I99)^2)))),all_biorepintensities!$U$4)</f>
        <v>89650626.360721305</v>
      </c>
      <c r="K99" s="2">
        <f>ROUND((I99-H99)/(J99+all_biorepintensities!$U$2),all_biorepintensities!$U$4)</f>
        <v>-0.65920969750000002</v>
      </c>
      <c r="L99" s="2">
        <f>K99+0.00000001*ROWS($K$2:K99)</f>
        <v>-0.65920871749999999</v>
      </c>
      <c r="M99">
        <f t="shared" si="1"/>
        <v>56</v>
      </c>
      <c r="N99">
        <f>INDEX($K$2:$K$420,MATCH(ROWS($M$2:$M99),$M$2:$M$420,0))</f>
        <v>0.12628415339999999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16881866.379999999</v>
      </c>
      <c r="C100">
        <f>VLOOKUP($A100,all_biorepintensities!$A:$G,MATCH(C$1,all_biorepintensities!$A$1:$G$1,0),FALSE)</f>
        <v>153410700.53</v>
      </c>
      <c r="D100">
        <f>VLOOKUP($A100,all_biorepintensities!$A:$G,MATCH(D$1,all_biorepintensities!$A$1:$G$1,0),FALSE)</f>
        <v>222325380.61000001</v>
      </c>
      <c r="E100">
        <f>VLOOKUP($A100,all_biorepintensities!$A:$G,MATCH(E$1,all_biorepintensities!$A$1:$G$1,0),FALSE)</f>
        <v>16419088.08</v>
      </c>
      <c r="F100">
        <f>VLOOKUP($A100,all_biorepintensities!$A:$G,MATCH(F$1,all_biorepintensities!$A$1:$G$1,0),FALSE)</f>
        <v>98992486.430000007</v>
      </c>
      <c r="G100">
        <f>VLOOKUP($A100,all_biorepintensities!$A:$G,MATCH(G$1,all_biorepintensities!$A$1:$G$1,0),FALSE)</f>
        <v>145441727.05000001</v>
      </c>
      <c r="H100" s="10">
        <f>ROUND(AVERAGE(B100:D100),all_biorepintensities!$U$4)</f>
        <v>130872649.173333</v>
      </c>
      <c r="I100" s="10">
        <f>ROUND(AVERAGE(E100:G100),all_biorepintensities!$U$4)</f>
        <v>86951100.519999996</v>
      </c>
      <c r="J100" s="2">
        <f>ROUND(SQRT(((1/3+1/3)/4)*((SUM((B100-H100)^2,(C100-H100)^2,(D100-H100)^2)+SUM((E100-I100)^2,(F100-I100)^2,(G100-I100)^2)))),all_biorepintensities!$U$4)</f>
        <v>71187987.696147993</v>
      </c>
      <c r="K100" s="2">
        <f>ROUND((I100-H100)/(J100+all_biorepintensities!$U$2),all_biorepintensities!$U$4)</f>
        <v>-0.61697976659999998</v>
      </c>
      <c r="L100" s="2">
        <f>K100+0.00000001*ROWS($K$2:K100)</f>
        <v>-0.6169787766</v>
      </c>
      <c r="M100">
        <f t="shared" si="1"/>
        <v>62</v>
      </c>
      <c r="N100">
        <f>INDEX($K$2:$K$420,MATCH(ROWS($M$2:$M100),$M$2:$M$420,0))</f>
        <v>0.89552984550000003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81228792.629999995</v>
      </c>
      <c r="C101">
        <f>VLOOKUP($A101,all_biorepintensities!$A:$G,MATCH(C$1,all_biorepintensities!$A$1:$G$1,0),FALSE)</f>
        <v>137658760.62</v>
      </c>
      <c r="D101">
        <f>VLOOKUP($A101,all_biorepintensities!$A:$G,MATCH(D$1,all_biorepintensities!$A$1:$G$1,0),FALSE)</f>
        <v>283515801.94</v>
      </c>
      <c r="E101">
        <f>VLOOKUP($A101,all_biorepintensities!$A:$G,MATCH(E$1,all_biorepintensities!$A$1:$G$1,0),FALSE)</f>
        <v>63828929.299999997</v>
      </c>
      <c r="F101">
        <f>VLOOKUP($A101,all_biorepintensities!$A:$G,MATCH(F$1,all_biorepintensities!$A$1:$G$1,0),FALSE)</f>
        <v>121804764.48999999</v>
      </c>
      <c r="G101">
        <f>VLOOKUP($A101,all_biorepintensities!$A:$G,MATCH(G$1,all_biorepintensities!$A$1:$G$1,0),FALSE)</f>
        <v>256874555.56</v>
      </c>
      <c r="H101" s="10">
        <f>ROUND(AVERAGE(B101:D101),all_biorepintensities!$U$4)</f>
        <v>167467785.063333</v>
      </c>
      <c r="I101" s="10">
        <f>ROUND(AVERAGE(E101:G101),all_biorepintensities!$U$4)</f>
        <v>147502749.783333</v>
      </c>
      <c r="J101" s="2">
        <f>ROUND(SQRT(((1/3+1/3)/4)*((SUM((B101-H101)^2,(C101-H101)^2,(D101-H101)^2)+SUM((E101-I101)^2,(F101-I101)^2,(G101-I101)^2)))),all_biorepintensities!$U$4)</f>
        <v>83083061.406892896</v>
      </c>
      <c r="K101" s="2">
        <f>ROUND((I101-H101)/(J101+all_biorepintensities!$U$2),all_biorepintensities!$U$4)</f>
        <v>-0.2403021109</v>
      </c>
      <c r="L101" s="2">
        <f>K101+0.00000001*ROWS($K$2:K101)</f>
        <v>-0.2403011109</v>
      </c>
      <c r="M101">
        <f t="shared" si="1"/>
        <v>89</v>
      </c>
      <c r="N101">
        <f>INDEX($K$2:$K$420,MATCH(ROWS($M$2:$M101),$M$2:$M$420,0))</f>
        <v>0.97612890610000003</v>
      </c>
      <c r="O101"/>
      <c r="P101"/>
    </row>
    <row r="102" spans="1:16" x14ac:dyDescent="0.25">
      <c r="H102" s="10"/>
      <c r="I102" s="10"/>
      <c r="M102"/>
      <c r="O102"/>
      <c r="P102"/>
    </row>
    <row r="103" spans="1:16" x14ac:dyDescent="0.25">
      <c r="H103" s="10"/>
      <c r="I103" s="10"/>
      <c r="M103"/>
      <c r="O103"/>
      <c r="P103"/>
    </row>
    <row r="104" spans="1:16" x14ac:dyDescent="0.25">
      <c r="H104" s="10"/>
      <c r="I104" s="10"/>
      <c r="M104"/>
      <c r="O104"/>
      <c r="P104"/>
    </row>
    <row r="105" spans="1:16" x14ac:dyDescent="0.25">
      <c r="H105" s="10"/>
      <c r="I105" s="10"/>
      <c r="M105"/>
      <c r="O105"/>
      <c r="P105"/>
    </row>
    <row r="106" spans="1:16" x14ac:dyDescent="0.25">
      <c r="H106" s="10"/>
      <c r="I106" s="10"/>
      <c r="M106"/>
      <c r="O106"/>
      <c r="P106"/>
    </row>
    <row r="107" spans="1:16" x14ac:dyDescent="0.25">
      <c r="H107" s="10"/>
      <c r="I107" s="10"/>
      <c r="M107"/>
      <c r="O107"/>
      <c r="P107"/>
    </row>
    <row r="108" spans="1:16" x14ac:dyDescent="0.25">
      <c r="H108" s="10"/>
      <c r="I108" s="10"/>
      <c r="M108"/>
      <c r="O108"/>
      <c r="P108"/>
    </row>
    <row r="109" spans="1:16" x14ac:dyDescent="0.25">
      <c r="H109" s="10"/>
      <c r="I109" s="10"/>
      <c r="M109"/>
      <c r="O109"/>
      <c r="P109"/>
    </row>
    <row r="110" spans="1:16" x14ac:dyDescent="0.25">
      <c r="H110" s="10"/>
      <c r="I110" s="10"/>
      <c r="M110"/>
      <c r="O110"/>
      <c r="P110"/>
    </row>
    <row r="111" spans="1:16" x14ac:dyDescent="0.25">
      <c r="H111" s="10"/>
      <c r="I111" s="10"/>
      <c r="M111"/>
      <c r="O111"/>
      <c r="P111"/>
    </row>
    <row r="112" spans="1:16" x14ac:dyDescent="0.25">
      <c r="H112" s="10"/>
      <c r="I112" s="10"/>
      <c r="M112"/>
      <c r="O112"/>
      <c r="P112"/>
    </row>
    <row r="113" spans="8:16" x14ac:dyDescent="0.25">
      <c r="H113" s="10"/>
      <c r="I113" s="10"/>
      <c r="M113"/>
      <c r="O113"/>
      <c r="P113"/>
    </row>
    <row r="114" spans="8:16" x14ac:dyDescent="0.25">
      <c r="H114" s="10"/>
      <c r="I114" s="10"/>
      <c r="M114"/>
      <c r="O114"/>
      <c r="P114"/>
    </row>
    <row r="115" spans="8:16" x14ac:dyDescent="0.25">
      <c r="H115" s="10"/>
      <c r="I115" s="10"/>
      <c r="M115"/>
      <c r="O115"/>
      <c r="P115"/>
    </row>
    <row r="116" spans="8:16" x14ac:dyDescent="0.25">
      <c r="H116" s="10"/>
      <c r="I116" s="10"/>
      <c r="M116"/>
      <c r="O116"/>
      <c r="P116"/>
    </row>
    <row r="117" spans="8:16" x14ac:dyDescent="0.25">
      <c r="H117" s="10"/>
      <c r="I117" s="10"/>
      <c r="M117"/>
      <c r="O117"/>
      <c r="P117"/>
    </row>
    <row r="118" spans="8:16" x14ac:dyDescent="0.25">
      <c r="H118" s="10"/>
      <c r="I118" s="10"/>
      <c r="M118"/>
      <c r="O118"/>
      <c r="P118"/>
    </row>
    <row r="119" spans="8:16" x14ac:dyDescent="0.25">
      <c r="H119" s="10"/>
      <c r="I119" s="10"/>
      <c r="M119"/>
      <c r="O119"/>
      <c r="P119"/>
    </row>
    <row r="120" spans="8:16" x14ac:dyDescent="0.25">
      <c r="H120" s="10"/>
      <c r="I120" s="10"/>
      <c r="M120"/>
      <c r="O120"/>
      <c r="P120"/>
    </row>
    <row r="121" spans="8:16" x14ac:dyDescent="0.25">
      <c r="H121" s="10"/>
      <c r="I121" s="10"/>
      <c r="M121"/>
      <c r="O121"/>
      <c r="P121"/>
    </row>
    <row r="122" spans="8:16" x14ac:dyDescent="0.25">
      <c r="H122" s="10"/>
      <c r="I122" s="10"/>
      <c r="M122"/>
      <c r="O122"/>
      <c r="P122"/>
    </row>
    <row r="123" spans="8:16" x14ac:dyDescent="0.25">
      <c r="H123" s="10"/>
      <c r="I123" s="10"/>
      <c r="M123"/>
      <c r="O123"/>
      <c r="P123"/>
    </row>
    <row r="124" spans="8:16" x14ac:dyDescent="0.25">
      <c r="H124" s="10"/>
      <c r="I124" s="10"/>
      <c r="M124"/>
      <c r="O124"/>
      <c r="P124"/>
    </row>
    <row r="125" spans="8:16" x14ac:dyDescent="0.25">
      <c r="H125" s="10"/>
      <c r="I125" s="10"/>
      <c r="M125"/>
      <c r="O125"/>
      <c r="P125"/>
    </row>
    <row r="126" spans="8:16" x14ac:dyDescent="0.25">
      <c r="H126" s="10"/>
      <c r="I126" s="10"/>
      <c r="M126"/>
      <c r="O126"/>
      <c r="P126"/>
    </row>
    <row r="127" spans="8:16" x14ac:dyDescent="0.25">
      <c r="H127" s="10"/>
      <c r="I127" s="10"/>
      <c r="M127"/>
      <c r="O127"/>
      <c r="P127"/>
    </row>
    <row r="128" spans="8:16" x14ac:dyDescent="0.25">
      <c r="H128" s="10"/>
      <c r="I128" s="10"/>
      <c r="M128"/>
      <c r="O128"/>
      <c r="P128"/>
    </row>
    <row r="129" spans="8:16" x14ac:dyDescent="0.25">
      <c r="H129" s="10"/>
      <c r="I129" s="10"/>
      <c r="M129"/>
      <c r="O129"/>
      <c r="P129"/>
    </row>
    <row r="130" spans="8:16" x14ac:dyDescent="0.25">
      <c r="H130" s="10"/>
      <c r="I130" s="10"/>
      <c r="M130"/>
      <c r="O130"/>
      <c r="P130"/>
    </row>
    <row r="131" spans="8:16" x14ac:dyDescent="0.25">
      <c r="H131" s="10"/>
      <c r="I131" s="10"/>
      <c r="M131"/>
      <c r="O131"/>
      <c r="P131"/>
    </row>
    <row r="132" spans="8:16" x14ac:dyDescent="0.25">
      <c r="H132" s="10"/>
      <c r="I132" s="10"/>
      <c r="M132"/>
      <c r="O132"/>
      <c r="P132"/>
    </row>
    <row r="133" spans="8:16" x14ac:dyDescent="0.25">
      <c r="H133" s="10"/>
      <c r="I133" s="10"/>
      <c r="M133"/>
      <c r="O133"/>
      <c r="P133"/>
    </row>
    <row r="134" spans="8:16" x14ac:dyDescent="0.25">
      <c r="H134" s="10"/>
      <c r="I134" s="10"/>
      <c r="M134"/>
      <c r="O134"/>
      <c r="P134"/>
    </row>
    <row r="135" spans="8:16" x14ac:dyDescent="0.25">
      <c r="H135" s="10"/>
      <c r="I135" s="10"/>
      <c r="M135"/>
      <c r="O135"/>
      <c r="P135"/>
    </row>
    <row r="136" spans="8:16" x14ac:dyDescent="0.25">
      <c r="H136" s="10"/>
      <c r="I136" s="10"/>
      <c r="M136"/>
      <c r="O136"/>
      <c r="P136"/>
    </row>
    <row r="137" spans="8:16" x14ac:dyDescent="0.25">
      <c r="H137" s="10"/>
      <c r="I137" s="10"/>
      <c r="M137"/>
      <c r="O137"/>
      <c r="P137"/>
    </row>
    <row r="138" spans="8:16" x14ac:dyDescent="0.25">
      <c r="H138" s="10"/>
      <c r="I138" s="10"/>
      <c r="M138"/>
      <c r="O138"/>
      <c r="P138"/>
    </row>
    <row r="139" spans="8:16" x14ac:dyDescent="0.25">
      <c r="H139" s="10"/>
      <c r="I139" s="10"/>
      <c r="M139"/>
      <c r="O139"/>
      <c r="P139"/>
    </row>
    <row r="140" spans="8:16" x14ac:dyDescent="0.25">
      <c r="H140" s="10"/>
      <c r="I140" s="10"/>
      <c r="M140"/>
      <c r="O140"/>
      <c r="P140"/>
    </row>
    <row r="141" spans="8:16" x14ac:dyDescent="0.25">
      <c r="H141" s="10"/>
      <c r="I141" s="10"/>
      <c r="M141"/>
      <c r="O141"/>
      <c r="P141"/>
    </row>
    <row r="142" spans="8:16" x14ac:dyDescent="0.25">
      <c r="H142" s="10"/>
      <c r="I142" s="10"/>
      <c r="M142"/>
      <c r="O142"/>
      <c r="P142"/>
    </row>
    <row r="143" spans="8:16" x14ac:dyDescent="0.25">
      <c r="H143" s="10"/>
      <c r="I143" s="10"/>
      <c r="M143"/>
      <c r="O143"/>
      <c r="P143"/>
    </row>
    <row r="144" spans="8:16" x14ac:dyDescent="0.25">
      <c r="H144" s="10"/>
      <c r="I144" s="10"/>
      <c r="M144"/>
      <c r="O144"/>
      <c r="P144"/>
    </row>
    <row r="145" spans="8:16" x14ac:dyDescent="0.25">
      <c r="H145" s="10"/>
      <c r="I145" s="10"/>
      <c r="M145"/>
      <c r="O145"/>
      <c r="P145"/>
    </row>
    <row r="146" spans="8:16" x14ac:dyDescent="0.25">
      <c r="H146" s="10"/>
      <c r="I146" s="10"/>
      <c r="M146"/>
      <c r="O146"/>
      <c r="P146"/>
    </row>
    <row r="147" spans="8:16" x14ac:dyDescent="0.25">
      <c r="H147" s="10"/>
      <c r="I147" s="10"/>
      <c r="M147"/>
      <c r="O147"/>
      <c r="P147"/>
    </row>
    <row r="148" spans="8:16" x14ac:dyDescent="0.25">
      <c r="H148" s="10"/>
      <c r="I148" s="10"/>
      <c r="M148"/>
      <c r="O148"/>
      <c r="P148"/>
    </row>
    <row r="149" spans="8:16" x14ac:dyDescent="0.25">
      <c r="H149" s="10"/>
      <c r="I149" s="10"/>
      <c r="M149"/>
      <c r="O149"/>
      <c r="P149"/>
    </row>
    <row r="150" spans="8:16" x14ac:dyDescent="0.25">
      <c r="H150" s="10"/>
      <c r="I150" s="10"/>
      <c r="M150"/>
      <c r="O150"/>
      <c r="P150"/>
    </row>
    <row r="151" spans="8:16" x14ac:dyDescent="0.25">
      <c r="H151" s="10"/>
      <c r="I151" s="10"/>
      <c r="M151"/>
      <c r="O151"/>
      <c r="P151"/>
    </row>
    <row r="152" spans="8:16" x14ac:dyDescent="0.25">
      <c r="H152" s="10"/>
      <c r="I152" s="10"/>
      <c r="M152"/>
      <c r="O152"/>
      <c r="P152"/>
    </row>
    <row r="153" spans="8:16" x14ac:dyDescent="0.25">
      <c r="H153" s="10"/>
      <c r="I153" s="10"/>
      <c r="M153"/>
      <c r="O153"/>
      <c r="P153"/>
    </row>
    <row r="154" spans="8:16" x14ac:dyDescent="0.25">
      <c r="H154" s="10"/>
      <c r="I154" s="10"/>
      <c r="M154"/>
      <c r="O154"/>
      <c r="P154"/>
    </row>
    <row r="155" spans="8:16" x14ac:dyDescent="0.25">
      <c r="H155" s="10"/>
      <c r="I155" s="10"/>
      <c r="M155"/>
      <c r="O155"/>
      <c r="P155"/>
    </row>
    <row r="156" spans="8:16" x14ac:dyDescent="0.25">
      <c r="H156" s="10"/>
      <c r="I156" s="10"/>
      <c r="M156"/>
      <c r="O156"/>
      <c r="P156"/>
    </row>
    <row r="157" spans="8:16" x14ac:dyDescent="0.25">
      <c r="H157" s="10"/>
      <c r="I157" s="10"/>
      <c r="M157"/>
      <c r="O157"/>
      <c r="P157"/>
    </row>
    <row r="158" spans="8:16" x14ac:dyDescent="0.25">
      <c r="H158" s="10"/>
      <c r="I158" s="10"/>
      <c r="M158"/>
      <c r="O158"/>
      <c r="P158"/>
    </row>
    <row r="159" spans="8:16" x14ac:dyDescent="0.25">
      <c r="H159" s="10"/>
      <c r="I159" s="10"/>
      <c r="M159"/>
      <c r="O159"/>
      <c r="P159"/>
    </row>
    <row r="160" spans="8:16" x14ac:dyDescent="0.25">
      <c r="H160" s="10"/>
      <c r="I160" s="10"/>
      <c r="M160"/>
      <c r="O160"/>
      <c r="P160"/>
    </row>
    <row r="161" spans="8:16" x14ac:dyDescent="0.25">
      <c r="H161" s="10"/>
      <c r="I161" s="10"/>
      <c r="M161"/>
      <c r="O161"/>
      <c r="P161"/>
    </row>
    <row r="162" spans="8:16" x14ac:dyDescent="0.25">
      <c r="H162" s="10"/>
      <c r="I162" s="10"/>
      <c r="M162"/>
      <c r="O162"/>
      <c r="P162"/>
    </row>
    <row r="163" spans="8:16" x14ac:dyDescent="0.25">
      <c r="H163" s="10"/>
      <c r="I163" s="10"/>
      <c r="M163"/>
      <c r="O163"/>
      <c r="P163"/>
    </row>
    <row r="164" spans="8:16" x14ac:dyDescent="0.25">
      <c r="H164" s="10"/>
      <c r="I164" s="10"/>
      <c r="M164"/>
      <c r="O164"/>
      <c r="P164"/>
    </row>
    <row r="165" spans="8:16" x14ac:dyDescent="0.25">
      <c r="H165" s="10"/>
      <c r="I165" s="10"/>
      <c r="M165"/>
      <c r="O165"/>
      <c r="P165"/>
    </row>
    <row r="166" spans="8:16" x14ac:dyDescent="0.25">
      <c r="H166" s="10"/>
      <c r="I166" s="10"/>
      <c r="M166"/>
      <c r="O166"/>
      <c r="P166"/>
    </row>
    <row r="167" spans="8:16" x14ac:dyDescent="0.25">
      <c r="H167" s="10"/>
      <c r="I167" s="10"/>
      <c r="M167"/>
      <c r="O167"/>
      <c r="P167"/>
    </row>
    <row r="168" spans="8:16" x14ac:dyDescent="0.25">
      <c r="H168" s="10"/>
      <c r="I168" s="10"/>
      <c r="M168"/>
      <c r="O168"/>
      <c r="P168"/>
    </row>
    <row r="169" spans="8:16" x14ac:dyDescent="0.25">
      <c r="H169" s="10"/>
      <c r="I169" s="10"/>
      <c r="M169"/>
      <c r="O169"/>
      <c r="P169"/>
    </row>
    <row r="170" spans="8:16" x14ac:dyDescent="0.25">
      <c r="H170" s="10"/>
      <c r="I170" s="10"/>
      <c r="M170"/>
      <c r="O170"/>
      <c r="P170"/>
    </row>
    <row r="171" spans="8:16" x14ac:dyDescent="0.25">
      <c r="H171" s="10"/>
      <c r="I171" s="10"/>
      <c r="M171"/>
      <c r="O171"/>
      <c r="P171"/>
    </row>
    <row r="172" spans="8:16" x14ac:dyDescent="0.25">
      <c r="H172" s="10"/>
      <c r="I172" s="10"/>
      <c r="M172"/>
      <c r="O172"/>
      <c r="P172"/>
    </row>
    <row r="173" spans="8:16" x14ac:dyDescent="0.25">
      <c r="H173" s="10"/>
      <c r="I173" s="10"/>
      <c r="M173"/>
      <c r="O173"/>
      <c r="P173"/>
    </row>
    <row r="174" spans="8:16" x14ac:dyDescent="0.25">
      <c r="H174" s="10"/>
      <c r="I174" s="10"/>
      <c r="M174"/>
      <c r="O174"/>
      <c r="P174"/>
    </row>
    <row r="175" spans="8:16" x14ac:dyDescent="0.25">
      <c r="H175" s="10"/>
      <c r="I175" s="10"/>
      <c r="M175"/>
      <c r="O175"/>
      <c r="P175"/>
    </row>
    <row r="176" spans="8:16" x14ac:dyDescent="0.25">
      <c r="H176" s="10"/>
      <c r="I176" s="10"/>
      <c r="M176"/>
      <c r="O176"/>
      <c r="P176"/>
    </row>
    <row r="177" spans="8:16" x14ac:dyDescent="0.25">
      <c r="H177" s="10"/>
      <c r="I177" s="10"/>
      <c r="M177"/>
      <c r="O177"/>
      <c r="P177"/>
    </row>
    <row r="178" spans="8:16" x14ac:dyDescent="0.25">
      <c r="H178" s="10"/>
      <c r="I178" s="10"/>
      <c r="M178"/>
      <c r="O178"/>
      <c r="P178"/>
    </row>
    <row r="179" spans="8:16" x14ac:dyDescent="0.25">
      <c r="H179" s="10"/>
      <c r="I179" s="10"/>
      <c r="M179"/>
      <c r="O179"/>
      <c r="P179"/>
    </row>
    <row r="180" spans="8:16" x14ac:dyDescent="0.25">
      <c r="H180" s="10"/>
      <c r="I180" s="10"/>
      <c r="M180"/>
      <c r="O180"/>
      <c r="P180"/>
    </row>
    <row r="181" spans="8:16" x14ac:dyDescent="0.25">
      <c r="H181" s="10"/>
      <c r="I181" s="10"/>
      <c r="M181"/>
      <c r="O181"/>
      <c r="P181"/>
    </row>
    <row r="182" spans="8:16" x14ac:dyDescent="0.25">
      <c r="H182" s="10"/>
      <c r="I182" s="10"/>
      <c r="M182"/>
      <c r="O182"/>
      <c r="P182"/>
    </row>
    <row r="183" spans="8:16" x14ac:dyDescent="0.25">
      <c r="H183" s="10"/>
      <c r="I183" s="10"/>
      <c r="M183"/>
      <c r="O183"/>
      <c r="P183"/>
    </row>
    <row r="184" spans="8:16" x14ac:dyDescent="0.25">
      <c r="H184" s="10"/>
      <c r="I184" s="10"/>
      <c r="M184"/>
      <c r="O184"/>
      <c r="P184"/>
    </row>
    <row r="185" spans="8:16" x14ac:dyDescent="0.25">
      <c r="H185" s="10"/>
      <c r="I185" s="10"/>
      <c r="M185"/>
      <c r="O185"/>
      <c r="P185"/>
    </row>
    <row r="186" spans="8:16" x14ac:dyDescent="0.25">
      <c r="H186" s="10"/>
      <c r="I186" s="10"/>
      <c r="M186"/>
      <c r="O186"/>
      <c r="P186"/>
    </row>
    <row r="187" spans="8:16" x14ac:dyDescent="0.25">
      <c r="H187" s="10"/>
      <c r="I187" s="10"/>
      <c r="M187"/>
      <c r="O187"/>
      <c r="P187"/>
    </row>
    <row r="188" spans="8:16" x14ac:dyDescent="0.25">
      <c r="H188" s="10"/>
      <c r="I188" s="10"/>
      <c r="M188"/>
      <c r="O188"/>
      <c r="P188"/>
    </row>
    <row r="189" spans="8:16" x14ac:dyDescent="0.25">
      <c r="H189" s="10"/>
      <c r="I189" s="10"/>
      <c r="M189"/>
      <c r="O189"/>
      <c r="P189"/>
    </row>
    <row r="190" spans="8:16" x14ac:dyDescent="0.25">
      <c r="H190" s="10"/>
      <c r="I190" s="10"/>
      <c r="M190"/>
      <c r="O190"/>
      <c r="P190"/>
    </row>
    <row r="191" spans="8:16" x14ac:dyDescent="0.25">
      <c r="H191" s="10"/>
      <c r="I191" s="10"/>
      <c r="M191"/>
      <c r="O191"/>
      <c r="P191"/>
    </row>
    <row r="192" spans="8:16" x14ac:dyDescent="0.25">
      <c r="H192" s="10"/>
      <c r="I192" s="10"/>
      <c r="M192"/>
      <c r="O192"/>
      <c r="P192"/>
    </row>
    <row r="193" spans="8:16" x14ac:dyDescent="0.25">
      <c r="H193" s="10"/>
      <c r="I193" s="10"/>
      <c r="M193"/>
      <c r="O193"/>
      <c r="P193"/>
    </row>
    <row r="194" spans="8:16" x14ac:dyDescent="0.25">
      <c r="H194" s="10"/>
      <c r="I194" s="10"/>
      <c r="M194"/>
      <c r="O194"/>
      <c r="P194"/>
    </row>
    <row r="195" spans="8:16" x14ac:dyDescent="0.25">
      <c r="H195" s="10"/>
      <c r="I195" s="10"/>
      <c r="M195"/>
      <c r="O195"/>
      <c r="P195"/>
    </row>
    <row r="196" spans="8:16" x14ac:dyDescent="0.25">
      <c r="H196" s="10"/>
      <c r="I196" s="10"/>
      <c r="M196"/>
      <c r="O196"/>
      <c r="P196"/>
    </row>
    <row r="197" spans="8:16" x14ac:dyDescent="0.25">
      <c r="H197" s="10"/>
      <c r="I197" s="10"/>
      <c r="M197"/>
      <c r="O197"/>
      <c r="P197"/>
    </row>
    <row r="198" spans="8:16" x14ac:dyDescent="0.25">
      <c r="H198" s="10"/>
      <c r="I198" s="10"/>
      <c r="M198"/>
      <c r="O198"/>
      <c r="P198"/>
    </row>
    <row r="199" spans="8:16" x14ac:dyDescent="0.25">
      <c r="H199" s="10"/>
      <c r="I199" s="10"/>
      <c r="M199"/>
      <c r="O199"/>
      <c r="P199"/>
    </row>
    <row r="200" spans="8:16" x14ac:dyDescent="0.25">
      <c r="H200" s="10"/>
      <c r="I200" s="10"/>
      <c r="M200"/>
      <c r="O200"/>
      <c r="P200"/>
    </row>
    <row r="201" spans="8:16" x14ac:dyDescent="0.25">
      <c r="H201" s="10"/>
      <c r="I201" s="10"/>
      <c r="M201"/>
      <c r="O201"/>
      <c r="P201"/>
    </row>
    <row r="202" spans="8:16" x14ac:dyDescent="0.25">
      <c r="H202" s="10"/>
      <c r="I202" s="10"/>
      <c r="M202"/>
      <c r="O202"/>
      <c r="P202"/>
    </row>
    <row r="203" spans="8:16" x14ac:dyDescent="0.25">
      <c r="H203" s="10"/>
      <c r="I203" s="10"/>
      <c r="M203"/>
      <c r="O203"/>
      <c r="P203"/>
    </row>
    <row r="204" spans="8:16" x14ac:dyDescent="0.25">
      <c r="H204" s="10"/>
      <c r="I204" s="10"/>
      <c r="M204"/>
      <c r="O204"/>
      <c r="P204"/>
    </row>
    <row r="205" spans="8:16" x14ac:dyDescent="0.25">
      <c r="H205" s="10"/>
      <c r="I205" s="10"/>
      <c r="M205"/>
      <c r="O205"/>
      <c r="P205"/>
    </row>
    <row r="206" spans="8:16" x14ac:dyDescent="0.25">
      <c r="H206" s="10"/>
      <c r="I206" s="10"/>
      <c r="M206"/>
      <c r="O206"/>
      <c r="P206"/>
    </row>
    <row r="207" spans="8:16" x14ac:dyDescent="0.25">
      <c r="H207" s="10"/>
      <c r="I207" s="10"/>
      <c r="M207"/>
      <c r="O207"/>
      <c r="P207"/>
    </row>
    <row r="208" spans="8:16" x14ac:dyDescent="0.25">
      <c r="H208" s="10"/>
      <c r="I208" s="10"/>
      <c r="M208"/>
      <c r="O208"/>
      <c r="P208"/>
    </row>
    <row r="209" spans="8:16" x14ac:dyDescent="0.25">
      <c r="H209" s="10"/>
      <c r="I209" s="10"/>
      <c r="M209"/>
      <c r="O209"/>
      <c r="P209"/>
    </row>
    <row r="210" spans="8:16" x14ac:dyDescent="0.25">
      <c r="H210" s="10"/>
      <c r="I210" s="10"/>
      <c r="M210"/>
      <c r="O210"/>
      <c r="P210"/>
    </row>
    <row r="211" spans="8:16" x14ac:dyDescent="0.25">
      <c r="H211" s="10"/>
      <c r="I211" s="10"/>
      <c r="M211"/>
      <c r="O211"/>
      <c r="P211"/>
    </row>
    <row r="212" spans="8:16" x14ac:dyDescent="0.25">
      <c r="H212" s="10"/>
      <c r="I212" s="10"/>
      <c r="M212"/>
      <c r="O212"/>
      <c r="P212"/>
    </row>
    <row r="213" spans="8:16" x14ac:dyDescent="0.25">
      <c r="H213" s="10"/>
      <c r="I213" s="10"/>
      <c r="M213"/>
      <c r="O213"/>
      <c r="P213"/>
    </row>
    <row r="214" spans="8:16" x14ac:dyDescent="0.25">
      <c r="H214" s="10"/>
      <c r="I214" s="10"/>
      <c r="M214"/>
      <c r="O214"/>
      <c r="P214"/>
    </row>
    <row r="215" spans="8:16" x14ac:dyDescent="0.25">
      <c r="H215" s="10"/>
      <c r="I215" s="10"/>
      <c r="M215"/>
      <c r="O215"/>
      <c r="P215"/>
    </row>
    <row r="216" spans="8:16" x14ac:dyDescent="0.25">
      <c r="H216" s="10"/>
      <c r="I216" s="10"/>
      <c r="M216"/>
      <c r="O216"/>
      <c r="P216"/>
    </row>
    <row r="217" spans="8:16" x14ac:dyDescent="0.25">
      <c r="H217" s="10"/>
      <c r="I217" s="10"/>
      <c r="M217"/>
      <c r="O217"/>
      <c r="P217"/>
    </row>
    <row r="218" spans="8:16" x14ac:dyDescent="0.25">
      <c r="H218" s="10"/>
      <c r="I218" s="10"/>
      <c r="M218"/>
      <c r="O218"/>
      <c r="P218"/>
    </row>
    <row r="219" spans="8:16" x14ac:dyDescent="0.25">
      <c r="H219" s="10"/>
      <c r="I219" s="10"/>
      <c r="M219"/>
      <c r="O219"/>
      <c r="P219"/>
    </row>
    <row r="220" spans="8:16" x14ac:dyDescent="0.25">
      <c r="H220" s="10"/>
      <c r="I220" s="10"/>
      <c r="M220"/>
      <c r="O220"/>
      <c r="P220"/>
    </row>
    <row r="221" spans="8:16" x14ac:dyDescent="0.25">
      <c r="H221" s="10"/>
      <c r="I221" s="10"/>
      <c r="M221"/>
      <c r="O221"/>
      <c r="P221"/>
    </row>
    <row r="222" spans="8:16" x14ac:dyDescent="0.25">
      <c r="H222" s="10"/>
      <c r="I222" s="10"/>
      <c r="M222"/>
      <c r="O222"/>
      <c r="P222"/>
    </row>
    <row r="223" spans="8:16" x14ac:dyDescent="0.25">
      <c r="H223" s="10"/>
      <c r="I223" s="10"/>
      <c r="M223"/>
      <c r="O223"/>
      <c r="P223"/>
    </row>
    <row r="224" spans="8:16" x14ac:dyDescent="0.25">
      <c r="H224" s="10"/>
      <c r="I224" s="10"/>
      <c r="M224"/>
      <c r="O224"/>
      <c r="P224"/>
    </row>
    <row r="225" spans="8:16" x14ac:dyDescent="0.25">
      <c r="H225" s="10"/>
      <c r="I225" s="10"/>
      <c r="M225"/>
      <c r="O225"/>
      <c r="P225"/>
    </row>
    <row r="226" spans="8:16" x14ac:dyDescent="0.25">
      <c r="H226" s="10"/>
      <c r="I226" s="10"/>
      <c r="M226"/>
      <c r="O226"/>
      <c r="P226"/>
    </row>
    <row r="227" spans="8:16" x14ac:dyDescent="0.25">
      <c r="H227" s="10"/>
      <c r="I227" s="10"/>
      <c r="M227"/>
      <c r="O227"/>
      <c r="P227"/>
    </row>
    <row r="228" spans="8:16" x14ac:dyDescent="0.25">
      <c r="H228" s="10"/>
      <c r="I228" s="10"/>
      <c r="M228"/>
      <c r="O228"/>
      <c r="P228"/>
    </row>
    <row r="229" spans="8:16" x14ac:dyDescent="0.25">
      <c r="H229" s="10"/>
      <c r="I229" s="10"/>
      <c r="M229"/>
      <c r="O229"/>
      <c r="P229"/>
    </row>
    <row r="230" spans="8:16" x14ac:dyDescent="0.25">
      <c r="H230" s="10"/>
      <c r="I230" s="10"/>
      <c r="M230"/>
      <c r="O230"/>
      <c r="P230"/>
    </row>
    <row r="231" spans="8:16" x14ac:dyDescent="0.25">
      <c r="H231" s="10"/>
      <c r="I231" s="10"/>
      <c r="M231"/>
      <c r="O231"/>
      <c r="P231"/>
    </row>
    <row r="232" spans="8:16" x14ac:dyDescent="0.25">
      <c r="H232" s="10"/>
      <c r="I232" s="10"/>
      <c r="M232"/>
      <c r="O232"/>
      <c r="P232"/>
    </row>
    <row r="233" spans="8:16" x14ac:dyDescent="0.25">
      <c r="H233" s="10"/>
      <c r="I233" s="10"/>
      <c r="M233"/>
      <c r="O233"/>
      <c r="P233"/>
    </row>
    <row r="234" spans="8:16" x14ac:dyDescent="0.25">
      <c r="H234" s="10"/>
      <c r="I234" s="10"/>
      <c r="M234"/>
      <c r="O234"/>
      <c r="P234"/>
    </row>
    <row r="235" spans="8:16" x14ac:dyDescent="0.25">
      <c r="H235" s="10"/>
      <c r="I235" s="10"/>
      <c r="M235"/>
      <c r="O235"/>
      <c r="P235"/>
    </row>
    <row r="236" spans="8:16" x14ac:dyDescent="0.25">
      <c r="H236" s="10"/>
      <c r="I236" s="10"/>
      <c r="M236"/>
      <c r="O236"/>
      <c r="P236"/>
    </row>
    <row r="237" spans="8:16" x14ac:dyDescent="0.25">
      <c r="H237" s="10"/>
      <c r="I237" s="10"/>
      <c r="M237"/>
      <c r="O237"/>
      <c r="P237"/>
    </row>
    <row r="238" spans="8:16" x14ac:dyDescent="0.25">
      <c r="H238" s="10"/>
      <c r="I238" s="10"/>
      <c r="M238"/>
      <c r="O238"/>
      <c r="P238"/>
    </row>
    <row r="239" spans="8:16" x14ac:dyDescent="0.25">
      <c r="H239" s="10"/>
      <c r="I239" s="10"/>
      <c r="M239"/>
      <c r="O239"/>
      <c r="P239"/>
    </row>
    <row r="240" spans="8:16" x14ac:dyDescent="0.25">
      <c r="H240" s="10"/>
      <c r="I240" s="10"/>
      <c r="M240"/>
      <c r="O240"/>
      <c r="P240"/>
    </row>
    <row r="241" spans="8:16" x14ac:dyDescent="0.25">
      <c r="H241" s="10"/>
      <c r="I241" s="10"/>
      <c r="M241"/>
      <c r="O241"/>
      <c r="P241"/>
    </row>
    <row r="242" spans="8:16" x14ac:dyDescent="0.25">
      <c r="H242" s="10"/>
      <c r="I242" s="10"/>
      <c r="M242"/>
      <c r="O242"/>
      <c r="P242"/>
    </row>
    <row r="243" spans="8:16" x14ac:dyDescent="0.25">
      <c r="H243" s="10"/>
      <c r="I243" s="10"/>
      <c r="M243"/>
      <c r="O243"/>
      <c r="P243"/>
    </row>
    <row r="244" spans="8:16" x14ac:dyDescent="0.25">
      <c r="H244" s="10"/>
      <c r="I244" s="10"/>
      <c r="M244"/>
      <c r="O244"/>
      <c r="P244"/>
    </row>
    <row r="245" spans="8:16" x14ac:dyDescent="0.25">
      <c r="H245" s="10"/>
      <c r="I245" s="10"/>
      <c r="M245"/>
      <c r="O245"/>
      <c r="P245"/>
    </row>
    <row r="246" spans="8:16" x14ac:dyDescent="0.25">
      <c r="H246" s="10"/>
      <c r="I246" s="10"/>
      <c r="M246"/>
      <c r="O246"/>
      <c r="P246"/>
    </row>
    <row r="247" spans="8:16" x14ac:dyDescent="0.25">
      <c r="H247" s="10"/>
      <c r="I247" s="10"/>
      <c r="M247"/>
      <c r="O247"/>
      <c r="P247"/>
    </row>
    <row r="248" spans="8:16" x14ac:dyDescent="0.25">
      <c r="H248" s="10"/>
      <c r="I248" s="10"/>
      <c r="M248"/>
      <c r="O248"/>
      <c r="P248"/>
    </row>
    <row r="249" spans="8:16" x14ac:dyDescent="0.25">
      <c r="H249" s="10"/>
      <c r="I249" s="10"/>
      <c r="M249"/>
      <c r="O249"/>
      <c r="P249"/>
    </row>
    <row r="250" spans="8:16" x14ac:dyDescent="0.25">
      <c r="H250" s="10"/>
      <c r="I250" s="10"/>
      <c r="M250"/>
      <c r="O250"/>
      <c r="P250"/>
    </row>
    <row r="251" spans="8:16" x14ac:dyDescent="0.25">
      <c r="H251" s="10"/>
      <c r="I251" s="10"/>
      <c r="M251"/>
      <c r="O251"/>
      <c r="P251"/>
    </row>
    <row r="252" spans="8:16" x14ac:dyDescent="0.25">
      <c r="H252" s="10"/>
      <c r="I252" s="10"/>
      <c r="M252"/>
      <c r="O252"/>
      <c r="P252"/>
    </row>
    <row r="253" spans="8:16" x14ac:dyDescent="0.25">
      <c r="H253" s="10"/>
      <c r="I253" s="10"/>
      <c r="M253"/>
      <c r="O253"/>
      <c r="P253"/>
    </row>
    <row r="254" spans="8:16" x14ac:dyDescent="0.25">
      <c r="H254" s="10"/>
      <c r="I254" s="10"/>
      <c r="M254"/>
      <c r="O254"/>
      <c r="P254"/>
    </row>
    <row r="255" spans="8:16" x14ac:dyDescent="0.25">
      <c r="H255" s="10"/>
      <c r="I255" s="10"/>
      <c r="M255"/>
      <c r="O255"/>
      <c r="P255"/>
    </row>
    <row r="256" spans="8:16" x14ac:dyDescent="0.25">
      <c r="H256" s="10"/>
      <c r="I256" s="10"/>
      <c r="M256"/>
      <c r="O256"/>
      <c r="P256"/>
    </row>
    <row r="257" spans="8:16" x14ac:dyDescent="0.25">
      <c r="H257" s="10"/>
      <c r="I257" s="10"/>
      <c r="M257"/>
      <c r="O257"/>
      <c r="P257"/>
    </row>
    <row r="258" spans="8:16" x14ac:dyDescent="0.25">
      <c r="H258" s="10"/>
      <c r="I258" s="10"/>
      <c r="M258"/>
      <c r="O258"/>
      <c r="P258"/>
    </row>
    <row r="259" spans="8:16" x14ac:dyDescent="0.25">
      <c r="H259" s="10"/>
      <c r="I259" s="10"/>
      <c r="M259"/>
      <c r="O259"/>
      <c r="P259"/>
    </row>
    <row r="260" spans="8:16" x14ac:dyDescent="0.25">
      <c r="H260" s="10"/>
      <c r="I260" s="10"/>
      <c r="M260"/>
      <c r="O260"/>
      <c r="P260"/>
    </row>
    <row r="261" spans="8:16" x14ac:dyDescent="0.25">
      <c r="H261" s="10"/>
      <c r="I261" s="10"/>
      <c r="M261"/>
      <c r="O261"/>
      <c r="P261"/>
    </row>
    <row r="262" spans="8:16" x14ac:dyDescent="0.25">
      <c r="H262" s="10"/>
      <c r="I262" s="10"/>
      <c r="M262"/>
      <c r="O262"/>
      <c r="P262"/>
    </row>
    <row r="263" spans="8:16" x14ac:dyDescent="0.25">
      <c r="H263" s="10"/>
      <c r="I263" s="10"/>
      <c r="M263"/>
      <c r="O263"/>
      <c r="P263"/>
    </row>
    <row r="264" spans="8:16" x14ac:dyDescent="0.25">
      <c r="H264" s="10"/>
      <c r="I264" s="10"/>
      <c r="M264"/>
      <c r="O264"/>
      <c r="P264"/>
    </row>
    <row r="265" spans="8:16" x14ac:dyDescent="0.25">
      <c r="H265" s="10"/>
      <c r="I265" s="10"/>
      <c r="M265"/>
      <c r="O265"/>
      <c r="P265"/>
    </row>
    <row r="266" spans="8:16" x14ac:dyDescent="0.25">
      <c r="H266" s="10"/>
      <c r="I266" s="10"/>
      <c r="M266"/>
      <c r="O266"/>
      <c r="P266"/>
    </row>
    <row r="267" spans="8:16" x14ac:dyDescent="0.25">
      <c r="H267" s="10"/>
      <c r="I267" s="10"/>
      <c r="M267"/>
      <c r="O267"/>
      <c r="P267"/>
    </row>
    <row r="268" spans="8:16" x14ac:dyDescent="0.25">
      <c r="H268" s="10"/>
      <c r="I268" s="10"/>
      <c r="M268"/>
      <c r="O268"/>
      <c r="P268"/>
    </row>
    <row r="269" spans="8:16" x14ac:dyDescent="0.25">
      <c r="H269" s="10"/>
      <c r="I269" s="10"/>
      <c r="M269"/>
      <c r="O269"/>
      <c r="P269"/>
    </row>
    <row r="270" spans="8:16" x14ac:dyDescent="0.25">
      <c r="H270" s="10"/>
      <c r="I270" s="10"/>
      <c r="M270"/>
      <c r="O270"/>
      <c r="P270"/>
    </row>
    <row r="271" spans="8:16" x14ac:dyDescent="0.25">
      <c r="H271" s="10"/>
      <c r="I271" s="10"/>
      <c r="M271"/>
      <c r="O271"/>
      <c r="P271"/>
    </row>
    <row r="272" spans="8:16" x14ac:dyDescent="0.25">
      <c r="H272" s="10"/>
      <c r="I272" s="10"/>
      <c r="M272"/>
      <c r="O272"/>
      <c r="P272"/>
    </row>
    <row r="273" spans="8:16" x14ac:dyDescent="0.25">
      <c r="H273" s="10"/>
      <c r="I273" s="10"/>
      <c r="M273"/>
      <c r="O273"/>
      <c r="P273"/>
    </row>
    <row r="274" spans="8:16" x14ac:dyDescent="0.25">
      <c r="H274" s="10"/>
      <c r="I274" s="10"/>
      <c r="M274"/>
      <c r="O274"/>
      <c r="P274"/>
    </row>
    <row r="275" spans="8:16" x14ac:dyDescent="0.25">
      <c r="H275" s="10"/>
      <c r="I275" s="10"/>
      <c r="M275"/>
      <c r="O275"/>
      <c r="P275"/>
    </row>
    <row r="276" spans="8:16" x14ac:dyDescent="0.25">
      <c r="H276" s="10"/>
      <c r="I276" s="10"/>
      <c r="M276"/>
      <c r="O276"/>
      <c r="P276"/>
    </row>
    <row r="277" spans="8:16" x14ac:dyDescent="0.25">
      <c r="H277" s="10"/>
      <c r="I277" s="10"/>
      <c r="M277"/>
      <c r="O277"/>
      <c r="P277"/>
    </row>
    <row r="278" spans="8:16" x14ac:dyDescent="0.25">
      <c r="H278" s="10"/>
      <c r="I278" s="10"/>
      <c r="M278"/>
      <c r="O278"/>
      <c r="P278"/>
    </row>
    <row r="279" spans="8:16" x14ac:dyDescent="0.25">
      <c r="H279" s="10"/>
      <c r="I279" s="10"/>
      <c r="M279"/>
      <c r="O279"/>
      <c r="P279"/>
    </row>
    <row r="280" spans="8:16" x14ac:dyDescent="0.25">
      <c r="H280" s="10"/>
      <c r="I280" s="10"/>
      <c r="M280"/>
      <c r="O280"/>
      <c r="P280"/>
    </row>
    <row r="281" spans="8:16" x14ac:dyDescent="0.25">
      <c r="H281" s="10"/>
      <c r="I281" s="10"/>
      <c r="M281"/>
      <c r="O281"/>
      <c r="P281"/>
    </row>
    <row r="282" spans="8:16" x14ac:dyDescent="0.25">
      <c r="H282" s="10"/>
      <c r="I282" s="10"/>
      <c r="M282"/>
      <c r="O282"/>
      <c r="P282"/>
    </row>
    <row r="283" spans="8:16" x14ac:dyDescent="0.25">
      <c r="H283" s="10"/>
      <c r="I283" s="10"/>
      <c r="M283"/>
      <c r="O283"/>
      <c r="P283"/>
    </row>
    <row r="284" spans="8:16" x14ac:dyDescent="0.25">
      <c r="H284" s="10"/>
      <c r="I284" s="10"/>
      <c r="M284"/>
      <c r="O284"/>
      <c r="P284"/>
    </row>
    <row r="285" spans="8:16" x14ac:dyDescent="0.25">
      <c r="H285" s="10"/>
      <c r="I285" s="10"/>
      <c r="M285"/>
      <c r="O285"/>
      <c r="P285"/>
    </row>
    <row r="286" spans="8:16" x14ac:dyDescent="0.25">
      <c r="H286" s="10"/>
      <c r="I286" s="10"/>
      <c r="M286"/>
      <c r="O286"/>
      <c r="P286"/>
    </row>
    <row r="287" spans="8:16" x14ac:dyDescent="0.25">
      <c r="H287" s="10"/>
      <c r="I287" s="10"/>
      <c r="M287"/>
      <c r="O287"/>
      <c r="P287"/>
    </row>
    <row r="288" spans="8:16" x14ac:dyDescent="0.25">
      <c r="H288" s="10"/>
      <c r="I288" s="10"/>
      <c r="M288"/>
      <c r="O288"/>
      <c r="P288"/>
    </row>
    <row r="289" spans="8:16" x14ac:dyDescent="0.25">
      <c r="H289" s="10"/>
      <c r="I289" s="10"/>
      <c r="M289"/>
      <c r="O289"/>
      <c r="P289"/>
    </row>
    <row r="290" spans="8:16" x14ac:dyDescent="0.25">
      <c r="H290" s="10"/>
      <c r="I290" s="10"/>
      <c r="M290"/>
      <c r="O290"/>
      <c r="P290"/>
    </row>
    <row r="291" spans="8:16" x14ac:dyDescent="0.25">
      <c r="H291" s="10"/>
      <c r="I291" s="10"/>
      <c r="M291"/>
      <c r="O291"/>
      <c r="P291"/>
    </row>
    <row r="292" spans="8:16" x14ac:dyDescent="0.25">
      <c r="H292" s="10"/>
      <c r="I292" s="10"/>
      <c r="M292"/>
      <c r="O292"/>
      <c r="P292"/>
    </row>
    <row r="293" spans="8:16" x14ac:dyDescent="0.25">
      <c r="H293" s="10"/>
      <c r="I293" s="10"/>
      <c r="M293"/>
      <c r="O293"/>
      <c r="P293"/>
    </row>
    <row r="294" spans="8:16" x14ac:dyDescent="0.25">
      <c r="H294" s="10"/>
      <c r="I294" s="10"/>
      <c r="M294"/>
      <c r="O294"/>
      <c r="P294"/>
    </row>
    <row r="295" spans="8:16" x14ac:dyDescent="0.25">
      <c r="H295" s="10"/>
      <c r="I295" s="10"/>
      <c r="M295"/>
      <c r="O295"/>
      <c r="P295"/>
    </row>
    <row r="296" spans="8:16" x14ac:dyDescent="0.25">
      <c r="H296" s="10"/>
      <c r="I296" s="10"/>
      <c r="M296"/>
      <c r="O296"/>
      <c r="P296"/>
    </row>
    <row r="297" spans="8:16" x14ac:dyDescent="0.25">
      <c r="H297" s="10"/>
      <c r="I297" s="10"/>
      <c r="M297"/>
      <c r="O297"/>
      <c r="P297"/>
    </row>
    <row r="298" spans="8:16" x14ac:dyDescent="0.25">
      <c r="H298" s="10"/>
      <c r="I298" s="10"/>
      <c r="M298"/>
      <c r="O298"/>
      <c r="P298"/>
    </row>
    <row r="299" spans="8:16" x14ac:dyDescent="0.25">
      <c r="H299" s="10"/>
      <c r="I299" s="10"/>
      <c r="M299"/>
      <c r="O299"/>
      <c r="P299"/>
    </row>
    <row r="300" spans="8:16" x14ac:dyDescent="0.25">
      <c r="H300" s="10"/>
      <c r="I300" s="10"/>
      <c r="M300"/>
      <c r="O300"/>
      <c r="P300"/>
    </row>
    <row r="301" spans="8:16" x14ac:dyDescent="0.25">
      <c r="H301" s="10"/>
      <c r="I301" s="10"/>
      <c r="M301"/>
      <c r="O301"/>
      <c r="P301"/>
    </row>
    <row r="302" spans="8:16" x14ac:dyDescent="0.25">
      <c r="H302" s="10"/>
      <c r="I302" s="10"/>
      <c r="M302"/>
      <c r="O302"/>
      <c r="P302"/>
    </row>
    <row r="303" spans="8:16" x14ac:dyDescent="0.25">
      <c r="H303" s="10"/>
      <c r="I303" s="10"/>
      <c r="M303"/>
      <c r="O303"/>
      <c r="P303"/>
    </row>
    <row r="304" spans="8:16" x14ac:dyDescent="0.25">
      <c r="H304" s="10"/>
      <c r="I304" s="10"/>
      <c r="M304"/>
      <c r="O304"/>
      <c r="P304"/>
    </row>
    <row r="305" spans="8:16" x14ac:dyDescent="0.25">
      <c r="H305" s="10"/>
      <c r="I305" s="10"/>
      <c r="M305"/>
      <c r="O305"/>
      <c r="P305"/>
    </row>
    <row r="306" spans="8:16" x14ac:dyDescent="0.25">
      <c r="H306" s="10"/>
      <c r="I306" s="10"/>
      <c r="M306"/>
      <c r="O306"/>
      <c r="P306"/>
    </row>
    <row r="307" spans="8:16" x14ac:dyDescent="0.25">
      <c r="H307" s="10"/>
      <c r="I307" s="10"/>
      <c r="M307"/>
      <c r="O307"/>
      <c r="P307"/>
    </row>
    <row r="308" spans="8:16" x14ac:dyDescent="0.25">
      <c r="H308" s="10"/>
      <c r="I308" s="10"/>
      <c r="M308"/>
      <c r="O308"/>
      <c r="P308"/>
    </row>
    <row r="309" spans="8:16" x14ac:dyDescent="0.25">
      <c r="H309" s="10"/>
      <c r="I309" s="10"/>
      <c r="M309"/>
      <c r="O309"/>
      <c r="P309"/>
    </row>
    <row r="310" spans="8:16" x14ac:dyDescent="0.25">
      <c r="H310" s="10"/>
      <c r="I310" s="10"/>
      <c r="M310"/>
      <c r="O310"/>
      <c r="P310"/>
    </row>
    <row r="311" spans="8:16" x14ac:dyDescent="0.25">
      <c r="H311" s="10"/>
      <c r="I311" s="10"/>
      <c r="M311"/>
      <c r="O311"/>
      <c r="P311"/>
    </row>
    <row r="312" spans="8:16" x14ac:dyDescent="0.25">
      <c r="H312" s="10"/>
      <c r="I312" s="10"/>
      <c r="M312"/>
      <c r="O312"/>
      <c r="P312"/>
    </row>
    <row r="313" spans="8:16" x14ac:dyDescent="0.25">
      <c r="H313" s="10"/>
      <c r="I313" s="10"/>
      <c r="M313"/>
      <c r="O313"/>
      <c r="P313"/>
    </row>
    <row r="314" spans="8:16" x14ac:dyDescent="0.25">
      <c r="H314" s="10"/>
      <c r="I314" s="10"/>
      <c r="M314"/>
      <c r="O314"/>
      <c r="P314"/>
    </row>
    <row r="315" spans="8:16" x14ac:dyDescent="0.25">
      <c r="H315" s="10"/>
      <c r="I315" s="10"/>
      <c r="M315"/>
      <c r="O315"/>
      <c r="P315"/>
    </row>
    <row r="316" spans="8:16" x14ac:dyDescent="0.25">
      <c r="H316" s="10"/>
      <c r="I316" s="10"/>
      <c r="M316"/>
      <c r="O316"/>
      <c r="P316"/>
    </row>
    <row r="317" spans="8:16" x14ac:dyDescent="0.25">
      <c r="H317" s="10"/>
      <c r="I317" s="10"/>
      <c r="M317"/>
      <c r="O317"/>
      <c r="P317"/>
    </row>
    <row r="318" spans="8:16" x14ac:dyDescent="0.25">
      <c r="H318" s="10"/>
      <c r="I318" s="10"/>
      <c r="M318"/>
      <c r="O318"/>
      <c r="P318"/>
    </row>
    <row r="319" spans="8:16" x14ac:dyDescent="0.25">
      <c r="H319" s="10"/>
      <c r="I319" s="10"/>
      <c r="M319"/>
      <c r="O319"/>
      <c r="P319"/>
    </row>
    <row r="320" spans="8:16" x14ac:dyDescent="0.25">
      <c r="H320" s="10"/>
      <c r="I320" s="10"/>
      <c r="M320"/>
      <c r="O320"/>
      <c r="P320"/>
    </row>
    <row r="321" spans="8:16" x14ac:dyDescent="0.25">
      <c r="H321" s="10"/>
      <c r="I321" s="10"/>
      <c r="M321"/>
      <c r="O321"/>
      <c r="P321"/>
    </row>
    <row r="322" spans="8:16" x14ac:dyDescent="0.25">
      <c r="H322" s="10"/>
      <c r="I322" s="10"/>
      <c r="M322"/>
      <c r="O322"/>
      <c r="P322"/>
    </row>
    <row r="323" spans="8:16" x14ac:dyDescent="0.25">
      <c r="H323" s="10"/>
      <c r="I323" s="10"/>
      <c r="M323"/>
      <c r="O323"/>
      <c r="P323"/>
    </row>
    <row r="324" spans="8:16" x14ac:dyDescent="0.25">
      <c r="H324" s="10"/>
      <c r="I324" s="10"/>
      <c r="M324"/>
      <c r="O324"/>
      <c r="P324"/>
    </row>
    <row r="325" spans="8:16" x14ac:dyDescent="0.25">
      <c r="H325" s="10"/>
      <c r="I325" s="10"/>
      <c r="M325"/>
      <c r="O325"/>
      <c r="P325"/>
    </row>
    <row r="326" spans="8:16" x14ac:dyDescent="0.25">
      <c r="H326" s="10"/>
      <c r="I326" s="10"/>
      <c r="M326"/>
      <c r="O326"/>
      <c r="P326"/>
    </row>
    <row r="327" spans="8:16" x14ac:dyDescent="0.25">
      <c r="H327" s="10"/>
      <c r="I327" s="10"/>
      <c r="M327"/>
      <c r="O327"/>
      <c r="P327"/>
    </row>
    <row r="328" spans="8:16" x14ac:dyDescent="0.25">
      <c r="H328" s="10"/>
      <c r="I328" s="10"/>
      <c r="M328"/>
      <c r="O328"/>
      <c r="P328"/>
    </row>
    <row r="329" spans="8:16" x14ac:dyDescent="0.25">
      <c r="H329" s="10"/>
      <c r="I329" s="10"/>
      <c r="M329"/>
      <c r="O329"/>
      <c r="P329"/>
    </row>
    <row r="330" spans="8:16" x14ac:dyDescent="0.25">
      <c r="H330" s="10"/>
      <c r="I330" s="10"/>
      <c r="M330"/>
      <c r="O330"/>
      <c r="P330"/>
    </row>
    <row r="331" spans="8:16" x14ac:dyDescent="0.25">
      <c r="H331" s="10"/>
      <c r="I331" s="10"/>
      <c r="M331"/>
      <c r="O331"/>
      <c r="P331"/>
    </row>
    <row r="332" spans="8:16" x14ac:dyDescent="0.25">
      <c r="H332" s="10"/>
      <c r="I332" s="10"/>
      <c r="M332"/>
      <c r="O332"/>
      <c r="P332"/>
    </row>
    <row r="333" spans="8:16" x14ac:dyDescent="0.25">
      <c r="H333" s="10"/>
      <c r="I333" s="10"/>
      <c r="M333"/>
      <c r="O333"/>
      <c r="P333"/>
    </row>
    <row r="334" spans="8:16" x14ac:dyDescent="0.25">
      <c r="H334" s="10"/>
      <c r="I334" s="10"/>
      <c r="M334"/>
      <c r="O334"/>
      <c r="P334"/>
    </row>
    <row r="335" spans="8:16" x14ac:dyDescent="0.25">
      <c r="H335" s="10"/>
      <c r="I335" s="10"/>
      <c r="M335"/>
      <c r="O335"/>
      <c r="P335"/>
    </row>
    <row r="336" spans="8:16" x14ac:dyDescent="0.25">
      <c r="H336" s="10"/>
      <c r="I336" s="10"/>
      <c r="M336"/>
      <c r="O336"/>
      <c r="P336"/>
    </row>
    <row r="337" spans="8:16" x14ac:dyDescent="0.25">
      <c r="H337" s="10"/>
      <c r="I337" s="10"/>
      <c r="M337"/>
      <c r="O337"/>
      <c r="P337"/>
    </row>
    <row r="338" spans="8:16" x14ac:dyDescent="0.25">
      <c r="H338" s="10"/>
      <c r="I338" s="10"/>
      <c r="M338"/>
      <c r="O338"/>
      <c r="P338"/>
    </row>
    <row r="339" spans="8:16" x14ac:dyDescent="0.25">
      <c r="H339" s="10"/>
      <c r="I339" s="10"/>
      <c r="M339"/>
      <c r="O339"/>
      <c r="P339"/>
    </row>
    <row r="340" spans="8:16" x14ac:dyDescent="0.25">
      <c r="H340" s="10"/>
      <c r="I340" s="10"/>
      <c r="M340"/>
      <c r="O340"/>
      <c r="P340"/>
    </row>
    <row r="341" spans="8:16" x14ac:dyDescent="0.25">
      <c r="H341" s="10"/>
      <c r="I341" s="10"/>
      <c r="M341"/>
      <c r="O341"/>
      <c r="P341"/>
    </row>
    <row r="342" spans="8:16" x14ac:dyDescent="0.25">
      <c r="H342" s="10"/>
      <c r="I342" s="10"/>
      <c r="M342"/>
      <c r="O342"/>
      <c r="P342"/>
    </row>
    <row r="343" spans="8:16" x14ac:dyDescent="0.25">
      <c r="H343" s="10"/>
      <c r="I343" s="10"/>
      <c r="M343"/>
      <c r="O343"/>
      <c r="P343"/>
    </row>
    <row r="344" spans="8:16" x14ac:dyDescent="0.25">
      <c r="H344" s="10"/>
      <c r="I344" s="10"/>
      <c r="M344"/>
      <c r="O344"/>
      <c r="P344"/>
    </row>
    <row r="345" spans="8:16" x14ac:dyDescent="0.25">
      <c r="H345" s="10"/>
      <c r="I345" s="10"/>
      <c r="M345"/>
      <c r="O345"/>
      <c r="P345"/>
    </row>
    <row r="346" spans="8:16" x14ac:dyDescent="0.25">
      <c r="H346" s="10"/>
      <c r="I346" s="10"/>
      <c r="M346"/>
      <c r="O346"/>
      <c r="P346"/>
    </row>
    <row r="347" spans="8:16" x14ac:dyDescent="0.25">
      <c r="H347" s="10"/>
      <c r="I347" s="10"/>
      <c r="M347"/>
      <c r="O347"/>
      <c r="P347"/>
    </row>
    <row r="348" spans="8:16" x14ac:dyDescent="0.25">
      <c r="H348" s="10"/>
      <c r="I348" s="10"/>
      <c r="M348"/>
      <c r="O348"/>
      <c r="P348"/>
    </row>
    <row r="349" spans="8:16" x14ac:dyDescent="0.25">
      <c r="H349" s="10"/>
      <c r="I349" s="10"/>
      <c r="M349"/>
      <c r="O349"/>
      <c r="P349"/>
    </row>
    <row r="350" spans="8:16" x14ac:dyDescent="0.25">
      <c r="H350" s="10"/>
      <c r="I350" s="10"/>
      <c r="M350"/>
      <c r="O350"/>
      <c r="P350"/>
    </row>
    <row r="351" spans="8:16" x14ac:dyDescent="0.25">
      <c r="H351" s="10"/>
      <c r="I351" s="10"/>
      <c r="M351"/>
      <c r="O351"/>
      <c r="P351"/>
    </row>
    <row r="352" spans="8:16" x14ac:dyDescent="0.25">
      <c r="H352" s="10"/>
      <c r="I352" s="10"/>
      <c r="M352"/>
      <c r="O352"/>
      <c r="P352"/>
    </row>
    <row r="353" spans="8:16" x14ac:dyDescent="0.25">
      <c r="H353" s="10"/>
      <c r="I353" s="10"/>
      <c r="M353"/>
      <c r="O353"/>
      <c r="P353"/>
    </row>
    <row r="354" spans="8:16" x14ac:dyDescent="0.25">
      <c r="H354" s="10"/>
      <c r="I354" s="10"/>
      <c r="M354"/>
      <c r="O354"/>
      <c r="P354"/>
    </row>
    <row r="355" spans="8:16" x14ac:dyDescent="0.25">
      <c r="H355" s="10"/>
      <c r="I355" s="10"/>
      <c r="M355"/>
      <c r="O355"/>
      <c r="P355"/>
    </row>
    <row r="356" spans="8:16" x14ac:dyDescent="0.25">
      <c r="H356" s="10"/>
      <c r="I356" s="10"/>
      <c r="M356"/>
      <c r="O356"/>
      <c r="P356"/>
    </row>
    <row r="357" spans="8:16" x14ac:dyDescent="0.25">
      <c r="H357" s="10"/>
      <c r="I357" s="10"/>
      <c r="M357"/>
      <c r="O357"/>
      <c r="P357"/>
    </row>
    <row r="358" spans="8:16" x14ac:dyDescent="0.25">
      <c r="H358" s="10"/>
      <c r="I358" s="10"/>
      <c r="M358"/>
      <c r="O358"/>
      <c r="P358"/>
    </row>
    <row r="359" spans="8:16" x14ac:dyDescent="0.25">
      <c r="H359" s="10"/>
      <c r="I359" s="10"/>
      <c r="M359"/>
      <c r="O359"/>
      <c r="P359"/>
    </row>
    <row r="360" spans="8:16" x14ac:dyDescent="0.25">
      <c r="H360" s="10"/>
      <c r="I360" s="10"/>
      <c r="M360"/>
      <c r="O360"/>
      <c r="P360"/>
    </row>
    <row r="361" spans="8:16" x14ac:dyDescent="0.25">
      <c r="H361" s="10"/>
      <c r="I361" s="10"/>
      <c r="M361"/>
      <c r="O361"/>
      <c r="P361"/>
    </row>
    <row r="362" spans="8:16" x14ac:dyDescent="0.25">
      <c r="H362" s="10"/>
      <c r="I362" s="10"/>
      <c r="M362"/>
      <c r="O362"/>
      <c r="P362"/>
    </row>
    <row r="363" spans="8:16" x14ac:dyDescent="0.25">
      <c r="H363" s="10"/>
      <c r="I363" s="10"/>
      <c r="M363"/>
      <c r="O363"/>
      <c r="P363"/>
    </row>
    <row r="364" spans="8:16" x14ac:dyDescent="0.25">
      <c r="H364" s="10"/>
      <c r="I364" s="10"/>
      <c r="M364"/>
      <c r="O364"/>
      <c r="P364"/>
    </row>
    <row r="365" spans="8:16" x14ac:dyDescent="0.25">
      <c r="H365" s="10"/>
      <c r="I365" s="10"/>
      <c r="M365"/>
      <c r="O365"/>
      <c r="P365"/>
    </row>
    <row r="366" spans="8:16" x14ac:dyDescent="0.25">
      <c r="H366" s="10"/>
      <c r="I366" s="10"/>
      <c r="M366"/>
      <c r="O366"/>
      <c r="P366"/>
    </row>
    <row r="367" spans="8:16" x14ac:dyDescent="0.25">
      <c r="H367" s="10"/>
      <c r="I367" s="10"/>
      <c r="M367"/>
      <c r="O367"/>
      <c r="P367"/>
    </row>
    <row r="368" spans="8:16" x14ac:dyDescent="0.25">
      <c r="H368" s="10"/>
      <c r="I368" s="10"/>
      <c r="M368"/>
      <c r="O368"/>
      <c r="P368"/>
    </row>
    <row r="369" spans="8:16" x14ac:dyDescent="0.25">
      <c r="H369" s="10"/>
      <c r="I369" s="10"/>
      <c r="M369"/>
      <c r="O369"/>
      <c r="P369"/>
    </row>
    <row r="370" spans="8:16" x14ac:dyDescent="0.25">
      <c r="H370" s="10"/>
      <c r="I370" s="10"/>
      <c r="M370"/>
      <c r="O370"/>
      <c r="P370"/>
    </row>
    <row r="371" spans="8:16" x14ac:dyDescent="0.25">
      <c r="H371" s="10"/>
      <c r="I371" s="10"/>
      <c r="M371"/>
      <c r="O371"/>
      <c r="P371"/>
    </row>
    <row r="372" spans="8:16" x14ac:dyDescent="0.25">
      <c r="H372" s="10"/>
      <c r="I372" s="10"/>
      <c r="M372"/>
      <c r="O372"/>
      <c r="P372"/>
    </row>
    <row r="373" spans="8:16" x14ac:dyDescent="0.25">
      <c r="H373" s="10"/>
      <c r="I373" s="10"/>
      <c r="M373"/>
      <c r="O373"/>
      <c r="P373"/>
    </row>
    <row r="374" spans="8:16" x14ac:dyDescent="0.25">
      <c r="H374" s="10"/>
      <c r="I374" s="10"/>
      <c r="M374"/>
      <c r="O374"/>
      <c r="P374"/>
    </row>
    <row r="375" spans="8:16" x14ac:dyDescent="0.25">
      <c r="H375" s="10"/>
      <c r="I375" s="10"/>
      <c r="M375"/>
      <c r="O375"/>
      <c r="P375"/>
    </row>
    <row r="376" spans="8:16" x14ac:dyDescent="0.25">
      <c r="H376" s="10"/>
      <c r="I376" s="10"/>
      <c r="M376"/>
      <c r="O376"/>
      <c r="P376"/>
    </row>
    <row r="377" spans="8:16" x14ac:dyDescent="0.25">
      <c r="H377" s="10"/>
      <c r="I377" s="10"/>
      <c r="M377"/>
      <c r="O377"/>
      <c r="P377"/>
    </row>
    <row r="378" spans="8:16" x14ac:dyDescent="0.25">
      <c r="H378" s="10"/>
      <c r="I378" s="10"/>
      <c r="M378"/>
      <c r="O378"/>
      <c r="P378"/>
    </row>
    <row r="379" spans="8:16" x14ac:dyDescent="0.25">
      <c r="H379" s="10"/>
      <c r="I379" s="10"/>
      <c r="M379"/>
      <c r="O379"/>
      <c r="P379"/>
    </row>
    <row r="380" spans="8:16" x14ac:dyDescent="0.25">
      <c r="H380" s="10"/>
      <c r="I380" s="10"/>
      <c r="M380"/>
      <c r="O380"/>
      <c r="P380"/>
    </row>
    <row r="381" spans="8:16" x14ac:dyDescent="0.25">
      <c r="H381" s="10"/>
      <c r="I381" s="10"/>
      <c r="M381"/>
      <c r="O381"/>
      <c r="P381"/>
    </row>
    <row r="382" spans="8:16" x14ac:dyDescent="0.25">
      <c r="H382" s="10"/>
      <c r="I382" s="10"/>
      <c r="M382"/>
      <c r="O382"/>
      <c r="P382"/>
    </row>
    <row r="383" spans="8:16" x14ac:dyDescent="0.25">
      <c r="H383" s="10"/>
      <c r="I383" s="10"/>
      <c r="M383"/>
      <c r="O383"/>
      <c r="P383"/>
    </row>
    <row r="384" spans="8:16" x14ac:dyDescent="0.25">
      <c r="H384" s="10"/>
      <c r="I384" s="10"/>
      <c r="M384"/>
      <c r="O384"/>
      <c r="P384"/>
    </row>
    <row r="385" spans="8:16" x14ac:dyDescent="0.25">
      <c r="H385" s="10"/>
      <c r="I385" s="10"/>
      <c r="M385"/>
      <c r="O385"/>
      <c r="P385"/>
    </row>
    <row r="386" spans="8:16" x14ac:dyDescent="0.25">
      <c r="H386" s="10"/>
      <c r="I386" s="10"/>
      <c r="M386"/>
      <c r="O386"/>
      <c r="P386"/>
    </row>
    <row r="387" spans="8:16" x14ac:dyDescent="0.25">
      <c r="H387" s="10"/>
      <c r="I387" s="10"/>
      <c r="M387"/>
      <c r="O387"/>
      <c r="P387"/>
    </row>
    <row r="388" spans="8:16" x14ac:dyDescent="0.25">
      <c r="H388" s="10"/>
      <c r="I388" s="10"/>
      <c r="M388"/>
      <c r="O388"/>
      <c r="P388"/>
    </row>
    <row r="389" spans="8:16" x14ac:dyDescent="0.25">
      <c r="H389" s="10"/>
      <c r="I389" s="10"/>
      <c r="M389"/>
      <c r="O389"/>
      <c r="P389"/>
    </row>
    <row r="390" spans="8:16" x14ac:dyDescent="0.25">
      <c r="H390" s="10"/>
      <c r="I390" s="10"/>
      <c r="M390"/>
      <c r="O390"/>
      <c r="P390"/>
    </row>
    <row r="391" spans="8:16" x14ac:dyDescent="0.25">
      <c r="H391" s="10"/>
      <c r="I391" s="10"/>
      <c r="M391"/>
      <c r="O391"/>
      <c r="P391"/>
    </row>
    <row r="392" spans="8:16" x14ac:dyDescent="0.25">
      <c r="H392" s="10"/>
      <c r="I392" s="10"/>
      <c r="M392"/>
      <c r="O392"/>
      <c r="P392"/>
    </row>
    <row r="393" spans="8:16" x14ac:dyDescent="0.25">
      <c r="H393" s="10"/>
      <c r="I393" s="10"/>
      <c r="M393"/>
      <c r="O393"/>
      <c r="P393"/>
    </row>
    <row r="394" spans="8:16" x14ac:dyDescent="0.25">
      <c r="H394" s="10"/>
      <c r="I394" s="10"/>
      <c r="M394"/>
      <c r="O394"/>
      <c r="P394"/>
    </row>
    <row r="395" spans="8:16" x14ac:dyDescent="0.25">
      <c r="H395" s="10"/>
      <c r="I395" s="10"/>
      <c r="M395"/>
      <c r="O395"/>
      <c r="P395"/>
    </row>
    <row r="396" spans="8:16" x14ac:dyDescent="0.25">
      <c r="H396" s="10"/>
      <c r="I396" s="10"/>
      <c r="M396"/>
      <c r="O396"/>
      <c r="P396"/>
    </row>
    <row r="397" spans="8:16" x14ac:dyDescent="0.25">
      <c r="H397" s="10"/>
      <c r="I397" s="10"/>
      <c r="M397"/>
      <c r="O397"/>
      <c r="P397"/>
    </row>
    <row r="398" spans="8:16" x14ac:dyDescent="0.25">
      <c r="H398" s="10"/>
      <c r="I398" s="10"/>
      <c r="M398"/>
      <c r="O398"/>
      <c r="P398"/>
    </row>
    <row r="399" spans="8:16" x14ac:dyDescent="0.25">
      <c r="H399" s="10"/>
      <c r="I399" s="10"/>
      <c r="M399"/>
      <c r="O399"/>
      <c r="P399"/>
    </row>
    <row r="400" spans="8:16" x14ac:dyDescent="0.25">
      <c r="H400" s="10"/>
      <c r="I400" s="10"/>
      <c r="M400"/>
      <c r="O400"/>
      <c r="P400"/>
    </row>
    <row r="401" spans="8:16" x14ac:dyDescent="0.25">
      <c r="H401" s="10"/>
      <c r="I401" s="10"/>
      <c r="M401"/>
      <c r="O401"/>
      <c r="P401"/>
    </row>
    <row r="402" spans="8:16" x14ac:dyDescent="0.25">
      <c r="H402" s="10"/>
      <c r="I402" s="10"/>
      <c r="M402"/>
      <c r="O402"/>
      <c r="P402"/>
    </row>
    <row r="403" spans="8:16" x14ac:dyDescent="0.25">
      <c r="H403" s="10"/>
      <c r="I403" s="10"/>
      <c r="M403"/>
      <c r="O403"/>
      <c r="P403"/>
    </row>
    <row r="404" spans="8:16" x14ac:dyDescent="0.25">
      <c r="H404" s="10"/>
      <c r="I404" s="10"/>
      <c r="M404"/>
      <c r="O404"/>
      <c r="P404"/>
    </row>
    <row r="405" spans="8:16" x14ac:dyDescent="0.25">
      <c r="H405" s="10"/>
      <c r="I405" s="10"/>
      <c r="M405"/>
      <c r="O405"/>
      <c r="P405"/>
    </row>
    <row r="406" spans="8:16" x14ac:dyDescent="0.25">
      <c r="H406" s="10"/>
      <c r="I406" s="10"/>
      <c r="M406"/>
      <c r="O406"/>
      <c r="P406"/>
    </row>
    <row r="407" spans="8:16" x14ac:dyDescent="0.25">
      <c r="H407" s="10"/>
      <c r="I407" s="10"/>
      <c r="M407"/>
      <c r="O407"/>
      <c r="P407"/>
    </row>
    <row r="408" spans="8:16" x14ac:dyDescent="0.25">
      <c r="H408" s="10"/>
      <c r="I408" s="10"/>
      <c r="M408"/>
      <c r="O408"/>
      <c r="P408"/>
    </row>
    <row r="409" spans="8:16" x14ac:dyDescent="0.25">
      <c r="H409" s="10"/>
      <c r="I409" s="10"/>
      <c r="M409"/>
      <c r="O409"/>
      <c r="P409"/>
    </row>
    <row r="410" spans="8:16" x14ac:dyDescent="0.25">
      <c r="H410" s="10"/>
      <c r="I410" s="10"/>
      <c r="M410"/>
      <c r="O410"/>
      <c r="P410"/>
    </row>
    <row r="411" spans="8:16" x14ac:dyDescent="0.25">
      <c r="H411" s="10"/>
      <c r="I411" s="10"/>
      <c r="M411"/>
      <c r="O411"/>
      <c r="P411"/>
    </row>
    <row r="412" spans="8:16" x14ac:dyDescent="0.25">
      <c r="H412" s="10"/>
      <c r="I412" s="10"/>
      <c r="M412"/>
      <c r="O412"/>
      <c r="P412"/>
    </row>
    <row r="413" spans="8:16" x14ac:dyDescent="0.25">
      <c r="H413" s="10"/>
      <c r="I413" s="10"/>
      <c r="M413"/>
      <c r="O413"/>
      <c r="P413"/>
    </row>
    <row r="414" spans="8:16" x14ac:dyDescent="0.25">
      <c r="H414" s="10"/>
      <c r="I414" s="10"/>
      <c r="M414"/>
      <c r="O414"/>
      <c r="P414"/>
    </row>
    <row r="415" spans="8:16" x14ac:dyDescent="0.25">
      <c r="H415" s="10"/>
      <c r="I415" s="10"/>
      <c r="M415"/>
      <c r="O415"/>
      <c r="P415"/>
    </row>
    <row r="416" spans="8:16" x14ac:dyDescent="0.25">
      <c r="H416" s="10"/>
      <c r="I416" s="10"/>
      <c r="M416"/>
      <c r="O416"/>
      <c r="P416"/>
    </row>
    <row r="417" spans="8:16" x14ac:dyDescent="0.25">
      <c r="H417" s="10"/>
      <c r="I417" s="10"/>
      <c r="M417"/>
      <c r="O417"/>
      <c r="P417"/>
    </row>
    <row r="418" spans="8:16" x14ac:dyDescent="0.25">
      <c r="H418" s="10"/>
      <c r="I418" s="10"/>
      <c r="M418"/>
      <c r="O418"/>
      <c r="P418"/>
    </row>
    <row r="419" spans="8:16" x14ac:dyDescent="0.25">
      <c r="H419" s="10"/>
      <c r="I419" s="10"/>
      <c r="M419"/>
      <c r="O419"/>
      <c r="P419"/>
    </row>
    <row r="420" spans="8:16" x14ac:dyDescent="0.25">
      <c r="H420" s="10"/>
      <c r="I420" s="10"/>
      <c r="M420"/>
      <c r="O420"/>
      <c r="P420"/>
    </row>
    <row r="423" spans="8:16" x14ac:dyDescent="0.25">
      <c r="H423" s="10" t="e">
        <f>AVERAGE(A423:G423)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"/>
  <sheetViews>
    <sheetView topLeftCell="A86" workbookViewId="0">
      <selection activeCell="A102" sqref="A102:N420"/>
    </sheetView>
  </sheetViews>
  <sheetFormatPr defaultRowHeight="15" x14ac:dyDescent="0.25"/>
  <cols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t="s">
        <v>1</v>
      </c>
      <c r="C1" t="s">
        <v>5</v>
      </c>
      <c r="D1" t="s">
        <v>3</v>
      </c>
      <c r="E1" t="s">
        <v>4</v>
      </c>
      <c r="F1" t="s">
        <v>2</v>
      </c>
      <c r="G1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132</v>
      </c>
      <c r="M1" t="s">
        <v>125</v>
      </c>
      <c r="N1" t="s">
        <v>126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2195994712.7800002</v>
      </c>
      <c r="C2">
        <f>VLOOKUP($A2,all_biorepintensities!$A:$G,MATCH(C$1,all_biorepintensities!$A$1:$G$1,0),FALSE)</f>
        <v>4057916147.2600002</v>
      </c>
      <c r="D2">
        <f>VLOOKUP($A2,all_biorepintensities!$A:$G,MATCH(D$1,all_biorepintensities!$A$1:$G$1,0),FALSE)</f>
        <v>6162791083.6499996</v>
      </c>
      <c r="E2">
        <f>VLOOKUP($A2,all_biorepintensities!$A:$G,MATCH(E$1,all_biorepintensities!$A$1:$G$1,0),FALSE)</f>
        <v>2086120457.05</v>
      </c>
      <c r="F2">
        <f>VLOOKUP($A2,all_biorepintensities!$A:$G,MATCH(F$1,all_biorepintensities!$A$1:$G$1,0),FALSE)</f>
        <v>6081536379.04</v>
      </c>
      <c r="G2">
        <f>VLOOKUP($A2,all_biorepintensities!$A:$G,MATCH(G$1,all_biorepintensities!$A$1:$G$1,0),FALSE)</f>
        <v>4583679962.0299997</v>
      </c>
      <c r="H2" s="10">
        <f>ROUND(AVERAGE(B2:D2),all_biorepintensities!$U$4)</f>
        <v>4138900647.8966699</v>
      </c>
      <c r="I2" s="10">
        <f>ROUND(AVERAGE(E2:G2),all_biorepintensities!$U$4)</f>
        <v>4250445599.3733301</v>
      </c>
      <c r="J2" s="2">
        <f>ROUND(SQRT(((1/3+1/3)/4)*((SUM((B2-H2)^2,(C2-H2)^2,(D2-H2)^2)+SUM((E2-I2)^2,(F2-I2)^2,(G2-I2)^2)))),all_biorepintensities!$U$4)</f>
        <v>1634310066.6396</v>
      </c>
      <c r="K2" s="2">
        <f>ROUND((I2-H2)/(J2+all_biorepintensities!$U$2),all_biorepintensities!$U$4)</f>
        <v>6.8252012700000003E-2</v>
      </c>
      <c r="L2" s="2">
        <f>K2+0.00000001*ROWS($K$2:K2)</f>
        <v>6.8252022699999998E-2</v>
      </c>
      <c r="M2">
        <f>COUNTIF(L:L,"&lt;="&amp;$L2)</f>
        <v>48</v>
      </c>
      <c r="N2">
        <f>INDEX($K$2:$K$420,MATCH(ROWS($M$2:$M2),$M$2:$M$420,0))</f>
        <v>-0.57455794689999995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3041367653.8299999</v>
      </c>
      <c r="C3">
        <f>VLOOKUP($A3,all_biorepintensities!$A:$G,MATCH(C$1,all_biorepintensities!$A$1:$G$1,0),FALSE)</f>
        <v>5446346379.6300001</v>
      </c>
      <c r="D3">
        <f>VLOOKUP($A3,all_biorepintensities!$A:$G,MATCH(D$1,all_biorepintensities!$A$1:$G$1,0),FALSE)</f>
        <v>6269075395.2799997</v>
      </c>
      <c r="E3">
        <f>VLOOKUP($A3,all_biorepintensities!$A:$G,MATCH(E$1,all_biorepintensities!$A$1:$G$1,0),FALSE)</f>
        <v>2905348841.8000002</v>
      </c>
      <c r="F3">
        <f>VLOOKUP($A3,all_biorepintensities!$A:$G,MATCH(F$1,all_biorepintensities!$A$1:$G$1,0),FALSE)</f>
        <v>7751331446.6099997</v>
      </c>
      <c r="G3">
        <f>VLOOKUP($A3,all_biorepintensities!$A:$G,MATCH(G$1,all_biorepintensities!$A$1:$G$1,0),FALSE)</f>
        <v>4749537043.6999998</v>
      </c>
      <c r="H3" s="10">
        <f>ROUND(AVERAGE(B3:D3),all_biorepintensities!$U$4)</f>
        <v>4918929809.5799999</v>
      </c>
      <c r="I3" s="10">
        <f>ROUND(AVERAGE(E3:G3),all_biorepintensities!$U$4)</f>
        <v>5135405777.3699999</v>
      </c>
      <c r="J3" s="2">
        <f>ROUND(SQRT(((1/3+1/3)/4)*((SUM((B3-H3)^2,(C3-H3)^2,(D3-H3)^2)+SUM((E3-I3)^2,(F3-I3)^2,(G3-I3)^2)))),all_biorepintensities!$U$4)</f>
        <v>1712279996.19171</v>
      </c>
      <c r="K3" s="2">
        <f>ROUND((I3-H3)/(J3+all_biorepintensities!$U$2),all_biorepintensities!$U$4)</f>
        <v>0.12642556599999999</v>
      </c>
      <c r="L3" s="2">
        <f>K3+0.00000001*ROWS($K$2:K3)</f>
        <v>0.12642558599999998</v>
      </c>
      <c r="M3">
        <f t="shared" ref="M3:M66" si="0">COUNTIF(L:L,"&lt;="&amp;$L3)</f>
        <v>56</v>
      </c>
      <c r="N3">
        <f>INDEX($K$2:$K$420,MATCH(ROWS($M$2:$M3),$M$2:$M$420,0))</f>
        <v>-0.46107758980000002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658320446.92999995</v>
      </c>
      <c r="C4">
        <f>VLOOKUP($A4,all_biorepintensities!$A:$G,MATCH(C$1,all_biorepintensities!$A$1:$G$1,0),FALSE)</f>
        <v>829578634.91999996</v>
      </c>
      <c r="D4">
        <f>VLOOKUP($A4,all_biorepintensities!$A:$G,MATCH(D$1,all_biorepintensities!$A$1:$G$1,0),FALSE)</f>
        <v>894839443.60000002</v>
      </c>
      <c r="E4">
        <f>VLOOKUP($A4,all_biorepintensities!$A:$G,MATCH(E$1,all_biorepintensities!$A$1:$G$1,0),FALSE)</f>
        <v>558728763.85000002</v>
      </c>
      <c r="F4">
        <f>VLOOKUP($A4,all_biorepintensities!$A:$G,MATCH(F$1,all_biorepintensities!$A$1:$G$1,0),FALSE)</f>
        <v>1543871268.04</v>
      </c>
      <c r="G4">
        <f>VLOOKUP($A4,all_biorepintensities!$A:$G,MATCH(G$1,all_biorepintensities!$A$1:$G$1,0),FALSE)</f>
        <v>603321540.36000001</v>
      </c>
      <c r="H4" s="10">
        <f>ROUND(AVERAGE(B4:D4),all_biorepintensities!$U$4)</f>
        <v>794246175.14999998</v>
      </c>
      <c r="I4" s="10">
        <f>ROUND(AVERAGE(E4:G4),all_biorepintensities!$U$4)</f>
        <v>901973857.41666698</v>
      </c>
      <c r="J4" s="2">
        <f>ROUND(SQRT(((1/3+1/3)/4)*((SUM((B4-H4)^2,(C4-H4)^2,(D4-H4)^2)+SUM((E4-I4)^2,(F4-I4)^2,(G4-I4)^2)))),all_biorepintensities!$U$4)</f>
        <v>328858094.64185703</v>
      </c>
      <c r="K4" s="2">
        <f>ROUND((I4-H4)/(J4+all_biorepintensities!$U$2),all_biorepintensities!$U$4)</f>
        <v>0.32758105609999999</v>
      </c>
      <c r="L4" s="2">
        <f>K4+0.00000001*ROWS($K$2:K4)</f>
        <v>0.32758108609999997</v>
      </c>
      <c r="M4">
        <f t="shared" si="0"/>
        <v>87</v>
      </c>
      <c r="N4">
        <f>INDEX($K$2:$K$420,MATCH(ROWS($M$2:$M4),$M$2:$M$420,0))</f>
        <v>-0.32346387659999998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3546639583.9499998</v>
      </c>
      <c r="C5">
        <f>VLOOKUP($A5,all_biorepintensities!$A:$G,MATCH(C$1,all_biorepintensities!$A$1:$G$1,0),FALSE)</f>
        <v>4259291147</v>
      </c>
      <c r="D5">
        <f>VLOOKUP($A5,all_biorepintensities!$A:$G,MATCH(D$1,all_biorepintensities!$A$1:$G$1,0),FALSE)</f>
        <v>4977272842.6899996</v>
      </c>
      <c r="E5">
        <f>VLOOKUP($A5,all_biorepintensities!$A:$G,MATCH(E$1,all_biorepintensities!$A$1:$G$1,0),FALSE)</f>
        <v>3246271643.3000002</v>
      </c>
      <c r="F5">
        <f>VLOOKUP($A5,all_biorepintensities!$A:$G,MATCH(F$1,all_biorepintensities!$A$1:$G$1,0),FALSE)</f>
        <v>6409657204.8199997</v>
      </c>
      <c r="G5">
        <f>VLOOKUP($A5,all_biorepintensities!$A:$G,MATCH(G$1,all_biorepintensities!$A$1:$G$1,0),FALSE)</f>
        <v>3936468858.3600001</v>
      </c>
      <c r="H5" s="10">
        <f>ROUND(AVERAGE(B5:D5),all_biorepintensities!$U$4)</f>
        <v>4261067857.8800001</v>
      </c>
      <c r="I5" s="10">
        <f>ROUND(AVERAGE(E5:G5),all_biorepintensities!$U$4)</f>
        <v>4530799235.49333</v>
      </c>
      <c r="J5" s="2">
        <f>ROUND(SQRT(((1/3+1/3)/4)*((SUM((B5-H5)^2,(C5-H5)^2,(D5-H5)^2)+SUM((E5-I5)^2,(F5-I5)^2,(G5-I5)^2)))),all_biorepintensities!$U$4)</f>
        <v>1045363373.5652699</v>
      </c>
      <c r="K5" s="2">
        <f>ROUND((I5-H5)/(J5+all_biorepintensities!$U$2),all_biorepintensities!$U$4)</f>
        <v>0.25802642809999998</v>
      </c>
      <c r="L5" s="2">
        <f>K5+0.00000001*ROWS($K$2:K5)</f>
        <v>0.25802646809999996</v>
      </c>
      <c r="M5">
        <f t="shared" si="0"/>
        <v>78</v>
      </c>
      <c r="N5">
        <f>INDEX($K$2:$K$420,MATCH(ROWS($M$2:$M5),$M$2:$M$420,0))</f>
        <v>-0.3044970588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2898344411.8099999</v>
      </c>
      <c r="C6">
        <f>VLOOKUP($A6,all_biorepintensities!$A:$G,MATCH(C$1,all_biorepintensities!$A$1:$G$1,0),FALSE)</f>
        <v>2730926785.3699999</v>
      </c>
      <c r="D6">
        <f>VLOOKUP($A6,all_biorepintensities!$A:$G,MATCH(D$1,all_biorepintensities!$A$1:$G$1,0),FALSE)</f>
        <v>5658385145.8400002</v>
      </c>
      <c r="E6">
        <f>VLOOKUP($A6,all_biorepintensities!$A:$G,MATCH(E$1,all_biorepintensities!$A$1:$G$1,0),FALSE)</f>
        <v>2919193901.0900002</v>
      </c>
      <c r="F6">
        <f>VLOOKUP($A6,all_biorepintensities!$A:$G,MATCH(F$1,all_biorepintensities!$A$1:$G$1,0),FALSE)</f>
        <v>4676879724.1300001</v>
      </c>
      <c r="G6">
        <f>VLOOKUP($A6,all_biorepintensities!$A:$G,MATCH(G$1,all_biorepintensities!$A$1:$G$1,0),FALSE)</f>
        <v>3440954501.98</v>
      </c>
      <c r="H6" s="10">
        <f>ROUND(AVERAGE(B6:D6),all_biorepintensities!$U$4)</f>
        <v>3762552114.3400002</v>
      </c>
      <c r="I6" s="10">
        <f>ROUND(AVERAGE(E6:G6),all_biorepintensities!$U$4)</f>
        <v>3679009375.7333298</v>
      </c>
      <c r="J6" s="2">
        <f>ROUND(SQRT(((1/3+1/3)/4)*((SUM((B6-H6)^2,(C6-H6)^2,(D6-H6)^2)+SUM((E6-I6)^2,(F6-I6)^2,(G6-I6)^2)))),all_biorepintensities!$U$4)</f>
        <v>1082822205.0461199</v>
      </c>
      <c r="K6" s="2">
        <f>ROUND((I6-H6)/(J6+all_biorepintensities!$U$2),all_biorepintensities!$U$4)</f>
        <v>-7.7152775500000007E-2</v>
      </c>
      <c r="L6" s="2">
        <f>K6+0.00000001*ROWS($K$2:K6)</f>
        <v>-7.7152725500000005E-2</v>
      </c>
      <c r="M6">
        <f t="shared" si="0"/>
        <v>25</v>
      </c>
      <c r="N6">
        <f>INDEX($K$2:$K$420,MATCH(ROWS($M$2:$M6),$M$2:$M$420,0))</f>
        <v>-0.2529809314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3112659007.8400002</v>
      </c>
      <c r="C7">
        <f>VLOOKUP($A7,all_biorepintensities!$A:$G,MATCH(C$1,all_biorepintensities!$A$1:$G$1,0),FALSE)</f>
        <v>2562154872.02</v>
      </c>
      <c r="D7">
        <f>VLOOKUP($A7,all_biorepintensities!$A:$G,MATCH(D$1,all_biorepintensities!$A$1:$G$1,0),FALSE)</f>
        <v>2171251230.4499998</v>
      </c>
      <c r="E7">
        <f>VLOOKUP($A7,all_biorepintensities!$A:$G,MATCH(E$1,all_biorepintensities!$A$1:$G$1,0),FALSE)</f>
        <v>2649011125.27</v>
      </c>
      <c r="F7">
        <f>VLOOKUP($A7,all_biorepintensities!$A:$G,MATCH(F$1,all_biorepintensities!$A$1:$G$1,0),FALSE)</f>
        <v>4496278374.71</v>
      </c>
      <c r="G7">
        <f>VLOOKUP($A7,all_biorepintensities!$A:$G,MATCH(G$1,all_biorepintensities!$A$1:$G$1,0),FALSE)</f>
        <v>1578564200.8399999</v>
      </c>
      <c r="H7" s="10">
        <f>ROUND(AVERAGE(B7:D7),all_biorepintensities!$U$4)</f>
        <v>2615355036.77</v>
      </c>
      <c r="I7" s="10">
        <f>ROUND(AVERAGE(E7:G7),all_biorepintensities!$U$4)</f>
        <v>2907951233.6066699</v>
      </c>
      <c r="J7" s="2">
        <f>ROUND(SQRT(((1/3+1/3)/4)*((SUM((B7-H7)^2,(C7-H7)^2,(D7-H7)^2)+SUM((E7-I7)^2,(F7-I7)^2,(G7-I7)^2)))),all_biorepintensities!$U$4)</f>
        <v>894843809.25000799</v>
      </c>
      <c r="K7" s="2">
        <f>ROUND((I7-H7)/(J7+all_biorepintensities!$U$2),all_biorepintensities!$U$4)</f>
        <v>0.32698018750000002</v>
      </c>
      <c r="L7" s="2">
        <f>K7+0.00000001*ROWS($K$2:K7)</f>
        <v>0.32698024750000004</v>
      </c>
      <c r="M7">
        <f t="shared" si="0"/>
        <v>86</v>
      </c>
      <c r="N7">
        <f>INDEX($K$2:$K$420,MATCH(ROWS($M$2:$M7),$M$2:$M$420,0))</f>
        <v>-0.24176230630000001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162087864.75</v>
      </c>
      <c r="C8">
        <f>VLOOKUP($A8,all_biorepintensities!$A:$G,MATCH(C$1,all_biorepintensities!$A$1:$G$1,0),FALSE)</f>
        <v>509878516.70999998</v>
      </c>
      <c r="D8">
        <f>VLOOKUP($A8,all_biorepintensities!$A:$G,MATCH(D$1,all_biorepintensities!$A$1:$G$1,0),FALSE)</f>
        <v>656680146.66999996</v>
      </c>
      <c r="E8">
        <f>VLOOKUP($A8,all_biorepintensities!$A:$G,MATCH(E$1,all_biorepintensities!$A$1:$G$1,0),FALSE)</f>
        <v>138192646.34999999</v>
      </c>
      <c r="F8">
        <f>VLOOKUP($A8,all_biorepintensities!$A:$G,MATCH(F$1,all_biorepintensities!$A$1:$G$1,0),FALSE)</f>
        <v>808145465.73000002</v>
      </c>
      <c r="G8">
        <f>VLOOKUP($A8,all_biorepintensities!$A:$G,MATCH(G$1,all_biorepintensities!$A$1:$G$1,0),FALSE)</f>
        <v>470074233.93000001</v>
      </c>
      <c r="H8" s="10">
        <f>ROUND(AVERAGE(B8:D8),all_biorepintensities!$U$4)</f>
        <v>442882176.04333299</v>
      </c>
      <c r="I8" s="10">
        <f>ROUND(AVERAGE(E8:G8),all_biorepintensities!$U$4)</f>
        <v>472137448.67000002</v>
      </c>
      <c r="J8" s="2">
        <f>ROUND(SQRT(((1/3+1/3)/4)*((SUM((B8-H8)^2,(C8-H8)^2,(D8-H8)^2)+SUM((E8-I8)^2,(F8-I8)^2,(G8-I8)^2)))),all_biorepintensities!$U$4)</f>
        <v>242716673.83381501</v>
      </c>
      <c r="K8" s="2">
        <f>ROUND((I8-H8)/(J8+all_biorepintensities!$U$2),all_biorepintensities!$U$4)</f>
        <v>0.1205326031</v>
      </c>
      <c r="L8" s="2">
        <f>K8+0.00000001*ROWS($K$2:K8)</f>
        <v>0.1205326731</v>
      </c>
      <c r="M8">
        <f t="shared" si="0"/>
        <v>55</v>
      </c>
      <c r="N8">
        <f>INDEX($K$2:$K$420,MATCH(ROWS($M$2:$M8),$M$2:$M$420,0))</f>
        <v>-0.23361077550000001</v>
      </c>
      <c r="O8"/>
      <c r="P8"/>
    </row>
    <row r="9" spans="1:21" x14ac:dyDescent="0.25">
      <c r="A9" t="s">
        <v>14</v>
      </c>
      <c r="B9">
        <f>VLOOKUP($A9,all_biorepintensities!$A:$G,MATCH(B$1,all_biorepintensities!$A$1:$G$1,0),FALSE)</f>
        <v>115849007.55</v>
      </c>
      <c r="C9">
        <f>VLOOKUP($A9,all_biorepintensities!$A:$G,MATCH(C$1,all_biorepintensities!$A$1:$G$1,0),FALSE)</f>
        <v>363482341.51999998</v>
      </c>
      <c r="D9">
        <f>VLOOKUP($A9,all_biorepintensities!$A:$G,MATCH(D$1,all_biorepintensities!$A$1:$G$1,0),FALSE)</f>
        <v>328428202</v>
      </c>
      <c r="E9">
        <f>VLOOKUP($A9,all_biorepintensities!$A:$G,MATCH(E$1,all_biorepintensities!$A$1:$G$1,0),FALSE)</f>
        <v>135937392.27000001</v>
      </c>
      <c r="F9">
        <f>VLOOKUP($A9,all_biorepintensities!$A:$G,MATCH(F$1,all_biorepintensities!$A$1:$G$1,0),FALSE)</f>
        <v>419878145.13</v>
      </c>
      <c r="G9">
        <f>VLOOKUP($A9,all_biorepintensities!$A:$G,MATCH(G$1,all_biorepintensities!$A$1:$G$1,0),FALSE)</f>
        <v>298160533.91000003</v>
      </c>
      <c r="H9" s="10">
        <f>ROUND(AVERAGE(B9:D9),all_biorepintensities!$U$4)</f>
        <v>269253183.69</v>
      </c>
      <c r="I9" s="10">
        <f>ROUND(AVERAGE(E9:G9),all_biorepintensities!$U$4)</f>
        <v>284658690.43666703</v>
      </c>
      <c r="J9" s="2">
        <f>ROUND(SQRT(((1/3+1/3)/4)*((SUM((B9-H9)^2,(C9-H9)^2,(D9-H9)^2)+SUM((E9-I9)^2,(F9-I9)^2,(G9-I9)^2)))),all_biorepintensities!$U$4)</f>
        <v>112914631.07709</v>
      </c>
      <c r="K9" s="2">
        <f>ROUND((I9-H9)/(J9+all_biorepintensities!$U$2),all_biorepintensities!$U$4)</f>
        <v>0.13643499040000001</v>
      </c>
      <c r="L9" s="2">
        <f>K9+0.00000001*ROWS($K$2:K9)</f>
        <v>0.13643507040000002</v>
      </c>
      <c r="M9">
        <f t="shared" si="0"/>
        <v>57</v>
      </c>
      <c r="N9">
        <f>INDEX($K$2:$K$420,MATCH(ROWS($M$2:$M9),$M$2:$M$420,0))</f>
        <v>-0.2297025751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1207194512.1900001</v>
      </c>
      <c r="C10">
        <f>VLOOKUP($A10,all_biorepintensities!$A:$G,MATCH(C$1,all_biorepintensities!$A$1:$G$1,0),FALSE)</f>
        <v>1032588352.1900001</v>
      </c>
      <c r="D10">
        <f>VLOOKUP($A10,all_biorepintensities!$A:$G,MATCH(D$1,all_biorepintensities!$A$1:$G$1,0),FALSE)</f>
        <v>2741347011.27</v>
      </c>
      <c r="E10">
        <f>VLOOKUP($A10,all_biorepintensities!$A:$G,MATCH(E$1,all_biorepintensities!$A$1:$G$1,0),FALSE)</f>
        <v>963297543.20000005</v>
      </c>
      <c r="F10">
        <f>VLOOKUP($A10,all_biorepintensities!$A:$G,MATCH(F$1,all_biorepintensities!$A$1:$G$1,0),FALSE)</f>
        <v>2126395656.1300001</v>
      </c>
      <c r="G10">
        <f>VLOOKUP($A10,all_biorepintensities!$A:$G,MATCH(G$1,all_biorepintensities!$A$1:$G$1,0),FALSE)</f>
        <v>1607847237.1199999</v>
      </c>
      <c r="H10" s="10">
        <f>ROUND(AVERAGE(B10:D10),all_biorepintensities!$U$4)</f>
        <v>1660376625.21667</v>
      </c>
      <c r="I10" s="10">
        <f>ROUND(AVERAGE(E10:G10),all_biorepintensities!$U$4)</f>
        <v>1565846812.1500001</v>
      </c>
      <c r="J10" s="2">
        <f>ROUND(SQRT(((1/3+1/3)/4)*((SUM((B10-H10)^2,(C10-H10)^2,(D10-H10)^2)+SUM((E10-I10)^2,(F10-I10)^2,(G10-I10)^2)))),all_biorepintensities!$U$4)</f>
        <v>638622708.45658803</v>
      </c>
      <c r="K10" s="2">
        <f>ROUND((I10-H10)/(J10+all_biorepintensities!$U$2),all_biorepintensities!$U$4)</f>
        <v>-0.14802137739999999</v>
      </c>
      <c r="L10" s="2">
        <f>K10+0.00000001*ROWS($K$2:K10)</f>
        <v>-0.14802128739999998</v>
      </c>
      <c r="M10">
        <f t="shared" si="0"/>
        <v>15</v>
      </c>
      <c r="N10">
        <f>INDEX($K$2:$K$420,MATCH(ROWS($M$2:$M10),$M$2:$M$420,0))</f>
        <v>-0.21429712240000001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1271595550.1800001</v>
      </c>
      <c r="C11">
        <f>VLOOKUP($A11,all_biorepintensities!$A:$G,MATCH(C$1,all_biorepintensities!$A$1:$G$1,0),FALSE)</f>
        <v>1325385046.3199999</v>
      </c>
      <c r="D11">
        <f>VLOOKUP($A11,all_biorepintensities!$A:$G,MATCH(D$1,all_biorepintensities!$A$1:$G$1,0),FALSE)</f>
        <v>3476149650.2399998</v>
      </c>
      <c r="E11">
        <f>VLOOKUP($A11,all_biorepintensities!$A:$G,MATCH(E$1,all_biorepintensities!$A$1:$G$1,0),FALSE)</f>
        <v>1183586828.47</v>
      </c>
      <c r="F11">
        <f>VLOOKUP($A11,all_biorepintensities!$A:$G,MATCH(F$1,all_biorepintensities!$A$1:$G$1,0),FALSE)</f>
        <v>2969906292.6100001</v>
      </c>
      <c r="G11">
        <f>VLOOKUP($A11,all_biorepintensities!$A:$G,MATCH(G$1,all_biorepintensities!$A$1:$G$1,0),FALSE)</f>
        <v>2303020203.6599998</v>
      </c>
      <c r="H11" s="10">
        <f>ROUND(AVERAGE(B11:D11),all_biorepintensities!$U$4)</f>
        <v>2024376748.9133301</v>
      </c>
      <c r="I11" s="10">
        <f>ROUND(AVERAGE(E11:G11),all_biorepintensities!$U$4)</f>
        <v>2152171108.2466698</v>
      </c>
      <c r="J11" s="2">
        <f>ROUND(SQRT(((1/3+1/3)/4)*((SUM((B11-H11)^2,(C11-H11)^2,(D11-H11)^2)+SUM((E11-I11)^2,(F11-I11)^2,(G11-I11)^2)))),all_biorepintensities!$U$4)</f>
        <v>893729571.22110903</v>
      </c>
      <c r="K11" s="2">
        <f>ROUND((I11-H11)/(J11+all_biorepintensities!$U$2),all_biorepintensities!$U$4)</f>
        <v>0.142989964</v>
      </c>
      <c r="L11" s="2">
        <f>K11+0.00000001*ROWS($K$2:K11)</f>
        <v>0.142990064</v>
      </c>
      <c r="M11">
        <f t="shared" si="0"/>
        <v>60</v>
      </c>
      <c r="N11">
        <f>INDEX($K$2:$K$420,MATCH(ROWS($M$2:$M11),$M$2:$M$420,0))</f>
        <v>-0.2070823551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542867596.01999998</v>
      </c>
      <c r="C12">
        <f>VLOOKUP($A12,all_biorepintensities!$A:$G,MATCH(C$1,all_biorepintensities!$A$1:$G$1,0),FALSE)</f>
        <v>1529086127.96</v>
      </c>
      <c r="D12">
        <f>VLOOKUP($A12,all_biorepintensities!$A:$G,MATCH(D$1,all_biorepintensities!$A$1:$G$1,0),FALSE)</f>
        <v>3715359331.6799998</v>
      </c>
      <c r="E12">
        <f>VLOOKUP($A12,all_biorepintensities!$A:$G,MATCH(E$1,all_biorepintensities!$A$1:$G$1,0),FALSE)</f>
        <v>514637771.38999999</v>
      </c>
      <c r="F12">
        <f>VLOOKUP($A12,all_biorepintensities!$A:$G,MATCH(F$1,all_biorepintensities!$A$1:$G$1,0),FALSE)</f>
        <v>2295175151.96</v>
      </c>
      <c r="G12">
        <f>VLOOKUP($A12,all_biorepintensities!$A:$G,MATCH(G$1,all_biorepintensities!$A$1:$G$1,0),FALSE)</f>
        <v>2707716513.1500001</v>
      </c>
      <c r="H12" s="10">
        <f>ROUND(AVERAGE(B12:D12),all_biorepintensities!$U$4)</f>
        <v>1929104351.8866701</v>
      </c>
      <c r="I12" s="10">
        <f>ROUND(AVERAGE(E12:G12),all_biorepintensities!$U$4)</f>
        <v>1839176478.8333299</v>
      </c>
      <c r="J12" s="2">
        <f>ROUND(SQRT(((1/3+1/3)/4)*((SUM((B12-H12)^2,(C12-H12)^2,(D12-H12)^2)+SUM((E12-I12)^2,(F12-I12)^2,(G12-I12)^2)))),all_biorepintensities!$U$4)</f>
        <v>1153911691.03514</v>
      </c>
      <c r="K12" s="2">
        <f>ROUND((I12-H12)/(J12+all_biorepintensities!$U$2),all_biorepintensities!$U$4)</f>
        <v>-7.7933063400000002E-2</v>
      </c>
      <c r="L12" s="2">
        <f>K12+0.00000001*ROWS($K$2:K12)</f>
        <v>-7.7932953400000005E-2</v>
      </c>
      <c r="M12">
        <f t="shared" si="0"/>
        <v>24</v>
      </c>
      <c r="N12">
        <f>INDEX($K$2:$K$420,MATCH(ROWS($M$2:$M12),$M$2:$M$420,0))</f>
        <v>-0.1973699545</v>
      </c>
      <c r="O12"/>
      <c r="P12"/>
      <c r="T12" s="2"/>
      <c r="U12" s="2"/>
    </row>
    <row r="13" spans="1:21" x14ac:dyDescent="0.25">
      <c r="A13" t="s">
        <v>18</v>
      </c>
      <c r="B13">
        <f>VLOOKUP($A13,all_biorepintensities!$A:$G,MATCH(B$1,all_biorepintensities!$A$1:$G$1,0),FALSE)</f>
        <v>767069072.46000004</v>
      </c>
      <c r="C13">
        <f>VLOOKUP($A13,all_biorepintensities!$A:$G,MATCH(C$1,all_biorepintensities!$A$1:$G$1,0),FALSE)</f>
        <v>987484265.700001</v>
      </c>
      <c r="D13">
        <f>VLOOKUP($A13,all_biorepintensities!$A:$G,MATCH(D$1,all_biorepintensities!$A$1:$G$1,0),FALSE)</f>
        <v>758891140.44000101</v>
      </c>
      <c r="E13">
        <f>VLOOKUP($A13,all_biorepintensities!$A:$G,MATCH(E$1,all_biorepintensities!$A$1:$G$1,0),FALSE)</f>
        <v>600377504.86000001</v>
      </c>
      <c r="F13">
        <f>VLOOKUP($A13,all_biorepintensities!$A:$G,MATCH(F$1,all_biorepintensities!$A$1:$G$1,0),FALSE)</f>
        <v>1955440036.75</v>
      </c>
      <c r="G13">
        <f>VLOOKUP($A13,all_biorepintensities!$A:$G,MATCH(G$1,all_biorepintensities!$A$1:$G$1,0),FALSE)</f>
        <v>516654218.24000001</v>
      </c>
      <c r="H13" s="10">
        <f>ROUND(AVERAGE(B13:D13),all_biorepintensities!$U$4)</f>
        <v>837814826.200001</v>
      </c>
      <c r="I13" s="10">
        <f>ROUND(AVERAGE(E13:G13),all_biorepintensities!$U$4)</f>
        <v>1024157253.28333</v>
      </c>
      <c r="J13" s="2">
        <f>ROUND(SQRT(((1/3+1/3)/4)*((SUM((B13-H13)^2,(C13-H13)^2,(D13-H13)^2)+SUM((E13-I13)^2,(F13-I13)^2,(G13-I13)^2)))),all_biorepintensities!$U$4)</f>
        <v>472241301.22565299</v>
      </c>
      <c r="K13" s="2">
        <f>ROUND((I13-H13)/(J13+all_biorepintensities!$U$2),all_biorepintensities!$U$4)</f>
        <v>0.39459154930000001</v>
      </c>
      <c r="L13" s="2">
        <f>K13+0.00000001*ROWS($K$2:K13)</f>
        <v>0.3945916693</v>
      </c>
      <c r="M13">
        <f t="shared" si="0"/>
        <v>94</v>
      </c>
      <c r="N13">
        <f>INDEX($K$2:$K$420,MATCH(ROWS($M$2:$M13),$M$2:$M$420,0))</f>
        <v>-0.17715191280000001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628110957.53999996</v>
      </c>
      <c r="C14">
        <f>VLOOKUP($A14,all_biorepintensities!$A:$G,MATCH(C$1,all_biorepintensities!$A$1:$G$1,0),FALSE)</f>
        <v>2262458449.98</v>
      </c>
      <c r="D14">
        <f>VLOOKUP($A14,all_biorepintensities!$A:$G,MATCH(D$1,all_biorepintensities!$A$1:$G$1,0),FALSE)</f>
        <v>1122288859.3699999</v>
      </c>
      <c r="E14">
        <f>VLOOKUP($A14,all_biorepintensities!$A:$G,MATCH(E$1,all_biorepintensities!$A$1:$G$1,0),FALSE)</f>
        <v>583835956.33000004</v>
      </c>
      <c r="F14">
        <f>VLOOKUP($A14,all_biorepintensities!$A:$G,MATCH(F$1,all_biorepintensities!$A$1:$G$1,0),FALSE)</f>
        <v>2197022133.3699999</v>
      </c>
      <c r="G14">
        <f>VLOOKUP($A14,all_biorepintensities!$A:$G,MATCH(G$1,all_biorepintensities!$A$1:$G$1,0),FALSE)</f>
        <v>1266994902.8599999</v>
      </c>
      <c r="H14" s="10">
        <f>ROUND(AVERAGE(B14:D14),all_biorepintensities!$U$4)</f>
        <v>1337619422.29667</v>
      </c>
      <c r="I14" s="10">
        <f>ROUND(AVERAGE(E14:G14),all_biorepintensities!$U$4)</f>
        <v>1349284330.8533299</v>
      </c>
      <c r="J14" s="2">
        <f>ROUND(SQRT(((1/3+1/3)/4)*((SUM((B14-H14)^2,(C14-H14)^2,(D14-H14)^2)+SUM((E14-I14)^2,(F14-I14)^2,(G14-I14)^2)))),all_biorepintensities!$U$4)</f>
        <v>672859431.31454504</v>
      </c>
      <c r="K14" s="2">
        <f>ROUND((I14-H14)/(J14+all_biorepintensities!$U$2),all_biorepintensities!$U$4)</f>
        <v>1.73363232E-2</v>
      </c>
      <c r="L14" s="2">
        <f>K14+0.00000001*ROWS($K$2:K14)</f>
        <v>1.7336453200000001E-2</v>
      </c>
      <c r="M14">
        <f t="shared" si="0"/>
        <v>36</v>
      </c>
      <c r="N14">
        <f>INDEX($K$2:$K$420,MATCH(ROWS($M$2:$M14),$M$2:$M$420,0))</f>
        <v>-0.15878509590000001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346228692.02999997</v>
      </c>
      <c r="C15">
        <f>VLOOKUP($A15,all_biorepintensities!$A:$G,MATCH(C$1,all_biorepintensities!$A$1:$G$1,0),FALSE)</f>
        <v>227350179.91</v>
      </c>
      <c r="D15">
        <f>VLOOKUP($A15,all_biorepintensities!$A:$G,MATCH(D$1,all_biorepintensities!$A$1:$G$1,0),FALSE)</f>
        <v>807529433.97000003</v>
      </c>
      <c r="E15">
        <f>VLOOKUP($A15,all_biorepintensities!$A:$G,MATCH(E$1,all_biorepintensities!$A$1:$G$1,0),FALSE)</f>
        <v>255846670.28999999</v>
      </c>
      <c r="F15">
        <f>VLOOKUP($A15,all_biorepintensities!$A:$G,MATCH(F$1,all_biorepintensities!$A$1:$G$1,0),FALSE)</f>
        <v>552451087.75</v>
      </c>
      <c r="G15">
        <f>VLOOKUP($A15,all_biorepintensities!$A:$G,MATCH(G$1,all_biorepintensities!$A$1:$G$1,0),FALSE)</f>
        <v>600821590.50999999</v>
      </c>
      <c r="H15" s="10">
        <f>ROUND(AVERAGE(B15:D15),all_biorepintensities!$U$4)</f>
        <v>460369435.30333298</v>
      </c>
      <c r="I15" s="10">
        <f>ROUND(AVERAGE(E15:G15),all_biorepintensities!$U$4)</f>
        <v>469706449.51666701</v>
      </c>
      <c r="J15" s="2">
        <f>ROUND(SQRT(((1/3+1/3)/4)*((SUM((B15-H15)^2,(C15-H15)^2,(D15-H15)^2)+SUM((E15-I15)^2,(F15-I15)^2,(G15-I15)^2)))),all_biorepintensities!$U$4)</f>
        <v>207211650.19460899</v>
      </c>
      <c r="K15" s="2">
        <f>ROUND((I15-H15)/(J15+all_biorepintensities!$U$2),all_biorepintensities!$U$4)</f>
        <v>4.5060276099999998E-2</v>
      </c>
      <c r="L15" s="2">
        <f>K15+0.00000001*ROWS($K$2:K15)</f>
        <v>4.50604161E-2</v>
      </c>
      <c r="M15">
        <f t="shared" si="0"/>
        <v>40</v>
      </c>
      <c r="N15">
        <f>INDEX($K$2:$K$420,MATCH(ROWS($M$2:$M15),$M$2:$M$420,0))</f>
        <v>-0.1541739295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437754121.27999997</v>
      </c>
      <c r="C16">
        <f>VLOOKUP($A16,all_biorepintensities!$A:$G,MATCH(C$1,all_biorepintensities!$A$1:$G$1,0),FALSE)</f>
        <v>1561622330.4100001</v>
      </c>
      <c r="D16">
        <f>VLOOKUP($A16,all_biorepintensities!$A:$G,MATCH(D$1,all_biorepintensities!$A$1:$G$1,0),FALSE)</f>
        <v>2732053503.04</v>
      </c>
      <c r="E16">
        <f>VLOOKUP($A16,all_biorepintensities!$A:$G,MATCH(E$1,all_biorepintensities!$A$1:$G$1,0),FALSE)</f>
        <v>418635709.13</v>
      </c>
      <c r="F16">
        <f>VLOOKUP($A16,all_biorepintensities!$A:$G,MATCH(F$1,all_biorepintensities!$A$1:$G$1,0),FALSE)</f>
        <v>2419841869.8400002</v>
      </c>
      <c r="G16">
        <f>VLOOKUP($A16,all_biorepintensities!$A:$G,MATCH(G$1,all_biorepintensities!$A$1:$G$1,0),FALSE)</f>
        <v>1923629714.3299999</v>
      </c>
      <c r="H16" s="10">
        <f>ROUND(AVERAGE(B16:D16),all_biorepintensities!$U$4)</f>
        <v>1577143318.24333</v>
      </c>
      <c r="I16" s="10">
        <f>ROUND(AVERAGE(E16:G16),all_biorepintensities!$U$4)</f>
        <v>1587369097.76667</v>
      </c>
      <c r="J16" s="2">
        <f>ROUND(SQRT(((1/3+1/3)/4)*((SUM((B16-H16)^2,(C16-H16)^2,(D16-H16)^2)+SUM((E16-I16)^2,(F16-I16)^2,(G16-I16)^2)))),all_biorepintensities!$U$4)</f>
        <v>894826429.20068598</v>
      </c>
      <c r="K16" s="2">
        <f>ROUND((I16-H16)/(J16+all_biorepintensities!$U$2),all_biorepintensities!$U$4)</f>
        <v>1.1427668199999999E-2</v>
      </c>
      <c r="L16" s="2">
        <f>K16+0.00000001*ROWS($K$2:K16)</f>
        <v>1.14278182E-2</v>
      </c>
      <c r="M16">
        <f t="shared" si="0"/>
        <v>33</v>
      </c>
      <c r="N16">
        <f>INDEX($K$2:$K$420,MATCH(ROWS($M$2:$M16),$M$2:$M$420,0))</f>
        <v>-0.14802137739999999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314979061.06999999</v>
      </c>
      <c r="C17">
        <f>VLOOKUP($A17,all_biorepintensities!$A:$G,MATCH(C$1,all_biorepintensities!$A$1:$G$1,0),FALSE)</f>
        <v>498354328.93000001</v>
      </c>
      <c r="D17">
        <f>VLOOKUP($A17,all_biorepintensities!$A:$G,MATCH(D$1,all_biorepintensities!$A$1:$G$1,0),FALSE)</f>
        <v>414268540.70999998</v>
      </c>
      <c r="E17">
        <f>VLOOKUP($A17,all_biorepintensities!$A:$G,MATCH(E$1,all_biorepintensities!$A$1:$G$1,0),FALSE)</f>
        <v>276801664.93000001</v>
      </c>
      <c r="F17">
        <f>VLOOKUP($A17,all_biorepintensities!$A:$G,MATCH(F$1,all_biorepintensities!$A$1:$G$1,0),FALSE)</f>
        <v>880947754.17999995</v>
      </c>
      <c r="G17">
        <f>VLOOKUP($A17,all_biorepintensities!$A:$G,MATCH(G$1,all_biorepintensities!$A$1:$G$1,0),FALSE)</f>
        <v>291706996.13999999</v>
      </c>
      <c r="H17" s="10">
        <f>ROUND(AVERAGE(B17:D17),all_biorepintensities!$U$4)</f>
        <v>409200643.56999999</v>
      </c>
      <c r="I17" s="10">
        <f>ROUND(AVERAGE(E17:G17),all_biorepintensities!$U$4)</f>
        <v>483152138.41666698</v>
      </c>
      <c r="J17" s="2">
        <f>ROUND(SQRT(((1/3+1/3)/4)*((SUM((B17-H17)^2,(C17-H17)^2,(D17-H17)^2)+SUM((E17-I17)^2,(F17-I17)^2,(G17-I17)^2)))),all_biorepintensities!$U$4)</f>
        <v>205882200.191246</v>
      </c>
      <c r="K17" s="2">
        <f>ROUND((I17-H17)/(J17+all_biorepintensities!$U$2),all_biorepintensities!$U$4)</f>
        <v>0.3591932397</v>
      </c>
      <c r="L17" s="2">
        <f>K17+0.00000001*ROWS($K$2:K17)</f>
        <v>0.35919339970000003</v>
      </c>
      <c r="M17">
        <f t="shared" si="0"/>
        <v>91</v>
      </c>
      <c r="N17">
        <f>INDEX($K$2:$K$420,MATCH(ROWS($M$2:$M17),$M$2:$M$420,0))</f>
        <v>-0.12801610390000001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253236077.25999999</v>
      </c>
      <c r="C18">
        <f>VLOOKUP($A18,all_biorepintensities!$A:$G,MATCH(C$1,all_biorepintensities!$A$1:$G$1,0),FALSE)</f>
        <v>528404236.44</v>
      </c>
      <c r="D18">
        <f>VLOOKUP($A18,all_biorepintensities!$A:$G,MATCH(D$1,all_biorepintensities!$A$1:$G$1,0),FALSE)</f>
        <v>783710805.54999995</v>
      </c>
      <c r="E18">
        <f>VLOOKUP($A18,all_biorepintensities!$A:$G,MATCH(E$1,all_biorepintensities!$A$1:$G$1,0),FALSE)</f>
        <v>218844894.34999999</v>
      </c>
      <c r="F18">
        <f>VLOOKUP($A18,all_biorepintensities!$A:$G,MATCH(F$1,all_biorepintensities!$A$1:$G$1,0),FALSE)</f>
        <v>783522056.82000005</v>
      </c>
      <c r="G18">
        <f>VLOOKUP($A18,all_biorepintensities!$A:$G,MATCH(G$1,all_biorepintensities!$A$1:$G$1,0),FALSE)</f>
        <v>607439097.92999995</v>
      </c>
      <c r="H18" s="10">
        <f>ROUND(AVERAGE(B18:D18),all_biorepintensities!$U$4)</f>
        <v>521783706.41666698</v>
      </c>
      <c r="I18" s="10">
        <f>ROUND(AVERAGE(E18:G18),all_biorepintensities!$U$4)</f>
        <v>536602016.36666697</v>
      </c>
      <c r="J18" s="2">
        <f>ROUND(SQRT(((1/3+1/3)/4)*((SUM((B18-H18)^2,(C18-H18)^2,(D18-H18)^2)+SUM((E18-I18)^2,(F18-I18)^2,(G18-I18)^2)))),all_biorepintensities!$U$4)</f>
        <v>226467235.63540801</v>
      </c>
      <c r="K18" s="2">
        <f>ROUND((I18-H18)/(J18+all_biorepintensities!$U$2),all_biorepintensities!$U$4)</f>
        <v>6.5432466800000005E-2</v>
      </c>
      <c r="L18" s="2">
        <f>K18+0.00000001*ROWS($K$2:K18)</f>
        <v>6.5432636799999999E-2</v>
      </c>
      <c r="M18">
        <f t="shared" si="0"/>
        <v>47</v>
      </c>
      <c r="N18">
        <f>INDEX($K$2:$K$420,MATCH(ROWS($M$2:$M18),$M$2:$M$420,0))</f>
        <v>-0.11191095230000001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1581959957.04</v>
      </c>
      <c r="C19">
        <f>VLOOKUP($A19,all_biorepintensities!$A:$G,MATCH(C$1,all_biorepintensities!$A$1:$G$1,0),FALSE)</f>
        <v>969625820.30999994</v>
      </c>
      <c r="D19">
        <f>VLOOKUP($A19,all_biorepintensities!$A:$G,MATCH(D$1,all_biorepintensities!$A$1:$G$1,0),FALSE)</f>
        <v>1408905257.97</v>
      </c>
      <c r="E19">
        <f>VLOOKUP($A19,all_biorepintensities!$A:$G,MATCH(E$1,all_biorepintensities!$A$1:$G$1,0),FALSE)</f>
        <v>1192343889.26</v>
      </c>
      <c r="F19">
        <f>VLOOKUP($A19,all_biorepintensities!$A:$G,MATCH(F$1,all_biorepintensities!$A$1:$G$1,0),FALSE)</f>
        <v>1902192588.5999999</v>
      </c>
      <c r="G19">
        <f>VLOOKUP($A19,all_biorepintensities!$A:$G,MATCH(G$1,all_biorepintensities!$A$1:$G$1,0),FALSE)</f>
        <v>1094026461.46</v>
      </c>
      <c r="H19" s="10">
        <f>ROUND(AVERAGE(B19:D19),all_biorepintensities!$U$4)</f>
        <v>1320163678.4400001</v>
      </c>
      <c r="I19" s="10">
        <f>ROUND(AVERAGE(E19:G19),all_biorepintensities!$U$4)</f>
        <v>1396187646.4400001</v>
      </c>
      <c r="J19" s="2">
        <f>ROUND(SQRT(((1/3+1/3)/4)*((SUM((B19-H19)^2,(C19-H19)^2,(D19-H19)^2)+SUM((E19-I19)^2,(F19-I19)^2,(G19-I19)^2)))),all_biorepintensities!$U$4)</f>
        <v>313098442.97195601</v>
      </c>
      <c r="K19" s="2">
        <f>ROUND((I19-H19)/(J19+all_biorepintensities!$U$2),all_biorepintensities!$U$4)</f>
        <v>0.2428117082</v>
      </c>
      <c r="L19" s="2">
        <f>K19+0.00000001*ROWS($K$2:K19)</f>
        <v>0.24281188819999999</v>
      </c>
      <c r="M19">
        <f t="shared" si="0"/>
        <v>72</v>
      </c>
      <c r="N19">
        <f>INDEX($K$2:$K$420,MATCH(ROWS($M$2:$M19),$M$2:$M$420,0))</f>
        <v>-0.10598175980000001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728208401.28999996</v>
      </c>
      <c r="C20">
        <f>VLOOKUP($A20,all_biorepintensities!$A:$G,MATCH(C$1,all_biorepintensities!$A$1:$G$1,0),FALSE)</f>
        <v>545041294.55999994</v>
      </c>
      <c r="D20">
        <f>VLOOKUP($A20,all_biorepintensities!$A:$G,MATCH(D$1,all_biorepintensities!$A$1:$G$1,0),FALSE)</f>
        <v>3560519909.5500002</v>
      </c>
      <c r="E20">
        <f>VLOOKUP($A20,all_biorepintensities!$A:$G,MATCH(E$1,all_biorepintensities!$A$1:$G$1,0),FALSE)</f>
        <v>576597334.49000001</v>
      </c>
      <c r="F20">
        <f>VLOOKUP($A20,all_biorepintensities!$A:$G,MATCH(F$1,all_biorepintensities!$A$1:$G$1,0),FALSE)</f>
        <v>1281714747.05</v>
      </c>
      <c r="G20">
        <f>VLOOKUP($A20,all_biorepintensities!$A:$G,MATCH(G$1,all_biorepintensities!$A$1:$G$1,0),FALSE)</f>
        <v>2272756385.6399999</v>
      </c>
      <c r="H20" s="10">
        <f>ROUND(AVERAGE(B20:D20),all_biorepintensities!$U$4)</f>
        <v>1611256535.1333301</v>
      </c>
      <c r="I20" s="10">
        <f>ROUND(AVERAGE(E20:G20),all_biorepintensities!$U$4)</f>
        <v>1377022822.3933301</v>
      </c>
      <c r="J20" s="2">
        <f>ROUND(SQRT(((1/3+1/3)/4)*((SUM((B20-H20)^2,(C20-H20)^2,(D20-H20)^2)+SUM((E20-I20)^2,(F20-I20)^2,(G20-I20)^2)))),all_biorepintensities!$U$4)</f>
        <v>1093032467.9528699</v>
      </c>
      <c r="K20" s="2">
        <f>ROUND((I20-H20)/(J20+all_biorepintensities!$U$2),all_biorepintensities!$U$4)</f>
        <v>-0.21429712240000001</v>
      </c>
      <c r="L20" s="2">
        <f>K20+0.00000001*ROWS($K$2:K20)</f>
        <v>-0.2142969324</v>
      </c>
      <c r="M20">
        <f t="shared" si="0"/>
        <v>9</v>
      </c>
      <c r="N20">
        <f>INDEX($K$2:$K$420,MATCH(ROWS($M$2:$M20),$M$2:$M$420,0))</f>
        <v>-9.8567568300000005E-2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197268634.97999999</v>
      </c>
      <c r="C21">
        <f>VLOOKUP($A21,all_biorepintensities!$A:$G,MATCH(C$1,all_biorepintensities!$A$1:$G$1,0),FALSE)</f>
        <v>105737277.34</v>
      </c>
      <c r="D21">
        <f>VLOOKUP($A21,all_biorepintensities!$A:$G,MATCH(D$1,all_biorepintensities!$A$1:$G$1,0),FALSE)</f>
        <v>345026986.14999998</v>
      </c>
      <c r="E21">
        <f>VLOOKUP($A21,all_biorepintensities!$A:$G,MATCH(E$1,all_biorepintensities!$A$1:$G$1,0),FALSE)</f>
        <v>182017615.94</v>
      </c>
      <c r="F21">
        <f>VLOOKUP($A21,all_biorepintensities!$A:$G,MATCH(F$1,all_biorepintensities!$A$1:$G$1,0),FALSE)</f>
        <v>180204355.97999999</v>
      </c>
      <c r="G21">
        <f>VLOOKUP($A21,all_biorepintensities!$A:$G,MATCH(G$1,all_biorepintensities!$A$1:$G$1,0),FALSE)</f>
        <v>233677240.59</v>
      </c>
      <c r="H21" s="10">
        <f>ROUND(AVERAGE(B21:D21),all_biorepintensities!$U$4)</f>
        <v>216010966.15666699</v>
      </c>
      <c r="I21" s="10">
        <f>ROUND(AVERAGE(E21:G21),all_biorepintensities!$U$4)</f>
        <v>198633070.836667</v>
      </c>
      <c r="J21" s="2">
        <f>ROUND(SQRT(((1/3+1/3)/4)*((SUM((B21-H21)^2,(C21-H21)^2,(D21-H21)^2)+SUM((E21-I21)^2,(F21-I21)^2,(G21-I21)^2)))),all_biorepintensities!$U$4)</f>
        <v>71880084.799248606</v>
      </c>
      <c r="K21" s="2">
        <f>ROUND((I21-H21)/(J21+all_biorepintensities!$U$2),all_biorepintensities!$U$4)</f>
        <v>-0.24176230630000001</v>
      </c>
      <c r="L21" s="2">
        <f>K21+0.00000001*ROWS($K$2:K21)</f>
        <v>-0.2417621063</v>
      </c>
      <c r="M21">
        <f t="shared" si="0"/>
        <v>6</v>
      </c>
      <c r="N21">
        <f>INDEX($K$2:$K$420,MATCH(ROWS($M$2:$M21),$M$2:$M$420,0))</f>
        <v>-8.8899866899999999E-2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120943913.97</v>
      </c>
      <c r="C22">
        <f>VLOOKUP($A22,all_biorepintensities!$A:$G,MATCH(C$1,all_biorepintensities!$A$1:$G$1,0),FALSE)</f>
        <v>956938548.02999997</v>
      </c>
      <c r="D22">
        <f>VLOOKUP($A22,all_biorepintensities!$A:$G,MATCH(D$1,all_biorepintensities!$A$1:$G$1,0),FALSE)</f>
        <v>1570977097.4000001</v>
      </c>
      <c r="E22">
        <f>VLOOKUP($A22,all_biorepintensities!$A:$G,MATCH(E$1,all_biorepintensities!$A$1:$G$1,0),FALSE)</f>
        <v>119375942.26000001</v>
      </c>
      <c r="F22">
        <f>VLOOKUP($A22,all_biorepintensities!$A:$G,MATCH(F$1,all_biorepintensities!$A$1:$G$1,0),FALSE)</f>
        <v>1503861322.71</v>
      </c>
      <c r="G22">
        <f>VLOOKUP($A22,all_biorepintensities!$A:$G,MATCH(G$1,all_biorepintensities!$A$1:$G$1,0),FALSE)</f>
        <v>1089150395.3</v>
      </c>
      <c r="H22" s="10">
        <f>ROUND(AVERAGE(B22:D22),all_biorepintensities!$U$4)</f>
        <v>882953186.46666706</v>
      </c>
      <c r="I22" s="10">
        <f>ROUND(AVERAGE(E22:G22),all_biorepintensities!$U$4)</f>
        <v>904129220.09000003</v>
      </c>
      <c r="J22" s="2">
        <f>ROUND(SQRT(((1/3+1/3)/4)*((SUM((B22-H22)^2,(C22-H22)^2,(D22-H22)^2)+SUM((E22-I22)^2,(F22-I22)^2,(G22-I22)^2)))),all_biorepintensities!$U$4)</f>
        <v>587261725.35003197</v>
      </c>
      <c r="K22" s="2">
        <f>ROUND((I22-H22)/(J22+all_biorepintensities!$U$2),all_biorepintensities!$U$4)</f>
        <v>3.6058937100000001E-2</v>
      </c>
      <c r="L22" s="2">
        <f>K22+0.00000001*ROWS($K$2:K22)</f>
        <v>3.6059147100000001E-2</v>
      </c>
      <c r="M22">
        <f t="shared" si="0"/>
        <v>39</v>
      </c>
      <c r="N22">
        <f>INDEX($K$2:$K$420,MATCH(ROWS($M$2:$M22),$M$2:$M$420,0))</f>
        <v>-8.5003436599999996E-2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164204584.09999999</v>
      </c>
      <c r="C23">
        <f>VLOOKUP($A23,all_biorepintensities!$A:$G,MATCH(C$1,all_biorepintensities!$A$1:$G$1,0),FALSE)</f>
        <v>458577073.95999998</v>
      </c>
      <c r="D23">
        <f>VLOOKUP($A23,all_biorepintensities!$A:$G,MATCH(D$1,all_biorepintensities!$A$1:$G$1,0),FALSE)</f>
        <v>548513623.00999999</v>
      </c>
      <c r="E23">
        <f>VLOOKUP($A23,all_biorepintensities!$A:$G,MATCH(E$1,all_biorepintensities!$A$1:$G$1,0),FALSE)</f>
        <v>186115364.53</v>
      </c>
      <c r="F23">
        <f>VLOOKUP($A23,all_biorepintensities!$A:$G,MATCH(F$1,all_biorepintensities!$A$1:$G$1,0),FALSE)</f>
        <v>499853100.83999997</v>
      </c>
      <c r="G23">
        <f>VLOOKUP($A23,all_biorepintensities!$A:$G,MATCH(G$1,all_biorepintensities!$A$1:$G$1,0),FALSE)</f>
        <v>508694182.88999999</v>
      </c>
      <c r="H23" s="10">
        <f>ROUND(AVERAGE(B23:D23),all_biorepintensities!$U$4)</f>
        <v>390431760.35666698</v>
      </c>
      <c r="I23" s="10">
        <f>ROUND(AVERAGE(E23:G23),all_biorepintensities!$U$4)</f>
        <v>398220882.75333297</v>
      </c>
      <c r="J23" s="2">
        <f>ROUND(SQRT(((1/3+1/3)/4)*((SUM((B23-H23)^2,(C23-H23)^2,(D23-H23)^2)+SUM((E23-I23)^2,(F23-I23)^2,(G23-I23)^2)))),all_biorepintensities!$U$4)</f>
        <v>157233691.78826299</v>
      </c>
      <c r="K23" s="2">
        <f>ROUND((I23-H23)/(J23+all_biorepintensities!$U$2),all_biorepintensities!$U$4)</f>
        <v>4.9538507000000002E-2</v>
      </c>
      <c r="L23" s="2">
        <f>K23+0.00000001*ROWS($K$2:K23)</f>
        <v>4.9538727000000005E-2</v>
      </c>
      <c r="M23">
        <f t="shared" si="0"/>
        <v>43</v>
      </c>
      <c r="N23">
        <f>INDEX($K$2:$K$420,MATCH(ROWS($M$2:$M23),$M$2:$M$420,0))</f>
        <v>-8.2237595499999996E-2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236345716.71000001</v>
      </c>
      <c r="C24">
        <f>VLOOKUP($A24,all_biorepintensities!$A:$G,MATCH(C$1,all_biorepintensities!$A$1:$G$1,0),FALSE)</f>
        <v>143674084.49000001</v>
      </c>
      <c r="D24">
        <f>VLOOKUP($A24,all_biorepintensities!$A:$G,MATCH(D$1,all_biorepintensities!$A$1:$G$1,0),FALSE)</f>
        <v>417825772.77999997</v>
      </c>
      <c r="E24">
        <f>VLOOKUP($A24,all_biorepintensities!$A:$G,MATCH(E$1,all_biorepintensities!$A$1:$G$1,0),FALSE)</f>
        <v>219157464.00999999</v>
      </c>
      <c r="F24">
        <f>VLOOKUP($A24,all_biorepintensities!$A:$G,MATCH(F$1,all_biorepintensities!$A$1:$G$1,0),FALSE)</f>
        <v>255135515.66999999</v>
      </c>
      <c r="G24">
        <f>VLOOKUP($A24,all_biorepintensities!$A:$G,MATCH(G$1,all_biorepintensities!$A$1:$G$1,0),FALSE)</f>
        <v>311797451.61000001</v>
      </c>
      <c r="H24" s="10">
        <f>ROUND(AVERAGE(B24:D24),all_biorepintensities!$U$4)</f>
        <v>265948524.66</v>
      </c>
      <c r="I24" s="10">
        <f>ROUND(AVERAGE(E24:G24),all_biorepintensities!$U$4)</f>
        <v>262030143.76333299</v>
      </c>
      <c r="J24" s="2">
        <f>ROUND(SQRT(((1/3+1/3)/4)*((SUM((B24-H24)^2,(C24-H24)^2,(D24-H24)^2)+SUM((E24-I24)^2,(F24-I24)^2,(G24-I24)^2)))),all_biorepintensities!$U$4)</f>
        <v>84908235.711656794</v>
      </c>
      <c r="K24" s="2">
        <f>ROUND((I24-H24)/(J24+all_biorepintensities!$U$2),all_biorepintensities!$U$4)</f>
        <v>-4.6148419099999997E-2</v>
      </c>
      <c r="L24" s="2">
        <f>K24+0.00000001*ROWS($K$2:K24)</f>
        <v>-4.6148189100000001E-2</v>
      </c>
      <c r="M24">
        <f t="shared" si="0"/>
        <v>26</v>
      </c>
      <c r="N24">
        <f>INDEX($K$2:$K$420,MATCH(ROWS($M$2:$M24),$M$2:$M$420,0))</f>
        <v>-7.8109172099999999E-2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117186390.67</v>
      </c>
      <c r="C25">
        <f>VLOOKUP($A25,all_biorepintensities!$A:$G,MATCH(C$1,all_biorepintensities!$A$1:$G$1,0),FALSE)</f>
        <v>424591721.02999997</v>
      </c>
      <c r="D25">
        <f>VLOOKUP($A25,all_biorepintensities!$A:$G,MATCH(D$1,all_biorepintensities!$A$1:$G$1,0),FALSE)</f>
        <v>905193938.72000003</v>
      </c>
      <c r="E25">
        <f>VLOOKUP($A25,all_biorepintensities!$A:$G,MATCH(E$1,all_biorepintensities!$A$1:$G$1,0),FALSE)</f>
        <v>107611590.86</v>
      </c>
      <c r="F25">
        <f>VLOOKUP($A25,all_biorepintensities!$A:$G,MATCH(F$1,all_biorepintensities!$A$1:$G$1,0),FALSE)</f>
        <v>697059706.26999998</v>
      </c>
      <c r="G25">
        <f>VLOOKUP($A25,all_biorepintensities!$A:$G,MATCH(G$1,all_biorepintensities!$A$1:$G$1,0),FALSE)</f>
        <v>656922162.97000003</v>
      </c>
      <c r="H25" s="10">
        <f>ROUND(AVERAGE(B25:D25),all_biorepintensities!$U$4)</f>
        <v>482324016.80666697</v>
      </c>
      <c r="I25" s="10">
        <f>ROUND(AVERAGE(E25:G25),all_biorepintensities!$U$4)</f>
        <v>487197820.033333</v>
      </c>
      <c r="J25" s="2">
        <f>ROUND(SQRT(((1/3+1/3)/4)*((SUM((B25-H25)^2,(C25-H25)^2,(D25-H25)^2)+SUM((E25-I25)^2,(F25-I25)^2,(G25-I25)^2)))),all_biorepintensities!$U$4)</f>
        <v>297884637.65734297</v>
      </c>
      <c r="K25" s="2">
        <f>ROUND((I25-H25)/(J25+all_biorepintensities!$U$2),all_biorepintensities!$U$4)</f>
        <v>1.6361378199999999E-2</v>
      </c>
      <c r="L25" s="2">
        <f>K25+0.00000001*ROWS($K$2:K25)</f>
        <v>1.6361618199999997E-2</v>
      </c>
      <c r="M25">
        <f t="shared" si="0"/>
        <v>35</v>
      </c>
      <c r="N25">
        <f>INDEX($K$2:$K$420,MATCH(ROWS($M$2:$M25),$M$2:$M$420,0))</f>
        <v>-7.7933063400000002E-2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283709198.11000001</v>
      </c>
      <c r="C26">
        <f>VLOOKUP($A26,all_biorepintensities!$A:$G,MATCH(C$1,all_biorepintensities!$A$1:$G$1,0),FALSE)</f>
        <v>810362656.66999996</v>
      </c>
      <c r="D26">
        <f>VLOOKUP($A26,all_biorepintensities!$A:$G,MATCH(D$1,all_biorepintensities!$A$1:$G$1,0),FALSE)</f>
        <v>830634633.25999999</v>
      </c>
      <c r="E26">
        <f>VLOOKUP($A26,all_biorepintensities!$A:$G,MATCH(E$1,all_biorepintensities!$A$1:$G$1,0),FALSE)</f>
        <v>257958064.47</v>
      </c>
      <c r="F26">
        <f>VLOOKUP($A26,all_biorepintensities!$A:$G,MATCH(F$1,all_biorepintensities!$A$1:$G$1,0),FALSE)</f>
        <v>1246434461.1700001</v>
      </c>
      <c r="G26">
        <f>VLOOKUP($A26,all_biorepintensities!$A:$G,MATCH(G$1,all_biorepintensities!$A$1:$G$1,0),FALSE)</f>
        <v>605890796.23000002</v>
      </c>
      <c r="H26" s="10">
        <f>ROUND(AVERAGE(B26:D26),all_biorepintensities!$U$4)</f>
        <v>641568829.34666705</v>
      </c>
      <c r="I26" s="10">
        <f>ROUND(AVERAGE(E26:G26),all_biorepintensities!$U$4)</f>
        <v>703427773.95666695</v>
      </c>
      <c r="J26" s="2">
        <f>ROUND(SQRT(((1/3+1/3)/4)*((SUM((B26-H26)^2,(C26-H26)^2,(D26-H26)^2)+SUM((E26-I26)^2,(F26-I26)^2,(G26-I26)^2)))),all_biorepintensities!$U$4)</f>
        <v>340370811.633744</v>
      </c>
      <c r="K26" s="2">
        <f>ROUND((I26-H26)/(J26+all_biorepintensities!$U$2),all_biorepintensities!$U$4)</f>
        <v>0.1817398623</v>
      </c>
      <c r="L26" s="2">
        <f>K26+0.00000001*ROWS($K$2:K26)</f>
        <v>0.18174011230000001</v>
      </c>
      <c r="M26">
        <f t="shared" si="0"/>
        <v>64</v>
      </c>
      <c r="N26">
        <f>INDEX($K$2:$K$420,MATCH(ROWS($M$2:$M26),$M$2:$M$420,0))</f>
        <v>-7.7152775500000007E-2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34763281.590000004</v>
      </c>
      <c r="C27">
        <f>VLOOKUP($A27,all_biorepintensities!$A:$G,MATCH(C$1,all_biorepintensities!$A$1:$G$1,0),FALSE)</f>
        <v>57452936.380000003</v>
      </c>
      <c r="D27">
        <f>VLOOKUP($A27,all_biorepintensities!$A:$G,MATCH(D$1,all_biorepintensities!$A$1:$G$1,0),FALSE)</f>
        <v>194948992.16</v>
      </c>
      <c r="E27">
        <f>VLOOKUP($A27,all_biorepintensities!$A:$G,MATCH(E$1,all_biorepintensities!$A$1:$G$1,0),FALSE)</f>
        <v>27804826.030000001</v>
      </c>
      <c r="F27">
        <f>VLOOKUP($A27,all_biorepintensities!$A:$G,MATCH(F$1,all_biorepintensities!$A$1:$G$1,0),FALSE)</f>
        <v>89454858.060000002</v>
      </c>
      <c r="G27">
        <f>VLOOKUP($A27,all_biorepintensities!$A:$G,MATCH(G$1,all_biorepintensities!$A$1:$G$1,0),FALSE)</f>
        <v>133451636.92</v>
      </c>
      <c r="H27" s="10">
        <f>ROUND(AVERAGE(B27:D27),all_biorepintensities!$U$4)</f>
        <v>95721736.709999993</v>
      </c>
      <c r="I27" s="10">
        <f>ROUND(AVERAGE(E27:G27),all_biorepintensities!$U$4)</f>
        <v>83570440.336666703</v>
      </c>
      <c r="J27" s="2">
        <f>ROUND(SQRT(((1/3+1/3)/4)*((SUM((B27-H27)^2,(C27-H27)^2,(D27-H27)^2)+SUM((E27-I27)^2,(F27-I27)^2,(G27-I27)^2)))),all_biorepintensities!$U$4)</f>
        <v>58678568.542216703</v>
      </c>
      <c r="K27" s="2">
        <f>ROUND((I27-H27)/(J27+all_biorepintensities!$U$2),all_biorepintensities!$U$4)</f>
        <v>-0.2070823551</v>
      </c>
      <c r="L27" s="2">
        <f>K27+0.00000001*ROWS($K$2:K27)</f>
        <v>-0.2070820951</v>
      </c>
      <c r="M27">
        <f t="shared" si="0"/>
        <v>10</v>
      </c>
      <c r="N27">
        <f>INDEX($K$2:$K$420,MATCH(ROWS($M$2:$M27),$M$2:$M$420,0))</f>
        <v>-4.6148419099999997E-2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132416575.5</v>
      </c>
      <c r="C28">
        <f>VLOOKUP($A28,all_biorepintensities!$A:$G,MATCH(C$1,all_biorepintensities!$A$1:$G$1,0),FALSE)</f>
        <v>968855414.07000005</v>
      </c>
      <c r="D28">
        <f>VLOOKUP($A28,all_biorepintensities!$A:$G,MATCH(D$1,all_biorepintensities!$A$1:$G$1,0),FALSE)</f>
        <v>685688682.46000004</v>
      </c>
      <c r="E28">
        <f>VLOOKUP($A28,all_biorepintensities!$A:$G,MATCH(E$1,all_biorepintensities!$A$1:$G$1,0),FALSE)</f>
        <v>126068794.69</v>
      </c>
      <c r="F28">
        <f>VLOOKUP($A28,all_biorepintensities!$A:$G,MATCH(F$1,all_biorepintensities!$A$1:$G$1,0),FALSE)</f>
        <v>1412304856.8800001</v>
      </c>
      <c r="G28">
        <f>VLOOKUP($A28,all_biorepintensities!$A:$G,MATCH(G$1,all_biorepintensities!$A$1:$G$1,0),FALSE)</f>
        <v>501803513.56</v>
      </c>
      <c r="H28" s="10">
        <f>ROUND(AVERAGE(B28:D28),all_biorepintensities!$U$4)</f>
        <v>595653557.34333301</v>
      </c>
      <c r="I28" s="10">
        <f>ROUND(AVERAGE(E28:G28),all_biorepintensities!$U$4)</f>
        <v>680059055.04333305</v>
      </c>
      <c r="J28" s="2">
        <f>ROUND(SQRT(((1/3+1/3)/4)*((SUM((B28-H28)^2,(C28-H28)^2,(D28-H28)^2)+SUM((E28-I28)^2,(F28-I28)^2,(G28-I28)^2)))),all_biorepintensities!$U$4)</f>
        <v>454026176.17446202</v>
      </c>
      <c r="K28" s="2">
        <f>ROUND((I28-H28)/(J28+all_biorepintensities!$U$2),all_biorepintensities!$U$4)</f>
        <v>0.18590447409999999</v>
      </c>
      <c r="L28" s="2">
        <f>K28+0.00000001*ROWS($K$2:K28)</f>
        <v>0.18590474409999999</v>
      </c>
      <c r="M28">
        <f t="shared" si="0"/>
        <v>66</v>
      </c>
      <c r="N28">
        <f>INDEX($K$2:$K$420,MATCH(ROWS($M$2:$M28),$M$2:$M$420,0))</f>
        <v>-2.9352246299999999E-2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346417331.79000002</v>
      </c>
      <c r="C29">
        <f>VLOOKUP($A29,all_biorepintensities!$A:$G,MATCH(C$1,all_biorepintensities!$A$1:$G$1,0),FALSE)</f>
        <v>740692720.09000003</v>
      </c>
      <c r="D29">
        <f>VLOOKUP($A29,all_biorepintensities!$A:$G,MATCH(D$1,all_biorepintensities!$A$1:$G$1,0),FALSE)</f>
        <v>1087832046.5799999</v>
      </c>
      <c r="E29">
        <f>VLOOKUP($A29,all_biorepintensities!$A:$G,MATCH(E$1,all_biorepintensities!$A$1:$G$1,0),FALSE)</f>
        <v>303458821</v>
      </c>
      <c r="F29">
        <f>VLOOKUP($A29,all_biorepintensities!$A:$G,MATCH(F$1,all_biorepintensities!$A$1:$G$1,0),FALSE)</f>
        <v>1123473944.55</v>
      </c>
      <c r="G29">
        <f>VLOOKUP($A29,all_biorepintensities!$A:$G,MATCH(G$1,all_biorepintensities!$A$1:$G$1,0),FALSE)</f>
        <v>807257650.55999994</v>
      </c>
      <c r="H29" s="10">
        <f>ROUND(AVERAGE(B29:D29),all_biorepintensities!$U$4)</f>
        <v>724980699.48666704</v>
      </c>
      <c r="I29" s="10">
        <f>ROUND(AVERAGE(E29:G29),all_biorepintensities!$U$4)</f>
        <v>744730138.70333302</v>
      </c>
      <c r="J29" s="2">
        <f>ROUND(SQRT(((1/3+1/3)/4)*((SUM((B29-H29)^2,(C29-H29)^2,(D29-H29)^2)+SUM((E29-I29)^2,(F29-I29)^2,(G29-I29)^2)))),all_biorepintensities!$U$4)</f>
        <v>320753053.26542801</v>
      </c>
      <c r="K29" s="2">
        <f>ROUND((I29-H29)/(J29+all_biorepintensities!$U$2),all_biorepintensities!$U$4)</f>
        <v>6.1572100300000002E-2</v>
      </c>
      <c r="L29" s="2">
        <f>K29+0.00000001*ROWS($K$2:K29)</f>
        <v>6.15723803E-2</v>
      </c>
      <c r="M29">
        <f t="shared" si="0"/>
        <v>46</v>
      </c>
      <c r="N29">
        <f>INDEX($K$2:$K$420,MATCH(ROWS($M$2:$M29),$M$2:$M$420,0))</f>
        <v>-2.1307060799999999E-2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63081249.479999997</v>
      </c>
      <c r="C30">
        <f>VLOOKUP($A30,all_biorepintensities!$A:$G,MATCH(C$1,all_biorepintensities!$A$1:$G$1,0),FALSE)</f>
        <v>205781002.02000001</v>
      </c>
      <c r="D30">
        <f>VLOOKUP($A30,all_biorepintensities!$A:$G,MATCH(D$1,all_biorepintensities!$A$1:$G$1,0),FALSE)</f>
        <v>213735334.30000001</v>
      </c>
      <c r="E30">
        <f>VLOOKUP($A30,all_biorepintensities!$A:$G,MATCH(E$1,all_biorepintensities!$A$1:$G$1,0),FALSE)</f>
        <v>27056564.829999998</v>
      </c>
      <c r="F30">
        <f>VLOOKUP($A30,all_biorepintensities!$A:$G,MATCH(F$1,all_biorepintensities!$A$1:$G$1,0),FALSE)</f>
        <v>321143969.72000003</v>
      </c>
      <c r="G30">
        <f>VLOOKUP($A30,all_biorepintensities!$A:$G,MATCH(G$1,all_biorepintensities!$A$1:$G$1,0),FALSE)</f>
        <v>219148911.25</v>
      </c>
      <c r="H30" s="10">
        <f>ROUND(AVERAGE(B30:D30),all_biorepintensities!$U$4)</f>
        <v>160865861.93333301</v>
      </c>
      <c r="I30" s="10">
        <f>ROUND(AVERAGE(E30:G30),all_biorepintensities!$U$4)</f>
        <v>189116481.93333301</v>
      </c>
      <c r="J30" s="2">
        <f>ROUND(SQRT(((1/3+1/3)/4)*((SUM((B30-H30)^2,(C30-H30)^2,(D30-H30)^2)+SUM((E30-I30)^2,(F30-I30)^2,(G30-I30)^2)))),all_biorepintensities!$U$4)</f>
        <v>99138793.637540907</v>
      </c>
      <c r="K30" s="2">
        <f>ROUND((I30-H30)/(J30+all_biorepintensities!$U$2),all_biorepintensities!$U$4)</f>
        <v>0.2849602933</v>
      </c>
      <c r="L30" s="2">
        <f>K30+0.00000001*ROWS($K$2:K30)</f>
        <v>0.28496058330000001</v>
      </c>
      <c r="M30">
        <f t="shared" si="0"/>
        <v>83</v>
      </c>
      <c r="N30">
        <f>INDEX($K$2:$K$420,MATCH(ROWS($M$2:$M30),$M$2:$M$420,0))</f>
        <v>-1.7783368300000001E-2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785023884.60000002</v>
      </c>
      <c r="C31">
        <f>VLOOKUP($A31,all_biorepintensities!$A:$G,MATCH(C$1,all_biorepintensities!$A$1:$G$1,0),FALSE)</f>
        <v>37124312.899999999</v>
      </c>
      <c r="D31">
        <f>VLOOKUP($A31,all_biorepintensities!$A:$G,MATCH(D$1,all_biorepintensities!$A$1:$G$1,0),FALSE)</f>
        <v>539743286.10000002</v>
      </c>
      <c r="E31">
        <f>VLOOKUP($A31,all_biorepintensities!$A:$G,MATCH(E$1,all_biorepintensities!$A$1:$G$1,0),FALSE)</f>
        <v>746960214.37</v>
      </c>
      <c r="F31">
        <f>VLOOKUP($A31,all_biorepintensities!$A:$G,MATCH(F$1,all_biorepintensities!$A$1:$G$1,0),FALSE)</f>
        <v>131177523.95</v>
      </c>
      <c r="G31">
        <f>VLOOKUP($A31,all_biorepintensities!$A:$G,MATCH(G$1,all_biorepintensities!$A$1:$G$1,0),FALSE)</f>
        <v>388595877.95999998</v>
      </c>
      <c r="H31" s="10">
        <f>ROUND(AVERAGE(B31:D31),all_biorepintensities!$U$4)</f>
        <v>453963827.86666697</v>
      </c>
      <c r="I31" s="10">
        <f>ROUND(AVERAGE(E31:G31),all_biorepintensities!$U$4)</f>
        <v>422244538.75999999</v>
      </c>
      <c r="J31" s="2">
        <f>ROUND(SQRT(((1/3+1/3)/4)*((SUM((B31-H31)^2,(C31-H31)^2,(D31-H31)^2)+SUM((E31-I31)^2,(F31-I31)^2,(G31-I31)^2)))),all_biorepintensities!$U$4)</f>
        <v>283433286.48544002</v>
      </c>
      <c r="K31" s="2">
        <f>ROUND((I31-H31)/(J31+all_biorepintensities!$U$2),all_biorepintensities!$U$4)</f>
        <v>-0.11191095230000001</v>
      </c>
      <c r="L31" s="2">
        <f>K31+0.00000001*ROWS($K$2:K31)</f>
        <v>-0.11191065230000001</v>
      </c>
      <c r="M31">
        <f t="shared" si="0"/>
        <v>17</v>
      </c>
      <c r="N31">
        <f>INDEX($K$2:$K$420,MATCH(ROWS($M$2:$M31),$M$2:$M$420,0))</f>
        <v>-1.32690367E-2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639400668.88</v>
      </c>
      <c r="C32">
        <f>VLOOKUP($A32,all_biorepintensities!$A:$G,MATCH(C$1,all_biorepintensities!$A$1:$G$1,0),FALSE)</f>
        <v>1480886399.22</v>
      </c>
      <c r="D32">
        <f>VLOOKUP($A32,all_biorepintensities!$A:$G,MATCH(D$1,all_biorepintensities!$A$1:$G$1,0),FALSE)</f>
        <v>1240564129.4100001</v>
      </c>
      <c r="E32">
        <f>VLOOKUP($A32,all_biorepintensities!$A:$G,MATCH(E$1,all_biorepintensities!$A$1:$G$1,0),FALSE)</f>
        <v>611076768.24000001</v>
      </c>
      <c r="F32">
        <f>VLOOKUP($A32,all_biorepintensities!$A:$G,MATCH(F$1,all_biorepintensities!$A$1:$G$1,0),FALSE)</f>
        <v>2465093937.29</v>
      </c>
      <c r="G32">
        <f>VLOOKUP($A32,all_biorepintensities!$A:$G,MATCH(G$1,all_biorepintensities!$A$1:$G$1,0),FALSE)</f>
        <v>845467282.09000003</v>
      </c>
      <c r="H32" s="10">
        <f>ROUND(AVERAGE(B32:D32),all_biorepintensities!$U$4)</f>
        <v>1120283732.50333</v>
      </c>
      <c r="I32" s="10">
        <f>ROUND(AVERAGE(E32:G32),all_biorepintensities!$U$4)</f>
        <v>1307212662.54</v>
      </c>
      <c r="J32" s="2">
        <f>ROUND(SQRT(((1/3+1/3)/4)*((SUM((B32-H32)^2,(C32-H32)^2,(D32-H32)^2)+SUM((E32-I32)^2,(F32-I32)^2,(G32-I32)^2)))),all_biorepintensities!$U$4)</f>
        <v>634330776.50379205</v>
      </c>
      <c r="K32" s="2">
        <f>ROUND((I32-H32)/(J32+all_biorepintensities!$U$2),all_biorepintensities!$U$4)</f>
        <v>0.29468683639999999</v>
      </c>
      <c r="L32" s="2">
        <f>K32+0.00000001*ROWS($K$2:K32)</f>
        <v>0.29468714639999999</v>
      </c>
      <c r="M32">
        <f t="shared" si="0"/>
        <v>85</v>
      </c>
      <c r="N32">
        <f>INDEX($K$2:$K$420,MATCH(ROWS($M$2:$M32),$M$2:$M$420,0))</f>
        <v>6.7648867000000001E-3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1177115338.29</v>
      </c>
      <c r="C33">
        <f>VLOOKUP($A33,all_biorepintensities!$A:$G,MATCH(C$1,all_biorepintensities!$A$1:$G$1,0),FALSE)</f>
        <v>981623043.52999997</v>
      </c>
      <c r="D33">
        <f>VLOOKUP($A33,all_biorepintensities!$A:$G,MATCH(D$1,all_biorepintensities!$A$1:$G$1,0),FALSE)</f>
        <v>1525005642.1300001</v>
      </c>
      <c r="E33">
        <f>VLOOKUP($A33,all_biorepintensities!$A:$G,MATCH(E$1,all_biorepintensities!$A$1:$G$1,0),FALSE)</f>
        <v>1079073872.6500001</v>
      </c>
      <c r="F33">
        <f>VLOOKUP($A33,all_biorepintensities!$A:$G,MATCH(F$1,all_biorepintensities!$A$1:$G$1,0),FALSE)</f>
        <v>1695424007.49</v>
      </c>
      <c r="G33">
        <f>VLOOKUP($A33,all_biorepintensities!$A:$G,MATCH(G$1,all_biorepintensities!$A$1:$G$1,0),FALSE)</f>
        <v>1040034094.95</v>
      </c>
      <c r="H33" s="10">
        <f>ROUND(AVERAGE(B33:D33),all_biorepintensities!$U$4)</f>
        <v>1227914674.6500001</v>
      </c>
      <c r="I33" s="10">
        <f>ROUND(AVERAGE(E33:G33),all_biorepintensities!$U$4)</f>
        <v>1271510658.3633299</v>
      </c>
      <c r="J33" s="2">
        <f>ROUND(SQRT(((1/3+1/3)/4)*((SUM((B33-H33)^2,(C33-H33)^2,(D33-H33)^2)+SUM((E33-I33)^2,(F33-I33)^2,(G33-I33)^2)))),all_biorepintensities!$U$4)</f>
        <v>265147451.60811999</v>
      </c>
      <c r="K33" s="2">
        <f>ROUND((I33-H33)/(J33+all_biorepintensities!$U$2),all_biorepintensities!$U$4)</f>
        <v>0.16442165780000001</v>
      </c>
      <c r="L33" s="2">
        <f>K33+0.00000001*ROWS($K$2:K33)</f>
        <v>0.16442197780000001</v>
      </c>
      <c r="M33">
        <f t="shared" si="0"/>
        <v>62</v>
      </c>
      <c r="N33">
        <f>INDEX($K$2:$K$420,MATCH(ROWS($M$2:$M33),$M$2:$M$420,0))</f>
        <v>1.141035E-2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172966183.88999999</v>
      </c>
      <c r="C34">
        <f>VLOOKUP($A34,all_biorepintensities!$A:$G,MATCH(C$1,all_biorepintensities!$A$1:$G$1,0),FALSE)</f>
        <v>538471764.71000004</v>
      </c>
      <c r="D34">
        <f>VLOOKUP($A34,all_biorepintensities!$A:$G,MATCH(D$1,all_biorepintensities!$A$1:$G$1,0),FALSE)</f>
        <v>831201619.26999998</v>
      </c>
      <c r="E34">
        <f>VLOOKUP($A34,all_biorepintensities!$A:$G,MATCH(E$1,all_biorepintensities!$A$1:$G$1,0),FALSE)</f>
        <v>255569185.69999999</v>
      </c>
      <c r="F34">
        <f>VLOOKUP($A34,all_biorepintensities!$A:$G,MATCH(F$1,all_biorepintensities!$A$1:$G$1,0),FALSE)</f>
        <v>1001105773.11</v>
      </c>
      <c r="G34">
        <f>VLOOKUP($A34,all_biorepintensities!$A:$G,MATCH(G$1,all_biorepintensities!$A$1:$G$1,0),FALSE)</f>
        <v>448058676.5</v>
      </c>
      <c r="H34" s="10">
        <f>ROUND(AVERAGE(B34:D34),all_biorepintensities!$U$4)</f>
        <v>514213189.29000002</v>
      </c>
      <c r="I34" s="10">
        <f>ROUND(AVERAGE(E34:G34),all_biorepintensities!$U$4)</f>
        <v>568244545.103333</v>
      </c>
      <c r="J34" s="2">
        <f>ROUND(SQRT(((1/3+1/3)/4)*((SUM((B34-H34)^2,(C34-H34)^2,(D34-H34)^2)+SUM((E34-I34)^2,(F34-I34)^2,(G34-I34)^2)))),all_biorepintensities!$U$4)</f>
        <v>293569704.39131999</v>
      </c>
      <c r="K34" s="2">
        <f>ROUND((I34-H34)/(J34+all_biorepintensities!$U$2),all_biorepintensities!$U$4)</f>
        <v>0.1840494943</v>
      </c>
      <c r="L34" s="2">
        <f>K34+0.00000001*ROWS($K$2:K34)</f>
        <v>0.1840498243</v>
      </c>
      <c r="M34">
        <f t="shared" si="0"/>
        <v>65</v>
      </c>
      <c r="N34">
        <f>INDEX($K$2:$K$420,MATCH(ROWS($M$2:$M34),$M$2:$M$420,0))</f>
        <v>1.1427668199999999E-2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547773992.94000006</v>
      </c>
      <c r="C35">
        <f>VLOOKUP($A35,all_biorepintensities!$A:$G,MATCH(C$1,all_biorepintensities!$A$1:$G$1,0),FALSE)</f>
        <v>344496222.43000001</v>
      </c>
      <c r="D35">
        <f>VLOOKUP($A35,all_biorepintensities!$A:$G,MATCH(D$1,all_biorepintensities!$A$1:$G$1,0),FALSE)</f>
        <v>406192627.94999999</v>
      </c>
      <c r="E35">
        <f>VLOOKUP($A35,all_biorepintensities!$A:$G,MATCH(E$1,all_biorepintensities!$A$1:$G$1,0),FALSE)</f>
        <v>478291414.19999999</v>
      </c>
      <c r="F35">
        <f>VLOOKUP($A35,all_biorepintensities!$A:$G,MATCH(F$1,all_biorepintensities!$A$1:$G$1,0),FALSE)</f>
        <v>732751228.23000002</v>
      </c>
      <c r="G35">
        <f>VLOOKUP($A35,all_biorepintensities!$A:$G,MATCH(G$1,all_biorepintensities!$A$1:$G$1,0),FALSE)</f>
        <v>253387050.41999999</v>
      </c>
      <c r="H35" s="10">
        <f>ROUND(AVERAGE(B35:D35),all_biorepintensities!$U$4)</f>
        <v>432820947.77333301</v>
      </c>
      <c r="I35" s="10">
        <f>ROUND(AVERAGE(E35:G35),all_biorepintensities!$U$4)</f>
        <v>488143230.94999999</v>
      </c>
      <c r="J35" s="2">
        <f>ROUND(SQRT(((1/3+1/3)/4)*((SUM((B35-H35)^2,(C35-H35)^2,(D35-H35)^2)+SUM((E35-I35)^2,(F35-I35)^2,(G35-I35)^2)))),all_biorepintensities!$U$4)</f>
        <v>150977438.734137</v>
      </c>
      <c r="K35" s="2">
        <f>ROUND((I35-H35)/(J35+all_biorepintensities!$U$2),all_biorepintensities!$U$4)</f>
        <v>0.36642748260000002</v>
      </c>
      <c r="L35" s="2">
        <f>K35+0.00000001*ROWS($K$2:K35)</f>
        <v>0.36642782260000001</v>
      </c>
      <c r="M35">
        <f t="shared" si="0"/>
        <v>93</v>
      </c>
      <c r="N35">
        <f>INDEX($K$2:$K$420,MATCH(ROWS($M$2:$M35),$M$2:$M$420,0))</f>
        <v>1.4992773500000001E-2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2330565.91</v>
      </c>
      <c r="C36">
        <f>VLOOKUP($A36,all_biorepintensities!$A:$G,MATCH(C$1,all_biorepintensities!$A$1:$G$1,0),FALSE)</f>
        <v>122360743.76000001</v>
      </c>
      <c r="D36">
        <f>VLOOKUP($A36,all_biorepintensities!$A:$G,MATCH(D$1,all_biorepintensities!$A$1:$G$1,0),FALSE)</f>
        <v>106109769.08</v>
      </c>
      <c r="E36">
        <f>VLOOKUP($A36,all_biorepintensities!$A:$G,MATCH(E$1,all_biorepintensities!$A$1:$G$1,0),FALSE)</f>
        <v>2875510.65</v>
      </c>
      <c r="F36">
        <f>VLOOKUP($A36,all_biorepintensities!$A:$G,MATCH(F$1,all_biorepintensities!$A$1:$G$1,0),FALSE)</f>
        <v>130365008.81</v>
      </c>
      <c r="G36">
        <f>VLOOKUP($A36,all_biorepintensities!$A:$G,MATCH(G$1,all_biorepintensities!$A$1:$G$1,0),FALSE)</f>
        <v>83449782.939999998</v>
      </c>
      <c r="H36" s="10">
        <f>ROUND(AVERAGE(B36:D36),all_biorepintensities!$U$4)</f>
        <v>76933692.916666701</v>
      </c>
      <c r="I36" s="10">
        <f>ROUND(AVERAGE(E36:G36),all_biorepintensities!$U$4)</f>
        <v>72230100.799999997</v>
      </c>
      <c r="J36" s="2">
        <f>ROUND(SQRT(((1/3+1/3)/4)*((SUM((B36-H36)^2,(C36-H36)^2,(D36-H36)^2)+SUM((E36-I36)^2,(F36-I36)^2,(G36-I36)^2)))),all_biorepintensities!$U$4)</f>
        <v>52908875.908352301</v>
      </c>
      <c r="K36" s="2">
        <f>ROUND((I36-H36)/(J36+all_biorepintensities!$U$2),all_biorepintensities!$U$4)</f>
        <v>-8.8899866899999999E-2</v>
      </c>
      <c r="L36" s="2">
        <f>K36+0.00000001*ROWS($K$2:K36)</f>
        <v>-8.8899516900000003E-2</v>
      </c>
      <c r="M36">
        <f t="shared" si="0"/>
        <v>20</v>
      </c>
      <c r="N36">
        <f>INDEX($K$2:$K$420,MATCH(ROWS($M$2:$M36),$M$2:$M$420,0))</f>
        <v>1.6361378199999999E-2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510134650.61000001</v>
      </c>
      <c r="C37">
        <f>VLOOKUP($A37,all_biorepintensities!$A:$G,MATCH(C$1,all_biorepintensities!$A$1:$G$1,0),FALSE)</f>
        <v>559889759.66999996</v>
      </c>
      <c r="D37">
        <f>VLOOKUP($A37,all_biorepintensities!$A:$G,MATCH(D$1,all_biorepintensities!$A$1:$G$1,0),FALSE)</f>
        <v>550074570.15999997</v>
      </c>
      <c r="E37">
        <f>VLOOKUP($A37,all_biorepintensities!$A:$G,MATCH(E$1,all_biorepintensities!$A$1:$G$1,0),FALSE)</f>
        <v>308823825.67000002</v>
      </c>
      <c r="F37">
        <f>VLOOKUP($A37,all_biorepintensities!$A:$G,MATCH(F$1,all_biorepintensities!$A$1:$G$1,0),FALSE)</f>
        <v>1428022751.8499999</v>
      </c>
      <c r="G37">
        <f>VLOOKUP($A37,all_biorepintensities!$A:$G,MATCH(G$1,all_biorepintensities!$A$1:$G$1,0),FALSE)</f>
        <v>217687475.00999999</v>
      </c>
      <c r="H37" s="10">
        <f>ROUND(AVERAGE(B37:D37),all_biorepintensities!$U$4)</f>
        <v>540032993.48000002</v>
      </c>
      <c r="I37" s="10">
        <f>ROUND(AVERAGE(E37:G37),all_biorepintensities!$U$4)</f>
        <v>651511350.84333301</v>
      </c>
      <c r="J37" s="2">
        <f>ROUND(SQRT(((1/3+1/3)/4)*((SUM((B37-H37)^2,(C37-H37)^2,(D37-H37)^2)+SUM((E37-I37)^2,(F37-I37)^2,(G37-I37)^2)))),all_biorepintensities!$U$4)</f>
        <v>389443381.93074399</v>
      </c>
      <c r="K37" s="2">
        <f>ROUND((I37-H37)/(J37+all_biorepintensities!$U$2),all_biorepintensities!$U$4)</f>
        <v>0.28625048530000002</v>
      </c>
      <c r="L37" s="2">
        <f>K37+0.00000001*ROWS($K$2:K37)</f>
        <v>0.2862508453</v>
      </c>
      <c r="M37">
        <f t="shared" si="0"/>
        <v>84</v>
      </c>
      <c r="N37">
        <f>INDEX($K$2:$K$420,MATCH(ROWS($M$2:$M37),$M$2:$M$420,0))</f>
        <v>1.73363232E-2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27504447.350000001</v>
      </c>
      <c r="C38">
        <f>VLOOKUP($A38,all_biorepintensities!$A:$G,MATCH(C$1,all_biorepintensities!$A$1:$G$1,0),FALSE)</f>
        <v>83068857.980000004</v>
      </c>
      <c r="D38">
        <f>VLOOKUP($A38,all_biorepintensities!$A:$G,MATCH(D$1,all_biorepintensities!$A$1:$G$1,0),FALSE)</f>
        <v>43381277.780000001</v>
      </c>
      <c r="E38">
        <f>VLOOKUP($A38,all_biorepintensities!$A:$G,MATCH(E$1,all_biorepintensities!$A$1:$G$1,0),FALSE)</f>
        <v>21276793.609999999</v>
      </c>
      <c r="F38">
        <f>VLOOKUP($A38,all_biorepintensities!$A:$G,MATCH(F$1,all_biorepintensities!$A$1:$G$1,0),FALSE)</f>
        <v>135530428.03</v>
      </c>
      <c r="G38">
        <f>VLOOKUP($A38,all_biorepintensities!$A:$G,MATCH(G$1,all_biorepintensities!$A$1:$G$1,0),FALSE)</f>
        <v>24388814.670000002</v>
      </c>
      <c r="H38" s="10">
        <f>ROUND(AVERAGE(B38:D38),all_biorepintensities!$U$4)</f>
        <v>51318194.369999997</v>
      </c>
      <c r="I38" s="10">
        <f>ROUND(AVERAGE(E38:G38),all_biorepintensities!$U$4)</f>
        <v>60398678.770000003</v>
      </c>
      <c r="J38" s="2">
        <f>ROUND(SQRT(((1/3+1/3)/4)*((SUM((B38-H38)^2,(C38-H38)^2,(D38-H38)^2)+SUM((E38-I38)^2,(F38-I38)^2,(G38-I38)^2)))),all_biorepintensities!$U$4)</f>
        <v>41049169.276216298</v>
      </c>
      <c r="K38" s="2">
        <f>ROUND((I38-H38)/(J38+all_biorepintensities!$U$2),all_biorepintensities!$U$4)</f>
        <v>0.2212099377</v>
      </c>
      <c r="L38" s="2">
        <f>K38+0.00000001*ROWS($K$2:K38)</f>
        <v>0.2212103077</v>
      </c>
      <c r="M38">
        <f t="shared" si="0"/>
        <v>69</v>
      </c>
      <c r="N38">
        <f>INDEX($K$2:$K$420,MATCH(ROWS($M$2:$M38),$M$2:$M$420,0))</f>
        <v>1.81175511E-2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1484052156.1500001</v>
      </c>
      <c r="C39">
        <f>VLOOKUP($A39,all_biorepintensities!$A:$G,MATCH(C$1,all_biorepintensities!$A$1:$G$1,0),FALSE)</f>
        <v>1882216841.6099999</v>
      </c>
      <c r="D39">
        <f>VLOOKUP($A39,all_biorepintensities!$A:$G,MATCH(D$1,all_biorepintensities!$A$1:$G$1,0),FALSE)</f>
        <v>958802454.77999997</v>
      </c>
      <c r="E39">
        <f>VLOOKUP($A39,all_biorepintensities!$A:$G,MATCH(E$1,all_biorepintensities!$A$1:$G$1,0),FALSE)</f>
        <v>2262177698.7600002</v>
      </c>
      <c r="F39">
        <f>VLOOKUP($A39,all_biorepintensities!$A:$G,MATCH(F$1,all_biorepintensities!$A$1:$G$1,0),FALSE)</f>
        <v>876012955.95000005</v>
      </c>
      <c r="G39">
        <f>VLOOKUP($A39,all_biorepintensities!$A:$G,MATCH(G$1,all_biorepintensities!$A$1:$G$1,0),FALSE)</f>
        <v>2167760440.0500002</v>
      </c>
      <c r="H39" s="10">
        <f>ROUND(AVERAGE(B39:D39),all_biorepintensities!$U$4)</f>
        <v>1441690484.1800001</v>
      </c>
      <c r="I39" s="10">
        <f>ROUND(AVERAGE(E39:G39),all_biorepintensities!$U$4)</f>
        <v>1768650364.9200001</v>
      </c>
      <c r="J39" s="2">
        <f>ROUND(SQRT(((1/3+1/3)/4)*((SUM((B39-H39)^2,(C39-H39)^2,(D39-H39)^2)+SUM((E39-I39)^2,(F39-I39)^2,(G39-I39)^2)))),all_biorepintensities!$U$4)</f>
        <v>521008390.366</v>
      </c>
      <c r="K39" s="2">
        <f>ROUND((I39-H39)/(J39+all_biorepintensities!$U$2),all_biorepintensities!$U$4)</f>
        <v>0.62755204360000005</v>
      </c>
      <c r="L39" s="2">
        <f>K39+0.00000001*ROWS($K$2:K39)</f>
        <v>0.62755242360000008</v>
      </c>
      <c r="M39">
        <f t="shared" si="0"/>
        <v>99</v>
      </c>
      <c r="N39">
        <f>INDEX($K$2:$K$420,MATCH(ROWS($M$2:$M39),$M$2:$M$420,0))</f>
        <v>2.6342964399999998E-2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141597070.46000001</v>
      </c>
      <c r="C40">
        <f>VLOOKUP($A40,all_biorepintensities!$A:$G,MATCH(C$1,all_biorepintensities!$A$1:$G$1,0),FALSE)</f>
        <v>107903815.81</v>
      </c>
      <c r="D40">
        <f>VLOOKUP($A40,all_biorepintensities!$A:$G,MATCH(D$1,all_biorepintensities!$A$1:$G$1,0),FALSE)</f>
        <v>83291898.650000006</v>
      </c>
      <c r="E40">
        <f>VLOOKUP($A40,all_biorepintensities!$A:$G,MATCH(E$1,all_biorepintensities!$A$1:$G$1,0),FALSE)</f>
        <v>138860295.19999999</v>
      </c>
      <c r="F40">
        <f>VLOOKUP($A40,all_biorepintensities!$A:$G,MATCH(F$1,all_biorepintensities!$A$1:$G$1,0),FALSE)</f>
        <v>196301702.59999999</v>
      </c>
      <c r="G40">
        <f>VLOOKUP($A40,all_biorepintensities!$A:$G,MATCH(G$1,all_biorepintensities!$A$1:$G$1,0),FALSE)</f>
        <v>99516236</v>
      </c>
      <c r="H40" s="10">
        <f>ROUND(AVERAGE(B40:D40),all_biorepintensities!$U$4)</f>
        <v>110930928.306667</v>
      </c>
      <c r="I40" s="10">
        <f>ROUND(AVERAGE(E40:G40),all_biorepintensities!$U$4)</f>
        <v>144892744.59999999</v>
      </c>
      <c r="J40" s="2">
        <f>ROUND(SQRT(((1/3+1/3)/4)*((SUM((B40-H40)^2,(C40-H40)^2,(D40-H40)^2)+SUM((E40-I40)^2,(F40-I40)^2,(G40-I40)^2)))),all_biorepintensities!$U$4)</f>
        <v>32791743.336123601</v>
      </c>
      <c r="K40" s="2">
        <f>ROUND((I40-H40)/(J40+all_biorepintensities!$U$2),all_biorepintensities!$U$4)</f>
        <v>1.0356819066</v>
      </c>
      <c r="L40" s="2">
        <f>K40+0.00000001*ROWS($K$2:K40)</f>
        <v>1.0356822966000001</v>
      </c>
      <c r="M40">
        <f t="shared" si="0"/>
        <v>100</v>
      </c>
      <c r="N40">
        <f>INDEX($K$2:$K$420,MATCH(ROWS($M$2:$M40),$M$2:$M$420,0))</f>
        <v>3.6058937100000001E-2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17828795.100000001</v>
      </c>
      <c r="C41">
        <f>VLOOKUP($A41,all_biorepintensities!$A:$G,MATCH(C$1,all_biorepintensities!$A$1:$G$1,0),FALSE)</f>
        <v>171253782.80000001</v>
      </c>
      <c r="D41">
        <f>VLOOKUP($A41,all_biorepintensities!$A:$G,MATCH(D$1,all_biorepintensities!$A$1:$G$1,0),FALSE)</f>
        <v>184721821.75999999</v>
      </c>
      <c r="E41">
        <f>VLOOKUP($A41,all_biorepintensities!$A:$G,MATCH(E$1,all_biorepintensities!$A$1:$G$1,0),FALSE)</f>
        <v>16550221.140000001</v>
      </c>
      <c r="F41">
        <f>VLOOKUP($A41,all_biorepintensities!$A:$G,MATCH(F$1,all_biorepintensities!$A$1:$G$1,0),FALSE)</f>
        <v>293243315.70999998</v>
      </c>
      <c r="G41">
        <f>VLOOKUP($A41,all_biorepintensities!$A:$G,MATCH(G$1,all_biorepintensities!$A$1:$G$1,0),FALSE)</f>
        <v>131445195.34</v>
      </c>
      <c r="H41" s="10">
        <f>ROUND(AVERAGE(B41:D41),all_biorepintensities!$U$4)</f>
        <v>124601466.553333</v>
      </c>
      <c r="I41" s="10">
        <f>ROUND(AVERAGE(E41:G41),all_biorepintensities!$U$4)</f>
        <v>147079577.396667</v>
      </c>
      <c r="J41" s="2">
        <f>ROUND(SQRT(((1/3+1/3)/4)*((SUM((B41-H41)^2,(C41-H41)^2,(D41-H41)^2)+SUM((E41-I41)^2,(F41-I41)^2,(G41-I41)^2)))),all_biorepintensities!$U$4)</f>
        <v>96468893.289873898</v>
      </c>
      <c r="K41" s="2">
        <f>ROUND((I41-H41)/(J41+all_biorepintensities!$U$2),all_biorepintensities!$U$4)</f>
        <v>0.23300889899999999</v>
      </c>
      <c r="L41" s="2">
        <f>K41+0.00000001*ROWS($K$2:K41)</f>
        <v>0.233009299</v>
      </c>
      <c r="M41">
        <f t="shared" si="0"/>
        <v>70</v>
      </c>
      <c r="N41">
        <f>INDEX($K$2:$K$420,MATCH(ROWS($M$2:$M41),$M$2:$M$420,0))</f>
        <v>4.5060276099999998E-2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1216671</v>
      </c>
      <c r="C42">
        <f>VLOOKUP($A42,all_biorepintensities!$A:$G,MATCH(C$1,all_biorepintensities!$A$1:$G$1,0),FALSE)</f>
        <v>16017400.99</v>
      </c>
      <c r="D42">
        <f>VLOOKUP($A42,all_biorepintensities!$A:$G,MATCH(D$1,all_biorepintensities!$A$1:$G$1,0),FALSE)</f>
        <v>568127.24</v>
      </c>
      <c r="E42">
        <f>VLOOKUP($A42,all_biorepintensities!$A:$G,MATCH(E$1,all_biorepintensities!$A$1:$G$1,0),FALSE)</f>
        <v>882139.33</v>
      </c>
      <c r="F42">
        <f>VLOOKUP($A42,all_biorepintensities!$A:$G,MATCH(F$1,all_biorepintensities!$A$1:$G$1,0),FALSE)</f>
        <v>31583259.100000001</v>
      </c>
      <c r="G42">
        <f>VLOOKUP($A42,all_biorepintensities!$A:$G,MATCH(G$1,all_biorepintensities!$A$1:$G$1,0),FALSE)</f>
        <v>42178.86</v>
      </c>
      <c r="H42" s="10">
        <f>ROUND(AVERAGE(B42:D42),all_biorepintensities!$U$4)</f>
        <v>5934066.4100000001</v>
      </c>
      <c r="I42" s="10">
        <f>ROUND(AVERAGE(E42:G42),all_biorepintensities!$U$4)</f>
        <v>10835859.096666699</v>
      </c>
      <c r="J42" s="2">
        <f>ROUND(SQRT(((1/3+1/3)/4)*((SUM((B42-H42)^2,(C42-H42)^2,(D42-H42)^2)+SUM((E42-I42)^2,(F42-I42)^2,(G42-I42)^2)))),all_biorepintensities!$U$4)</f>
        <v>11538020.0209691</v>
      </c>
      <c r="K42" s="2">
        <f>ROUND((I42-H42)/(J42+all_biorepintensities!$U$2),all_biorepintensities!$U$4)</f>
        <v>0.4248382524</v>
      </c>
      <c r="L42" s="2">
        <f>K42+0.00000001*ROWS($K$2:K42)</f>
        <v>0.42483866240000001</v>
      </c>
      <c r="M42">
        <f t="shared" si="0"/>
        <v>97</v>
      </c>
      <c r="N42">
        <f>INDEX($K$2:$K$420,MATCH(ROWS($M$2:$M42),$M$2:$M$420,0))</f>
        <v>4.5215048399999999E-2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7489122.0599999996</v>
      </c>
      <c r="C43">
        <f>VLOOKUP($A43,all_biorepintensities!$A:$G,MATCH(C$1,all_biorepintensities!$A$1:$G$1,0),FALSE)</f>
        <v>210744729</v>
      </c>
      <c r="D43">
        <f>VLOOKUP($A43,all_biorepintensities!$A:$G,MATCH(D$1,all_biorepintensities!$A$1:$G$1,0),FALSE)</f>
        <v>174099365.03</v>
      </c>
      <c r="E43">
        <f>VLOOKUP($A43,all_biorepintensities!$A:$G,MATCH(E$1,all_biorepintensities!$A$1:$G$1,0),FALSE)</f>
        <v>6627803.0700000003</v>
      </c>
      <c r="F43">
        <f>VLOOKUP($A43,all_biorepintensities!$A:$G,MATCH(F$1,all_biorepintensities!$A$1:$G$1,0),FALSE)</f>
        <v>378484281.80000001</v>
      </c>
      <c r="G43">
        <f>VLOOKUP($A43,all_biorepintensities!$A:$G,MATCH(G$1,all_biorepintensities!$A$1:$G$1,0),FALSE)</f>
        <v>97616145.569999993</v>
      </c>
      <c r="H43" s="10">
        <f>ROUND(AVERAGE(B43:D43),all_biorepintensities!$U$4)</f>
        <v>130777738.696667</v>
      </c>
      <c r="I43" s="10">
        <f>ROUND(AVERAGE(E43:G43),all_biorepintensities!$U$4)</f>
        <v>160909410.146667</v>
      </c>
      <c r="J43" s="2">
        <f>ROUND(SQRT(((1/3+1/3)/4)*((SUM((B43-H43)^2,(C43-H43)^2,(D43-H43)^2)+SUM((E43-I43)^2,(F43-I43)^2,(G43-I43)^2)))),all_biorepintensities!$U$4)</f>
        <v>128205071.55622201</v>
      </c>
      <c r="K43" s="2">
        <f>ROUND((I43-H43)/(J43+all_biorepintensities!$U$2),all_biorepintensities!$U$4)</f>
        <v>0.23502713929999999</v>
      </c>
      <c r="L43" s="2">
        <f>K43+0.00000001*ROWS($K$2:K43)</f>
        <v>0.23502755929999999</v>
      </c>
      <c r="M43">
        <f t="shared" si="0"/>
        <v>71</v>
      </c>
      <c r="N43">
        <f>INDEX($K$2:$K$420,MATCH(ROWS($M$2:$M43),$M$2:$M$420,0))</f>
        <v>4.5800554700000003E-2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272724785.14999998</v>
      </c>
      <c r="C44">
        <f>VLOOKUP($A44,all_biorepintensities!$A:$G,MATCH(C$1,all_biorepintensities!$A$1:$G$1,0),FALSE)</f>
        <v>221316500.87</v>
      </c>
      <c r="D44">
        <f>VLOOKUP($A44,all_biorepintensities!$A:$G,MATCH(D$1,all_biorepintensities!$A$1:$G$1,0),FALSE)</f>
        <v>1058919319.41</v>
      </c>
      <c r="E44">
        <f>VLOOKUP($A44,all_biorepintensities!$A:$G,MATCH(E$1,all_biorepintensities!$A$1:$G$1,0),FALSE)</f>
        <v>224107377.74000001</v>
      </c>
      <c r="F44">
        <f>VLOOKUP($A44,all_biorepintensities!$A:$G,MATCH(F$1,all_biorepintensities!$A$1:$G$1,0),FALSE)</f>
        <v>828968886.13999999</v>
      </c>
      <c r="G44">
        <f>VLOOKUP($A44,all_biorepintensities!$A:$G,MATCH(G$1,all_biorepintensities!$A$1:$G$1,0),FALSE)</f>
        <v>419858447.07999998</v>
      </c>
      <c r="H44" s="10">
        <f>ROUND(AVERAGE(B44:D44),all_biorepintensities!$U$4)</f>
        <v>517653535.14333302</v>
      </c>
      <c r="I44" s="10">
        <f>ROUND(AVERAGE(E44:G44),all_biorepintensities!$U$4)</f>
        <v>490978236.98666698</v>
      </c>
      <c r="J44" s="2">
        <f>ROUND(SQRT(((1/3+1/3)/4)*((SUM((B44-H44)^2,(C44-H44)^2,(D44-H44)^2)+SUM((E44-I44)^2,(F44-I44)^2,(G44-I44)^2)))),all_biorepintensities!$U$4)</f>
        <v>324368653.08358002</v>
      </c>
      <c r="K44" s="2">
        <f>ROUND((I44-H44)/(J44+all_biorepintensities!$U$2),all_biorepintensities!$U$4)</f>
        <v>-8.2237595499999996E-2</v>
      </c>
      <c r="L44" s="2">
        <f>K44+0.00000001*ROWS($K$2:K44)</f>
        <v>-8.2237165500000001E-2</v>
      </c>
      <c r="M44">
        <f t="shared" si="0"/>
        <v>22</v>
      </c>
      <c r="N44">
        <f>INDEX($K$2:$K$420,MATCH(ROWS($M$2:$M44),$M$2:$M$420,0))</f>
        <v>4.9538507000000002E-2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121619168.94</v>
      </c>
      <c r="C45">
        <f>VLOOKUP($A45,all_biorepintensities!$A:$G,MATCH(C$1,all_biorepintensities!$A$1:$G$1,0),FALSE)</f>
        <v>2855464812.9099998</v>
      </c>
      <c r="D45">
        <f>VLOOKUP($A45,all_biorepintensities!$A:$G,MATCH(D$1,all_biorepintensities!$A$1:$G$1,0),FALSE)</f>
        <v>2004563905.5999999</v>
      </c>
      <c r="E45">
        <f>VLOOKUP($A45,all_biorepintensities!$A:$G,MATCH(E$1,all_biorepintensities!$A$1:$G$1,0),FALSE)</f>
        <v>153448437.00999999</v>
      </c>
      <c r="F45">
        <f>VLOOKUP($A45,all_biorepintensities!$A:$G,MATCH(F$1,all_biorepintensities!$A$1:$G$1,0),FALSE)</f>
        <v>3098097442.1700001</v>
      </c>
      <c r="G45">
        <f>VLOOKUP($A45,all_biorepintensities!$A:$G,MATCH(G$1,all_biorepintensities!$A$1:$G$1,0),FALSE)</f>
        <v>1976840151.6400001</v>
      </c>
      <c r="H45" s="10">
        <f>ROUND(AVERAGE(B45:D45),all_biorepintensities!$U$4)</f>
        <v>1660549295.8166699</v>
      </c>
      <c r="I45" s="10">
        <f>ROUND(AVERAGE(E45:G45),all_biorepintensities!$U$4)</f>
        <v>1742795343.6066699</v>
      </c>
      <c r="J45" s="2">
        <f>ROUND(SQRT(((1/3+1/3)/4)*((SUM((B45-H45)^2,(C45-H45)^2,(D45-H45)^2)+SUM((E45-I45)^2,(F45-I45)^2,(G45-I45)^2)))),all_biorepintensities!$U$4)</f>
        <v>1178425462.22982</v>
      </c>
      <c r="K45" s="2">
        <f>ROUND((I45-H45)/(J45+all_biorepintensities!$U$2),all_biorepintensities!$U$4)</f>
        <v>6.9793169200000005E-2</v>
      </c>
      <c r="L45" s="2">
        <f>K45+0.00000001*ROWS($K$2:K45)</f>
        <v>6.9793609200000009E-2</v>
      </c>
      <c r="M45">
        <f t="shared" si="0"/>
        <v>50</v>
      </c>
      <c r="N45">
        <f>INDEX($K$2:$K$420,MATCH(ROWS($M$2:$M45),$M$2:$M$420,0))</f>
        <v>5.1795431599999997E-2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15428409.5</v>
      </c>
      <c r="C46">
        <f>VLOOKUP($A46,all_biorepintensities!$A:$G,MATCH(C$1,all_biorepintensities!$A$1:$G$1,0),FALSE)</f>
        <v>58634258.740000002</v>
      </c>
      <c r="D46">
        <f>VLOOKUP($A46,all_biorepintensities!$A:$G,MATCH(D$1,all_biorepintensities!$A$1:$G$1,0),FALSE)</f>
        <v>20513625.039999999</v>
      </c>
      <c r="E46">
        <f>VLOOKUP($A46,all_biorepintensities!$A:$G,MATCH(E$1,all_biorepintensities!$A$1:$G$1,0),FALSE)</f>
        <v>11999979.43</v>
      </c>
      <c r="F46">
        <f>VLOOKUP($A46,all_biorepintensities!$A:$G,MATCH(F$1,all_biorepintensities!$A$1:$G$1,0),FALSE)</f>
        <v>99484036.709999993</v>
      </c>
      <c r="G46">
        <f>VLOOKUP($A46,all_biorepintensities!$A:$G,MATCH(G$1,all_biorepintensities!$A$1:$G$1,0),FALSE)</f>
        <v>10698313.560000001</v>
      </c>
      <c r="H46" s="10">
        <f>ROUND(AVERAGE(B46:D46),all_biorepintensities!$U$4)</f>
        <v>31525431.0933333</v>
      </c>
      <c r="I46" s="10">
        <f>ROUND(AVERAGE(E46:G46),all_biorepintensities!$U$4)</f>
        <v>40727443.233333297</v>
      </c>
      <c r="J46" s="2">
        <f>ROUND(SQRT(((1/3+1/3)/4)*((SUM((B46-H46)^2,(C46-H46)^2,(D46-H46)^2)+SUM((E46-I46)^2,(F46-I46)^2,(G46-I46)^2)))),all_biorepintensities!$U$4)</f>
        <v>32389853.338149801</v>
      </c>
      <c r="K46" s="2">
        <f>ROUND((I46-H46)/(J46+all_biorepintensities!$U$2),all_biorepintensities!$U$4)</f>
        <v>0.28410168330000002</v>
      </c>
      <c r="L46" s="2">
        <f>K46+0.00000001*ROWS($K$2:K46)</f>
        <v>0.2841021333</v>
      </c>
      <c r="M46">
        <f t="shared" si="0"/>
        <v>82</v>
      </c>
      <c r="N46">
        <f>INDEX($K$2:$K$420,MATCH(ROWS($M$2:$M46),$M$2:$M$420,0))</f>
        <v>5.5761528900000003E-2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16149352.289999999</v>
      </c>
      <c r="C47">
        <f>VLOOKUP($A47,all_biorepintensities!$A:$G,MATCH(C$1,all_biorepintensities!$A$1:$G$1,0),FALSE)</f>
        <v>22637195</v>
      </c>
      <c r="D47">
        <f>VLOOKUP($A47,all_biorepintensities!$A:$G,MATCH(D$1,all_biorepintensities!$A$1:$G$1,0),FALSE)</f>
        <v>355524299.10000002</v>
      </c>
      <c r="E47">
        <f>VLOOKUP($A47,all_biorepintensities!$A:$G,MATCH(E$1,all_biorepintensities!$A$1:$G$1,0),FALSE)</f>
        <v>18230903.57</v>
      </c>
      <c r="F47">
        <f>VLOOKUP($A47,all_biorepintensities!$A:$G,MATCH(F$1,all_biorepintensities!$A$1:$G$1,0),FALSE)</f>
        <v>71431524.269999996</v>
      </c>
      <c r="G47">
        <f>VLOOKUP($A47,all_biorepintensities!$A:$G,MATCH(G$1,all_biorepintensities!$A$1:$G$1,0),FALSE)</f>
        <v>215877771.08000001</v>
      </c>
      <c r="H47" s="10">
        <f>ROUND(AVERAGE(B47:D47),all_biorepintensities!$U$4)</f>
        <v>131436948.79666699</v>
      </c>
      <c r="I47" s="10">
        <f>ROUND(AVERAGE(E47:G47),all_biorepintensities!$U$4)</f>
        <v>101846732.973333</v>
      </c>
      <c r="J47" s="2">
        <f>ROUND(SQRT(((1/3+1/3)/4)*((SUM((B47-H47)^2,(C47-H47)^2,(D47-H47)^2)+SUM((E47-I47)^2,(F47-I47)^2,(G47-I47)^2)))),all_biorepintensities!$U$4)</f>
        <v>126664600.68452901</v>
      </c>
      <c r="K47" s="2">
        <f>ROUND((I47-H47)/(J47+all_biorepintensities!$U$2),all_biorepintensities!$U$4)</f>
        <v>-0.23361077550000001</v>
      </c>
      <c r="L47" s="2">
        <f>K47+0.00000001*ROWS($K$2:K47)</f>
        <v>-0.2336103155</v>
      </c>
      <c r="M47">
        <f t="shared" si="0"/>
        <v>7</v>
      </c>
      <c r="N47">
        <f>INDEX($K$2:$K$420,MATCH(ROWS($M$2:$M47),$M$2:$M$420,0))</f>
        <v>6.1572100300000002E-2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396735537.70999998</v>
      </c>
      <c r="C48">
        <f>VLOOKUP($A48,all_biorepintensities!$A:$G,MATCH(C$1,all_biorepintensities!$A$1:$G$1,0),FALSE)</f>
        <v>761685876.92999995</v>
      </c>
      <c r="D48">
        <f>VLOOKUP($A48,all_biorepintensities!$A:$G,MATCH(D$1,all_biorepintensities!$A$1:$G$1,0),FALSE)</f>
        <v>962705592.05999994</v>
      </c>
      <c r="E48">
        <f>VLOOKUP($A48,all_biorepintensities!$A:$G,MATCH(E$1,all_biorepintensities!$A$1:$G$1,0),FALSE)</f>
        <v>385795982.20999998</v>
      </c>
      <c r="F48">
        <f>VLOOKUP($A48,all_biorepintensities!$A:$G,MATCH(F$1,all_biorepintensities!$A$1:$G$1,0),FALSE)</f>
        <v>1252376119.75</v>
      </c>
      <c r="G48">
        <f>VLOOKUP($A48,all_biorepintensities!$A:$G,MATCH(G$1,all_biorepintensities!$A$1:$G$1,0),FALSE)</f>
        <v>709737526.55999994</v>
      </c>
      <c r="H48" s="10">
        <f>ROUND(AVERAGE(B48:D48),all_biorepintensities!$U$4)</f>
        <v>707042335.56666696</v>
      </c>
      <c r="I48" s="10">
        <f>ROUND(AVERAGE(E48:G48),all_biorepintensities!$U$4)</f>
        <v>782636542.84000003</v>
      </c>
      <c r="J48" s="2">
        <f>ROUND(SQRT(((1/3+1/3)/4)*((SUM((B48-H48)^2,(C48-H48)^2,(D48-H48)^2)+SUM((E48-I48)^2,(F48-I48)^2,(G48-I48)^2)))),all_biorepintensities!$U$4)</f>
        <v>302239390.04837197</v>
      </c>
      <c r="K48" s="2">
        <f>ROUND((I48-H48)/(J48+all_biorepintensities!$U$2),all_biorepintensities!$U$4)</f>
        <v>0.25011368309999998</v>
      </c>
      <c r="L48" s="2">
        <f>K48+0.00000001*ROWS($K$2:K48)</f>
        <v>0.25011415309999996</v>
      </c>
      <c r="M48">
        <f t="shared" si="0"/>
        <v>75</v>
      </c>
      <c r="N48">
        <f>INDEX($K$2:$K$420,MATCH(ROWS($M$2:$M48),$M$2:$M$420,0))</f>
        <v>6.5432466800000005E-2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30585493.460000001</v>
      </c>
      <c r="C49">
        <f>VLOOKUP($A49,all_biorepintensities!$A:$G,MATCH(C$1,all_biorepintensities!$A$1:$G$1,0),FALSE)</f>
        <v>449231937.47000003</v>
      </c>
      <c r="D49">
        <f>VLOOKUP($A49,all_biorepintensities!$A:$G,MATCH(D$1,all_biorepintensities!$A$1:$G$1,0),FALSE)</f>
        <v>692286803.69000006</v>
      </c>
      <c r="E49">
        <f>VLOOKUP($A49,all_biorepintensities!$A:$G,MATCH(E$1,all_biorepintensities!$A$1:$G$1,0),FALSE)</f>
        <v>35841261.329999998</v>
      </c>
      <c r="F49">
        <f>VLOOKUP($A49,all_biorepintensities!$A:$G,MATCH(F$1,all_biorepintensities!$A$1:$G$1,0),FALSE)</f>
        <v>759419499.39999998</v>
      </c>
      <c r="G49">
        <f>VLOOKUP($A49,all_biorepintensities!$A:$G,MATCH(G$1,all_biorepintensities!$A$1:$G$1,0),FALSE)</f>
        <v>415451042.69999999</v>
      </c>
      <c r="H49" s="10">
        <f>ROUND(AVERAGE(B49:D49),all_biorepintensities!$U$4)</f>
        <v>390701411.54000002</v>
      </c>
      <c r="I49" s="10">
        <f>ROUND(AVERAGE(E49:G49),all_biorepintensities!$U$4)</f>
        <v>403570601.14333302</v>
      </c>
      <c r="J49" s="2">
        <f>ROUND(SQRT(((1/3+1/3)/4)*((SUM((B49-H49)^2,(C49-H49)^2,(D49-H49)^2)+SUM((E49-I49)^2,(F49-I49)^2,(G49-I49)^2)))),all_biorepintensities!$U$4)</f>
        <v>284621824.04028898</v>
      </c>
      <c r="K49" s="2">
        <f>ROUND((I49-H49)/(J49+all_biorepintensities!$U$2),all_biorepintensities!$U$4)</f>
        <v>4.5215048399999999E-2</v>
      </c>
      <c r="L49" s="2">
        <f>K49+0.00000001*ROWS($K$2:K49)</f>
        <v>4.5215528399999996E-2</v>
      </c>
      <c r="M49">
        <f t="shared" si="0"/>
        <v>41</v>
      </c>
      <c r="N49">
        <f>INDEX($K$2:$K$420,MATCH(ROWS($M$2:$M49),$M$2:$M$420,0))</f>
        <v>6.8252012700000003E-2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246667803.22999999</v>
      </c>
      <c r="C50">
        <f>VLOOKUP($A50,all_biorepintensities!$A:$G,MATCH(C$1,all_biorepintensities!$A$1:$G$1,0),FALSE)</f>
        <v>624424654.17999995</v>
      </c>
      <c r="D50">
        <f>VLOOKUP($A50,all_biorepintensities!$A:$G,MATCH(D$1,all_biorepintensities!$A$1:$G$1,0),FALSE)</f>
        <v>490938772.93000001</v>
      </c>
      <c r="E50">
        <f>VLOOKUP($A50,all_biorepintensities!$A:$G,MATCH(E$1,all_biorepintensities!$A$1:$G$1,0),FALSE)</f>
        <v>218816521.22999999</v>
      </c>
      <c r="F50">
        <f>VLOOKUP($A50,all_biorepintensities!$A:$G,MATCH(F$1,all_biorepintensities!$A$1:$G$1,0),FALSE)</f>
        <v>978491845.73000002</v>
      </c>
      <c r="G50">
        <f>VLOOKUP($A50,all_biorepintensities!$A:$G,MATCH(G$1,all_biorepintensities!$A$1:$G$1,0),FALSE)</f>
        <v>357548850.45999998</v>
      </c>
      <c r="H50" s="10">
        <f>ROUND(AVERAGE(B50:D50),all_biorepintensities!$U$4)</f>
        <v>454010410.11333299</v>
      </c>
      <c r="I50" s="10">
        <f>ROUND(AVERAGE(E50:G50),all_biorepintensities!$U$4)</f>
        <v>518285739.13999999</v>
      </c>
      <c r="J50" s="2">
        <f>ROUND(SQRT(((1/3+1/3)/4)*((SUM((B50-H50)^2,(C50-H50)^2,(D50-H50)^2)+SUM((E50-I50)^2,(F50-I50)^2,(G50-I50)^2)))),all_biorepintensities!$U$4)</f>
        <v>258425842.229188</v>
      </c>
      <c r="K50" s="2">
        <f>ROUND((I50-H50)/(J50+all_biorepintensities!$U$2),all_biorepintensities!$U$4)</f>
        <v>0.24871865839999999</v>
      </c>
      <c r="L50" s="2">
        <f>K50+0.00000001*ROWS($K$2:K50)</f>
        <v>0.24871914839999998</v>
      </c>
      <c r="M50">
        <f t="shared" si="0"/>
        <v>73</v>
      </c>
      <c r="N50">
        <f>INDEX($K$2:$K$420,MATCH(ROWS($M$2:$M50),$M$2:$M$420,0))</f>
        <v>6.9426861600000001E-2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190135362.78</v>
      </c>
      <c r="C51">
        <f>VLOOKUP($A51,all_biorepintensities!$A:$G,MATCH(C$1,all_biorepintensities!$A$1:$G$1,0),FALSE)</f>
        <v>384287185.24000001</v>
      </c>
      <c r="D51">
        <f>VLOOKUP($A51,all_biorepintensities!$A:$G,MATCH(D$1,all_biorepintensities!$A$1:$G$1,0),FALSE)</f>
        <v>1137401890.25</v>
      </c>
      <c r="E51">
        <f>VLOOKUP($A51,all_biorepintensities!$A:$G,MATCH(E$1,all_biorepintensities!$A$1:$G$1,0),FALSE)</f>
        <v>214086528.52000001</v>
      </c>
      <c r="F51">
        <f>VLOOKUP($A51,all_biorepintensities!$A:$G,MATCH(F$1,all_biorepintensities!$A$1:$G$1,0),FALSE)</f>
        <v>1218335613.8099999</v>
      </c>
      <c r="G51">
        <f>VLOOKUP($A51,all_biorepintensities!$A:$G,MATCH(G$1,all_biorepintensities!$A$1:$G$1,0),FALSE)</f>
        <v>411589289.11000001</v>
      </c>
      <c r="H51" s="10">
        <f>ROUND(AVERAGE(B51:D51),all_biorepintensities!$U$4)</f>
        <v>570608146.09000003</v>
      </c>
      <c r="I51" s="10">
        <f>ROUND(AVERAGE(E51:G51),all_biorepintensities!$U$4)</f>
        <v>614670477.146667</v>
      </c>
      <c r="J51" s="2">
        <f>ROUND(SQRT(((1/3+1/3)/4)*((SUM((B51-H51)^2,(C51-H51)^2,(D51-H51)^2)+SUM((E51-I51)^2,(F51-I51)^2,(G51-I51)^2)))),all_biorepintensities!$U$4)</f>
        <v>421673502.00621498</v>
      </c>
      <c r="K51" s="2">
        <f>ROUND((I51-H51)/(J51+all_biorepintensities!$U$2),all_biorepintensities!$U$4)</f>
        <v>0.1044939526</v>
      </c>
      <c r="L51" s="2">
        <f>K51+0.00000001*ROWS($K$2:K51)</f>
        <v>0.1044944526</v>
      </c>
      <c r="M51">
        <f t="shared" si="0"/>
        <v>53</v>
      </c>
      <c r="N51">
        <f>INDEX($K$2:$K$420,MATCH(ROWS($M$2:$M51),$M$2:$M$420,0))</f>
        <v>6.9793169200000005E-2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3516474.05</v>
      </c>
      <c r="C52">
        <f>VLOOKUP($A52,all_biorepintensities!$A:$G,MATCH(C$1,all_biorepintensities!$A$1:$G$1,0),FALSE)</f>
        <v>254310388.38999999</v>
      </c>
      <c r="D52">
        <f>VLOOKUP($A52,all_biorepintensities!$A:$G,MATCH(D$1,all_biorepintensities!$A$1:$G$1,0),FALSE)</f>
        <v>214709168.72</v>
      </c>
      <c r="E52">
        <f>VLOOKUP($A52,all_biorepintensities!$A:$G,MATCH(E$1,all_biorepintensities!$A$1:$G$1,0),FALSE)</f>
        <v>4038018.11</v>
      </c>
      <c r="F52">
        <f>VLOOKUP($A52,all_biorepintensities!$A:$G,MATCH(F$1,all_biorepintensities!$A$1:$G$1,0),FALSE)</f>
        <v>278509989.16000003</v>
      </c>
      <c r="G52">
        <f>VLOOKUP($A52,all_biorepintensities!$A:$G,MATCH(G$1,all_biorepintensities!$A$1:$G$1,0),FALSE)</f>
        <v>182833088.56</v>
      </c>
      <c r="H52" s="10">
        <f>ROUND(AVERAGE(B52:D52),all_biorepintensities!$U$4)</f>
        <v>157512010.38666701</v>
      </c>
      <c r="I52" s="10">
        <f>ROUND(AVERAGE(E52:G52),all_biorepintensities!$U$4)</f>
        <v>155127031.943333</v>
      </c>
      <c r="J52" s="2">
        <f>ROUND(SQRT(((1/3+1/3)/4)*((SUM((B52-H52)^2,(C52-H52)^2,(D52-H52)^2)+SUM((E52-I52)^2,(F52-I52)^2,(G52-I52)^2)))),all_biorepintensities!$U$4)</f>
        <v>111933712.469335</v>
      </c>
      <c r="K52" s="2">
        <f>ROUND((I52-H52)/(J52+all_biorepintensities!$U$2),all_biorepintensities!$U$4)</f>
        <v>-2.1307060799999999E-2</v>
      </c>
      <c r="L52" s="2">
        <f>K52+0.00000001*ROWS($K$2:K52)</f>
        <v>-2.1306550800000001E-2</v>
      </c>
      <c r="M52">
        <f t="shared" si="0"/>
        <v>28</v>
      </c>
      <c r="N52">
        <f>INDEX($K$2:$K$420,MATCH(ROWS($M$2:$M52),$M$2:$M$420,0))</f>
        <v>7.1599204599999994E-2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262607317.19999999</v>
      </c>
      <c r="C53">
        <f>VLOOKUP($A53,all_biorepintensities!$A:$G,MATCH(C$1,all_biorepintensities!$A$1:$G$1,0),FALSE)</f>
        <v>162334068.47999999</v>
      </c>
      <c r="D53">
        <f>VLOOKUP($A53,all_biorepintensities!$A:$G,MATCH(D$1,all_biorepintensities!$A$1:$G$1,0),FALSE)</f>
        <v>2095134195.0699999</v>
      </c>
      <c r="E53">
        <f>VLOOKUP($A53,all_biorepintensities!$A:$G,MATCH(E$1,all_biorepintensities!$A$1:$G$1,0),FALSE)</f>
        <v>1084438229.27</v>
      </c>
      <c r="F53">
        <f>VLOOKUP($A53,all_biorepintensities!$A:$G,MATCH(F$1,all_biorepintensities!$A$1:$G$1,0),FALSE)</f>
        <v>1979359652.1099999</v>
      </c>
      <c r="G53">
        <f>VLOOKUP($A53,all_biorepintensities!$A:$G,MATCH(G$1,all_biorepintensities!$A$1:$G$1,0),FALSE)</f>
        <v>393706502.88</v>
      </c>
      <c r="H53" s="10">
        <f>ROUND(AVERAGE(B53:D53),all_biorepintensities!$U$4)</f>
        <v>840025193.58333302</v>
      </c>
      <c r="I53" s="10">
        <f>ROUND(AVERAGE(E53:G53),all_biorepintensities!$U$4)</f>
        <v>1152501461.4200001</v>
      </c>
      <c r="J53" s="2">
        <f>ROUND(SQRT(((1/3+1/3)/4)*((SUM((B53-H53)^2,(C53-H53)^2,(D53-H53)^2)+SUM((E53-I53)^2,(F53-I53)^2,(G53-I53)^2)))),all_biorepintensities!$U$4)</f>
        <v>778039430.32163501</v>
      </c>
      <c r="K53" s="2">
        <f>ROUND((I53-H53)/(J53+all_biorepintensities!$U$2),all_biorepintensities!$U$4)</f>
        <v>0.40162009180000002</v>
      </c>
      <c r="L53" s="2">
        <f>K53+0.00000001*ROWS($K$2:K53)</f>
        <v>0.40162061180000003</v>
      </c>
      <c r="M53">
        <f t="shared" si="0"/>
        <v>95</v>
      </c>
      <c r="N53">
        <f>INDEX($K$2:$K$420,MATCH(ROWS($M$2:$M53),$M$2:$M$420,0))</f>
        <v>8.1836664000000003E-2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89999284.829999998</v>
      </c>
      <c r="C54">
        <f>VLOOKUP($A54,all_biorepintensities!$A:$G,MATCH(C$1,all_biorepintensities!$A$1:$G$1,0),FALSE)</f>
        <v>399278081.60000002</v>
      </c>
      <c r="D54">
        <f>VLOOKUP($A54,all_biorepintensities!$A:$G,MATCH(D$1,all_biorepintensities!$A$1:$G$1,0),FALSE)</f>
        <v>503852141.50999999</v>
      </c>
      <c r="E54">
        <f>VLOOKUP($A54,all_biorepintensities!$A:$G,MATCH(E$1,all_biorepintensities!$A$1:$G$1,0),FALSE)</f>
        <v>82959555.849999994</v>
      </c>
      <c r="F54">
        <f>VLOOKUP($A54,all_biorepintensities!$A:$G,MATCH(F$1,all_biorepintensities!$A$1:$G$1,0),FALSE)</f>
        <v>799050144.94000006</v>
      </c>
      <c r="G54">
        <f>VLOOKUP($A54,all_biorepintensities!$A:$G,MATCH(G$1,all_biorepintensities!$A$1:$G$1,0),FALSE)</f>
        <v>305126780.92000002</v>
      </c>
      <c r="H54" s="10">
        <f>ROUND(AVERAGE(B54:D54),all_biorepintensities!$U$4)</f>
        <v>331043169.31333297</v>
      </c>
      <c r="I54" s="10">
        <f>ROUND(AVERAGE(E54:G54),all_biorepintensities!$U$4)</f>
        <v>395712160.56999999</v>
      </c>
      <c r="J54" s="2">
        <f>ROUND(SQRT(((1/3+1/3)/4)*((SUM((B54-H54)^2,(C54-H54)^2,(D54-H54)^2)+SUM((E54-I54)^2,(F54-I54)^2,(G54-I54)^2)))),all_biorepintensities!$U$4)</f>
        <v>245398495.911713</v>
      </c>
      <c r="K54" s="2">
        <f>ROUND((I54-H54)/(J54+all_biorepintensities!$U$2),all_biorepintensities!$U$4)</f>
        <v>0.26352643590000002</v>
      </c>
      <c r="L54" s="2">
        <f>K54+0.00000001*ROWS($K$2:K54)</f>
        <v>0.26352696590000002</v>
      </c>
      <c r="M54">
        <f t="shared" si="0"/>
        <v>79</v>
      </c>
      <c r="N54">
        <f>INDEX($K$2:$K$420,MATCH(ROWS($M$2:$M54),$M$2:$M$420,0))</f>
        <v>0.1044939526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426007774.5</v>
      </c>
      <c r="C55">
        <f>VLOOKUP($A55,all_biorepintensities!$A:$G,MATCH(C$1,all_biorepintensities!$A$1:$G$1,0),FALSE)</f>
        <v>60062694.740000002</v>
      </c>
      <c r="D55">
        <f>VLOOKUP($A55,all_biorepintensities!$A:$G,MATCH(D$1,all_biorepintensities!$A$1:$G$1,0),FALSE)</f>
        <v>15873552.050000001</v>
      </c>
      <c r="E55">
        <f>VLOOKUP($A55,all_biorepintensities!$A:$G,MATCH(E$1,all_biorepintensities!$A$1:$G$1,0),FALSE)</f>
        <v>397245898.33999997</v>
      </c>
      <c r="F55">
        <f>VLOOKUP($A55,all_biorepintensities!$A:$G,MATCH(F$1,all_biorepintensities!$A$1:$G$1,0),FALSE)</f>
        <v>97979623.439999998</v>
      </c>
      <c r="G55">
        <f>VLOOKUP($A55,all_biorepintensities!$A:$G,MATCH(G$1,all_biorepintensities!$A$1:$G$1,0),FALSE)</f>
        <v>10269525.869999999</v>
      </c>
      <c r="H55" s="10">
        <f>ROUND(AVERAGE(B55:D55),all_biorepintensities!$U$4)</f>
        <v>167314673.76333299</v>
      </c>
      <c r="I55" s="10">
        <f>ROUND(AVERAGE(E55:G55),all_biorepintensities!$U$4)</f>
        <v>168498349.216667</v>
      </c>
      <c r="J55" s="2">
        <f>ROUND(SQRT(((1/3+1/3)/4)*((SUM((B55-H55)^2,(C55-H55)^2,(D55-H55)^2)+SUM((E55-I55)^2,(F55-I55)^2,(G55-I55)^2)))),all_biorepintensities!$U$4)</f>
        <v>174973432.82706901</v>
      </c>
      <c r="K55" s="2">
        <f>ROUND((I55-H55)/(J55+all_biorepintensities!$U$2),all_biorepintensities!$U$4)</f>
        <v>6.7648867000000001E-3</v>
      </c>
      <c r="L55" s="2">
        <f>K55+0.00000001*ROWS($K$2:K55)</f>
        <v>6.7654267000000004E-3</v>
      </c>
      <c r="M55">
        <f t="shared" si="0"/>
        <v>31</v>
      </c>
      <c r="N55">
        <f>INDEX($K$2:$K$420,MATCH(ROWS($M$2:$M55),$M$2:$M$420,0))</f>
        <v>0.1174943644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37012664.609999999</v>
      </c>
      <c r="C56">
        <f>VLOOKUP($A56,all_biorepintensities!$A:$G,MATCH(C$1,all_biorepintensities!$A$1:$G$1,0),FALSE)</f>
        <v>228101506.62</v>
      </c>
      <c r="D56">
        <f>VLOOKUP($A56,all_biorepintensities!$A:$G,MATCH(D$1,all_biorepintensities!$A$1:$G$1,0),FALSE)</f>
        <v>267809077.49000001</v>
      </c>
      <c r="E56">
        <f>VLOOKUP($A56,all_biorepintensities!$A:$G,MATCH(E$1,all_biorepintensities!$A$1:$G$1,0),FALSE)</f>
        <v>30500336.920000002</v>
      </c>
      <c r="F56">
        <f>VLOOKUP($A56,all_biorepintensities!$A:$G,MATCH(F$1,all_biorepintensities!$A$1:$G$1,0),FALSE)</f>
        <v>391514057.62</v>
      </c>
      <c r="G56">
        <f>VLOOKUP($A56,all_biorepintensities!$A:$G,MATCH(G$1,all_biorepintensities!$A$1:$G$1,0),FALSE)</f>
        <v>173386132.38</v>
      </c>
      <c r="H56" s="10">
        <f>ROUND(AVERAGE(B56:D56),all_biorepintensities!$U$4)</f>
        <v>177641082.90666699</v>
      </c>
      <c r="I56" s="10">
        <f>ROUND(AVERAGE(E56:G56),all_biorepintensities!$U$4)</f>
        <v>198466842.306667</v>
      </c>
      <c r="J56" s="2">
        <f>ROUND(SQRT(((1/3+1/3)/4)*((SUM((B56-H56)^2,(C56-H56)^2,(D56-H56)^2)+SUM((E56-I56)^2,(F56-I56)^2,(G56-I56)^2)))),all_biorepintensities!$U$4)</f>
        <v>126860743.81226</v>
      </c>
      <c r="K56" s="2">
        <f>ROUND((I56-H56)/(J56+all_biorepintensities!$U$2),all_biorepintensities!$U$4)</f>
        <v>0.16416236109999999</v>
      </c>
      <c r="L56" s="2">
        <f>K56+0.00000001*ROWS($K$2:K56)</f>
        <v>0.16416291109999998</v>
      </c>
      <c r="M56">
        <f t="shared" si="0"/>
        <v>61</v>
      </c>
      <c r="N56">
        <f>INDEX($K$2:$K$420,MATCH(ROWS($M$2:$M56),$M$2:$M$420,0))</f>
        <v>0.1205326031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92494437.920000002</v>
      </c>
      <c r="C57">
        <f>VLOOKUP($A57,all_biorepintensities!$A:$G,MATCH(C$1,all_biorepintensities!$A$1:$G$1,0),FALSE)</f>
        <v>742653427.33000004</v>
      </c>
      <c r="D57">
        <f>VLOOKUP($A57,all_biorepintensities!$A:$G,MATCH(D$1,all_biorepintensities!$A$1:$G$1,0),FALSE)</f>
        <v>730305773.80999994</v>
      </c>
      <c r="E57">
        <f>VLOOKUP($A57,all_biorepintensities!$A:$G,MATCH(E$1,all_biorepintensities!$A$1:$G$1,0),FALSE)</f>
        <v>79286389.319999993</v>
      </c>
      <c r="F57">
        <f>VLOOKUP($A57,all_biorepintensities!$A:$G,MATCH(F$1,all_biorepintensities!$A$1:$G$1,0),FALSE)</f>
        <v>971887649.14999998</v>
      </c>
      <c r="G57">
        <f>VLOOKUP($A57,all_biorepintensities!$A:$G,MATCH(G$1,all_biorepintensities!$A$1:$G$1,0),FALSE)</f>
        <v>596827575.34000003</v>
      </c>
      <c r="H57" s="10">
        <f>ROUND(AVERAGE(B57:D57),all_biorepintensities!$U$4)</f>
        <v>521817879.68666703</v>
      </c>
      <c r="I57" s="10">
        <f>ROUND(AVERAGE(E57:G57),all_biorepintensities!$U$4)</f>
        <v>549333871.26999998</v>
      </c>
      <c r="J57" s="2">
        <f>ROUND(SQRT(((1/3+1/3)/4)*((SUM((B57-H57)^2,(C57-H57)^2,(D57-H57)^2)+SUM((E57-I57)^2,(F57-I57)^2,(G57-I57)^2)))),all_biorepintensities!$U$4)</f>
        <v>336230610.63397503</v>
      </c>
      <c r="K57" s="2">
        <f>ROUND((I57-H57)/(J57+all_biorepintensities!$U$2),all_biorepintensities!$U$4)</f>
        <v>8.1836664000000003E-2</v>
      </c>
      <c r="L57" s="2">
        <f>K57+0.00000001*ROWS($K$2:K57)</f>
        <v>8.1837224E-2</v>
      </c>
      <c r="M57">
        <f t="shared" si="0"/>
        <v>52</v>
      </c>
      <c r="N57">
        <f>INDEX($K$2:$K$420,MATCH(ROWS($M$2:$M57),$M$2:$M$420,0))</f>
        <v>0.12642556599999999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692293928.62</v>
      </c>
      <c r="C58">
        <f>VLOOKUP($A58,all_biorepintensities!$A:$G,MATCH(C$1,all_biorepintensities!$A$1:$G$1,0),FALSE)</f>
        <v>258308589.34</v>
      </c>
      <c r="D58">
        <f>VLOOKUP($A58,all_biorepintensities!$A:$G,MATCH(D$1,all_biorepintensities!$A$1:$G$1,0),FALSE)</f>
        <v>419260399.51999998</v>
      </c>
      <c r="E58">
        <f>VLOOKUP($A58,all_biorepintensities!$A:$G,MATCH(E$1,all_biorepintensities!$A$1:$G$1,0),FALSE)</f>
        <v>556747608.67999995</v>
      </c>
      <c r="F58">
        <f>VLOOKUP($A58,all_biorepintensities!$A:$G,MATCH(F$1,all_biorepintensities!$A$1:$G$1,0),FALSE)</f>
        <v>479683577.77999997</v>
      </c>
      <c r="G58">
        <f>VLOOKUP($A58,all_biorepintensities!$A:$G,MATCH(G$1,all_biorepintensities!$A$1:$G$1,0),FALSE)</f>
        <v>320709612.87</v>
      </c>
      <c r="H58" s="10">
        <f>ROUND(AVERAGE(B58:D58),all_biorepintensities!$U$4)</f>
        <v>456620972.49333298</v>
      </c>
      <c r="I58" s="10">
        <f>ROUND(AVERAGE(E58:G58),all_biorepintensities!$U$4)</f>
        <v>452380266.44333303</v>
      </c>
      <c r="J58" s="2">
        <f>ROUND(SQRT(((1/3+1/3)/4)*((SUM((B58-H58)^2,(C58-H58)^2,(D58-H58)^2)+SUM((E58-I58)^2,(F58-I58)^2,(G58-I58)^2)))),all_biorepintensities!$U$4)</f>
        <v>144476370.57217601</v>
      </c>
      <c r="K58" s="2">
        <f>ROUND((I58-H58)/(J58+all_biorepintensities!$U$2),all_biorepintensities!$U$4)</f>
        <v>-2.9352246299999999E-2</v>
      </c>
      <c r="L58" s="2">
        <f>K58+0.00000001*ROWS($K$2:K58)</f>
        <v>-2.9351676300000001E-2</v>
      </c>
      <c r="M58">
        <f t="shared" si="0"/>
        <v>27</v>
      </c>
      <c r="N58">
        <f>INDEX($K$2:$K$420,MATCH(ROWS($M$2:$M58),$M$2:$M$420,0))</f>
        <v>0.13643499040000001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228440885.99000001</v>
      </c>
      <c r="C59">
        <f>VLOOKUP($A59,all_biorepintensities!$A:$G,MATCH(C$1,all_biorepintensities!$A$1:$G$1,0),FALSE)</f>
        <v>431922701.14999998</v>
      </c>
      <c r="D59">
        <f>VLOOKUP($A59,all_biorepintensities!$A:$G,MATCH(D$1,all_biorepintensities!$A$1:$G$1,0),FALSE)</f>
        <v>638410067.71000004</v>
      </c>
      <c r="E59">
        <f>VLOOKUP($A59,all_biorepintensities!$A:$G,MATCH(E$1,all_biorepintensities!$A$1:$G$1,0),FALSE)</f>
        <v>354254749.13999999</v>
      </c>
      <c r="F59">
        <f>VLOOKUP($A59,all_biorepintensities!$A:$G,MATCH(F$1,all_biorepintensities!$A$1:$G$1,0),FALSE)</f>
        <v>460553939.38999999</v>
      </c>
      <c r="G59">
        <f>VLOOKUP($A59,all_biorepintensities!$A:$G,MATCH(G$1,all_biorepintensities!$A$1:$G$1,0),FALSE)</f>
        <v>639124938.26999998</v>
      </c>
      <c r="H59" s="10">
        <f>ROUND(AVERAGE(B59:D59),all_biorepintensities!$U$4)</f>
        <v>432924551.61666697</v>
      </c>
      <c r="I59" s="10">
        <f>ROUND(AVERAGE(E59:G59),all_biorepintensities!$U$4)</f>
        <v>484644542.26666701</v>
      </c>
      <c r="J59" s="2">
        <f>ROUND(SQRT(((1/3+1/3)/4)*((SUM((B59-H59)^2,(C59-H59)^2,(D59-H59)^2)+SUM((E59-I59)^2,(F59-I59)^2,(G59-I59)^2)))),all_biorepintensities!$U$4)</f>
        <v>144617264.174869</v>
      </c>
      <c r="K59" s="2">
        <f>ROUND((I59-H59)/(J59+all_biorepintensities!$U$2),all_biorepintensities!$U$4)</f>
        <v>0.3576335826</v>
      </c>
      <c r="L59" s="2">
        <f>K59+0.00000001*ROWS($K$2:K59)</f>
        <v>0.35763416259999997</v>
      </c>
      <c r="M59">
        <f t="shared" si="0"/>
        <v>90</v>
      </c>
      <c r="N59">
        <f>INDEX($K$2:$K$420,MATCH(ROWS($M$2:$M59),$M$2:$M$420,0))</f>
        <v>0.13769622640000001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389601997.54000002</v>
      </c>
      <c r="C60">
        <f>VLOOKUP($A60,all_biorepintensities!$A:$G,MATCH(C$1,all_biorepintensities!$A$1:$G$1,0),FALSE)</f>
        <v>97407629.890000001</v>
      </c>
      <c r="D60">
        <f>VLOOKUP($A60,all_biorepintensities!$A:$G,MATCH(D$1,all_biorepintensities!$A$1:$G$1,0),FALSE)</f>
        <v>205300324.72</v>
      </c>
      <c r="E60">
        <f>VLOOKUP($A60,all_biorepintensities!$A:$G,MATCH(E$1,all_biorepintensities!$A$1:$G$1,0),FALSE)</f>
        <v>349119183.29000002</v>
      </c>
      <c r="F60">
        <f>VLOOKUP($A60,all_biorepintensities!$A:$G,MATCH(F$1,all_biorepintensities!$A$1:$G$1,0),FALSE)</f>
        <v>192257790.50999999</v>
      </c>
      <c r="G60">
        <f>VLOOKUP($A60,all_biorepintensities!$A:$G,MATCH(G$1,all_biorepintensities!$A$1:$G$1,0),FALSE)</f>
        <v>166874218.03999999</v>
      </c>
      <c r="H60" s="10">
        <f>ROUND(AVERAGE(B60:D60),all_biorepintensities!$U$4)</f>
        <v>230769984.05000001</v>
      </c>
      <c r="I60" s="10">
        <f>ROUND(AVERAGE(E60:G60),all_biorepintensities!$U$4)</f>
        <v>236083730.61333299</v>
      </c>
      <c r="J60" s="2">
        <f>ROUND(SQRT(((1/3+1/3)/4)*((SUM((B60-H60)^2,(C60-H60)^2,(D60-H60)^2)+SUM((E60-I60)^2,(F60-I60)^2,(G60-I60)^2)))),all_biorepintensities!$U$4)</f>
        <v>102591026.882772</v>
      </c>
      <c r="K60" s="2">
        <f>ROUND((I60-H60)/(J60+all_biorepintensities!$U$2),all_biorepintensities!$U$4)</f>
        <v>5.1795431599999997E-2</v>
      </c>
      <c r="L60" s="2">
        <f>K60+0.00000001*ROWS($K$2:K60)</f>
        <v>5.1796021599999999E-2</v>
      </c>
      <c r="M60">
        <f t="shared" si="0"/>
        <v>44</v>
      </c>
      <c r="N60">
        <f>INDEX($K$2:$K$420,MATCH(ROWS($M$2:$M60),$M$2:$M$420,0))</f>
        <v>0.1403146545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285837611.36000001</v>
      </c>
      <c r="C61">
        <f>VLOOKUP($A61,all_biorepintensities!$A:$G,MATCH(C$1,all_biorepintensities!$A$1:$G$1,0),FALSE)</f>
        <v>423217225.19999999</v>
      </c>
      <c r="D61">
        <f>VLOOKUP($A61,all_biorepintensities!$A:$G,MATCH(D$1,all_biorepintensities!$A$1:$G$1,0),FALSE)</f>
        <v>816313138.20000005</v>
      </c>
      <c r="E61">
        <f>VLOOKUP($A61,all_biorepintensities!$A:$G,MATCH(E$1,all_biorepintensities!$A$1:$G$1,0),FALSE)</f>
        <v>260496871.38</v>
      </c>
      <c r="F61">
        <f>VLOOKUP($A61,all_biorepintensities!$A:$G,MATCH(F$1,all_biorepintensities!$A$1:$G$1,0),FALSE)</f>
        <v>702365981.63</v>
      </c>
      <c r="G61">
        <f>VLOOKUP($A61,all_biorepintensities!$A:$G,MATCH(G$1,all_biorepintensities!$A$1:$G$1,0),FALSE)</f>
        <v>497682631.49000001</v>
      </c>
      <c r="H61" s="10">
        <f>ROUND(AVERAGE(B61:D61),all_biorepintensities!$U$4)</f>
        <v>508455991.586667</v>
      </c>
      <c r="I61" s="10">
        <f>ROUND(AVERAGE(E61:G61),all_biorepintensities!$U$4)</f>
        <v>486848494.83333302</v>
      </c>
      <c r="J61" s="2">
        <f>ROUND(SQRT(((1/3+1/3)/4)*((SUM((B61-H61)^2,(C61-H61)^2,(D61-H61)^2)+SUM((E61-I61)^2,(F61-I61)^2,(G61-I61)^2)))),all_biorepintensities!$U$4)</f>
        <v>203879390.94105601</v>
      </c>
      <c r="K61" s="2">
        <f>ROUND((I61-H61)/(J61+all_biorepintensities!$U$2),all_biorepintensities!$U$4)</f>
        <v>-0.10598175980000001</v>
      </c>
      <c r="L61" s="2">
        <f>K61+0.00000001*ROWS($K$2:K61)</f>
        <v>-0.1059811598</v>
      </c>
      <c r="M61">
        <f t="shared" si="0"/>
        <v>18</v>
      </c>
      <c r="N61">
        <f>INDEX($K$2:$K$420,MATCH(ROWS($M$2:$M61),$M$2:$M$420,0))</f>
        <v>0.142989964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22757400.640000001</v>
      </c>
      <c r="C62">
        <f>VLOOKUP($A62,all_biorepintensities!$A:$G,MATCH(C$1,all_biorepintensities!$A$1:$G$1,0),FALSE)</f>
        <v>174636629.30000001</v>
      </c>
      <c r="D62">
        <f>VLOOKUP($A62,all_biorepintensities!$A:$G,MATCH(D$1,all_biorepintensities!$A$1:$G$1,0),FALSE)</f>
        <v>224894106.97999999</v>
      </c>
      <c r="E62">
        <f>VLOOKUP($A62,all_biorepintensities!$A:$G,MATCH(E$1,all_biorepintensities!$A$1:$G$1,0),FALSE)</f>
        <v>20285392.440000001</v>
      </c>
      <c r="F62">
        <f>VLOOKUP($A62,all_biorepintensities!$A:$G,MATCH(F$1,all_biorepintensities!$A$1:$G$1,0),FALSE)</f>
        <v>277437867.98000002</v>
      </c>
      <c r="G62">
        <f>VLOOKUP($A62,all_biorepintensities!$A:$G,MATCH(G$1,all_biorepintensities!$A$1:$G$1,0),FALSE)</f>
        <v>164248750.52000001</v>
      </c>
      <c r="H62" s="10">
        <f>ROUND(AVERAGE(B62:D62),all_biorepintensities!$U$4)</f>
        <v>140762712.306667</v>
      </c>
      <c r="I62" s="10">
        <f>ROUND(AVERAGE(E62:G62),all_biorepintensities!$U$4)</f>
        <v>153990670.313333</v>
      </c>
      <c r="J62" s="2">
        <f>ROUND(SQRT(((1/3+1/3)/4)*((SUM((B62-H62)^2,(C62-H62)^2,(D62-H62)^2)+SUM((E62-I62)^2,(F62-I62)^2,(G62-I62)^2)))),all_biorepintensities!$U$4)</f>
        <v>96066233.710708901</v>
      </c>
      <c r="K62" s="2">
        <f>ROUND((I62-H62)/(J62+all_biorepintensities!$U$2),all_biorepintensities!$U$4)</f>
        <v>0.13769622640000001</v>
      </c>
      <c r="L62" s="2">
        <f>K62+0.00000001*ROWS($K$2:K62)</f>
        <v>0.13769683640000002</v>
      </c>
      <c r="M62">
        <f t="shared" si="0"/>
        <v>58</v>
      </c>
      <c r="N62">
        <f>INDEX($K$2:$K$420,MATCH(ROWS($M$2:$M62),$M$2:$M$420,0))</f>
        <v>0.16416236109999999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22343568.82</v>
      </c>
      <c r="C63">
        <f>VLOOKUP($A63,all_biorepintensities!$A:$G,MATCH(C$1,all_biorepintensities!$A$1:$G$1,0),FALSE)</f>
        <v>48751061.659999996</v>
      </c>
      <c r="D63">
        <f>VLOOKUP($A63,all_biorepintensities!$A:$G,MATCH(D$1,all_biorepintensities!$A$1:$G$1,0),FALSE)</f>
        <v>68082286.709999993</v>
      </c>
      <c r="E63">
        <f>VLOOKUP($A63,all_biorepintensities!$A:$G,MATCH(E$1,all_biorepintensities!$A$1:$G$1,0),FALSE)</f>
        <v>21835250.52</v>
      </c>
      <c r="F63">
        <f>VLOOKUP($A63,all_biorepintensities!$A:$G,MATCH(F$1,all_biorepintensities!$A$1:$G$1,0),FALSE)</f>
        <v>72594437.590000004</v>
      </c>
      <c r="G63">
        <f>VLOOKUP($A63,all_biorepintensities!$A:$G,MATCH(G$1,all_biorepintensities!$A$1:$G$1,0),FALSE)</f>
        <v>45423923.460000001</v>
      </c>
      <c r="H63" s="10">
        <f>ROUND(AVERAGE(B63:D63),all_biorepintensities!$U$4)</f>
        <v>46392305.729999997</v>
      </c>
      <c r="I63" s="10">
        <f>ROUND(AVERAGE(E63:G63),all_biorepintensities!$U$4)</f>
        <v>46617870.523333304</v>
      </c>
      <c r="J63" s="2">
        <f>ROUND(SQRT(((1/3+1/3)/4)*((SUM((B63-H63)^2,(C63-H63)^2,(D63-H63)^2)+SUM((E63-I63)^2,(F63-I63)^2,(G63-I63)^2)))),all_biorepintensities!$U$4)</f>
        <v>19768436.760845002</v>
      </c>
      <c r="K63" s="2">
        <f>ROUND((I63-H63)/(J63+all_biorepintensities!$U$2),all_biorepintensities!$U$4)</f>
        <v>1.141035E-2</v>
      </c>
      <c r="L63" s="2">
        <f>K63+0.00000001*ROWS($K$2:K63)</f>
        <v>1.1410969999999999E-2</v>
      </c>
      <c r="M63">
        <f t="shared" si="0"/>
        <v>32</v>
      </c>
      <c r="N63">
        <f>INDEX($K$2:$K$420,MATCH(ROWS($M$2:$M63),$M$2:$M$420,0))</f>
        <v>0.16442165780000001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105862576.29000001</v>
      </c>
      <c r="C64">
        <f>VLOOKUP($A64,all_biorepintensities!$A:$G,MATCH(C$1,all_biorepintensities!$A$1:$G$1,0),FALSE)</f>
        <v>143389172.59</v>
      </c>
      <c r="D64">
        <f>VLOOKUP($A64,all_biorepintensities!$A:$G,MATCH(D$1,all_biorepintensities!$A$1:$G$1,0),FALSE)</f>
        <v>238254645.22999999</v>
      </c>
      <c r="E64">
        <f>VLOOKUP($A64,all_biorepintensities!$A:$G,MATCH(E$1,all_biorepintensities!$A$1:$G$1,0),FALSE)</f>
        <v>91305134.629999995</v>
      </c>
      <c r="F64">
        <f>VLOOKUP($A64,all_biorepintensities!$A:$G,MATCH(F$1,all_biorepintensities!$A$1:$G$1,0),FALSE)</f>
        <v>271546605.11000001</v>
      </c>
      <c r="G64">
        <f>VLOOKUP($A64,all_biorepintensities!$A:$G,MATCH(G$1,all_biorepintensities!$A$1:$G$1,0),FALSE)</f>
        <v>178243910.59</v>
      </c>
      <c r="H64" s="10">
        <f>ROUND(AVERAGE(B64:D64),all_biorepintensities!$U$4)</f>
        <v>162502131.37</v>
      </c>
      <c r="I64" s="10">
        <f>ROUND(AVERAGE(E64:G64),all_biorepintensities!$U$4)</f>
        <v>180365216.776667</v>
      </c>
      <c r="J64" s="2">
        <f>ROUND(SQRT(((1/3+1/3)/4)*((SUM((B64-H64)^2,(C64-H64)^2,(D64-H64)^2)+SUM((E64-I64)^2,(F64-I64)^2,(G64-I64)^2)))),all_biorepintensities!$U$4)</f>
        <v>65271269.201947503</v>
      </c>
      <c r="K64" s="2">
        <f>ROUND((I64-H64)/(J64+all_biorepintensities!$U$2),all_biorepintensities!$U$4)</f>
        <v>0.27367454860000001</v>
      </c>
      <c r="L64" s="2">
        <f>K64+0.00000001*ROWS($K$2:K64)</f>
        <v>0.27367517860000001</v>
      </c>
      <c r="M64">
        <f t="shared" si="0"/>
        <v>80</v>
      </c>
      <c r="N64">
        <f>INDEX($K$2:$K$420,MATCH(ROWS($M$2:$M64),$M$2:$M$420,0))</f>
        <v>0.1647687021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40544691.560000002</v>
      </c>
      <c r="C65">
        <f>VLOOKUP($A65,all_biorepintensities!$A:$G,MATCH(C$1,all_biorepintensities!$A$1:$G$1,0),FALSE)</f>
        <v>1053915160.4299999</v>
      </c>
      <c r="D65">
        <f>VLOOKUP($A65,all_biorepintensities!$A:$G,MATCH(D$1,all_biorepintensities!$A$1:$G$1,0),FALSE)</f>
        <v>713708648.88</v>
      </c>
      <c r="E65">
        <f>VLOOKUP($A65,all_biorepintensities!$A:$G,MATCH(E$1,all_biorepintensities!$A$1:$G$1,0),FALSE)</f>
        <v>49262971.789999999</v>
      </c>
      <c r="F65">
        <f>VLOOKUP($A65,all_biorepintensities!$A:$G,MATCH(F$1,all_biorepintensities!$A$1:$G$1,0),FALSE)</f>
        <v>1084437852.01</v>
      </c>
      <c r="G65">
        <f>VLOOKUP($A65,all_biorepintensities!$A:$G,MATCH(G$1,all_biorepintensities!$A$1:$G$1,0),FALSE)</f>
        <v>693536484.51999998</v>
      </c>
      <c r="H65" s="10">
        <f>ROUND(AVERAGE(B65:D65),all_biorepintensities!$U$4)</f>
        <v>602722833.62333298</v>
      </c>
      <c r="I65" s="10">
        <f>ROUND(AVERAGE(E65:G65),all_biorepintensities!$U$4)</f>
        <v>609079102.77333295</v>
      </c>
      <c r="J65" s="2">
        <f>ROUND(SQRT(((1/3+1/3)/4)*((SUM((B65-H65)^2,(C65-H65)^2,(D65-H65)^2)+SUM((E65-I65)^2,(F65-I65)^2,(G65-I65)^2)))),all_biorepintensities!$U$4)</f>
        <v>423955524.53209102</v>
      </c>
      <c r="K65" s="2">
        <f>ROUND((I65-H65)/(J65+all_biorepintensities!$U$2),all_biorepintensities!$U$4)</f>
        <v>1.4992773500000001E-2</v>
      </c>
      <c r="L65" s="2">
        <f>K65+0.00000001*ROWS($K$2:K65)</f>
        <v>1.49934135E-2</v>
      </c>
      <c r="M65">
        <f t="shared" si="0"/>
        <v>34</v>
      </c>
      <c r="N65">
        <f>INDEX($K$2:$K$420,MATCH(ROWS($M$2:$M65),$M$2:$M$420,0))</f>
        <v>0.1817398623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7422581.0999999996</v>
      </c>
      <c r="C66">
        <f>VLOOKUP($A66,all_biorepintensities!$A:$G,MATCH(C$1,all_biorepintensities!$A$1:$G$1,0),FALSE)</f>
        <v>52897558.969999999</v>
      </c>
      <c r="D66">
        <f>VLOOKUP($A66,all_biorepintensities!$A:$G,MATCH(D$1,all_biorepintensities!$A$1:$G$1,0),FALSE)</f>
        <v>90546705</v>
      </c>
      <c r="E66">
        <f>VLOOKUP($A66,all_biorepintensities!$A:$G,MATCH(E$1,all_biorepintensities!$A$1:$G$1,0),FALSE)</f>
        <v>10237840.85</v>
      </c>
      <c r="F66">
        <f>VLOOKUP($A66,all_biorepintensities!$A:$G,MATCH(F$1,all_biorepintensities!$A$1:$G$1,0),FALSE)</f>
        <v>135419129.37</v>
      </c>
      <c r="G66">
        <f>VLOOKUP($A66,all_biorepintensities!$A:$G,MATCH(G$1,all_biorepintensities!$A$1:$G$1,0),FALSE)</f>
        <v>52800840.43</v>
      </c>
      <c r="H66" s="10">
        <f>ROUND(AVERAGE(B66:D66),all_biorepintensities!$U$4)</f>
        <v>50288948.356666699</v>
      </c>
      <c r="I66" s="10">
        <f>ROUND(AVERAGE(E66:G66),all_biorepintensities!$U$4)</f>
        <v>66152603.549999997</v>
      </c>
      <c r="J66" s="2">
        <f>ROUND(SQRT(((1/3+1/3)/4)*((SUM((B66-H66)^2,(C66-H66)^2,(D66-H66)^2)+SUM((E66-I66)^2,(F66-I66)^2,(G66-I66)^2)))),all_biorepintensities!$U$4)</f>
        <v>43908235.989868499</v>
      </c>
      <c r="K66" s="2">
        <f>ROUND((I66-H66)/(J66+all_biorepintensities!$U$2),all_biorepintensities!$U$4)</f>
        <v>0.3612910989</v>
      </c>
      <c r="L66" s="2">
        <f>K66+0.00000001*ROWS($K$2:K66)</f>
        <v>0.36129174889999999</v>
      </c>
      <c r="M66">
        <f t="shared" si="0"/>
        <v>92</v>
      </c>
      <c r="N66">
        <f>INDEX($K$2:$K$420,MATCH(ROWS($M$2:$M66),$M$2:$M$420,0))</f>
        <v>0.1840494943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107314215.67</v>
      </c>
      <c r="C67">
        <f>VLOOKUP($A67,all_biorepintensities!$A:$G,MATCH(C$1,all_biorepintensities!$A$1:$G$1,0),FALSE)</f>
        <v>194740563.74000001</v>
      </c>
      <c r="D67">
        <f>VLOOKUP($A67,all_biorepintensities!$A:$G,MATCH(D$1,all_biorepintensities!$A$1:$G$1,0),FALSE)</f>
        <v>224092855.22</v>
      </c>
      <c r="E67">
        <f>VLOOKUP($A67,all_biorepintensities!$A:$G,MATCH(E$1,all_biorepintensities!$A$1:$G$1,0),FALSE)</f>
        <v>95505730.620000005</v>
      </c>
      <c r="F67">
        <f>VLOOKUP($A67,all_biorepintensities!$A:$G,MATCH(F$1,all_biorepintensities!$A$1:$G$1,0),FALSE)</f>
        <v>421225446.87</v>
      </c>
      <c r="G67">
        <f>VLOOKUP($A67,all_biorepintensities!$A:$G,MATCH(G$1,all_biorepintensities!$A$1:$G$1,0),FALSE)</f>
        <v>123119160.23999999</v>
      </c>
      <c r="H67" s="10">
        <f>ROUND(AVERAGE(B67:D67),all_biorepintensities!$U$4)</f>
        <v>175382544.87666699</v>
      </c>
      <c r="I67" s="10">
        <f>ROUND(AVERAGE(E67:G67),all_biorepintensities!$U$4)</f>
        <v>213283445.91</v>
      </c>
      <c r="J67" s="2">
        <f>ROUND(SQRT(((1/3+1/3)/4)*((SUM((B67-H67)^2,(C67-H67)^2,(D67-H67)^2)+SUM((E67-I67)^2,(F67-I67)^2,(G67-I67)^2)))),all_biorepintensities!$U$4)</f>
        <v>110016505.626509</v>
      </c>
      <c r="K67" s="2">
        <f>ROUND((I67-H67)/(J67+all_biorepintensities!$U$2),all_biorepintensities!$U$4)</f>
        <v>0.34450194969999998</v>
      </c>
      <c r="L67" s="2">
        <f>K67+0.00000001*ROWS($K$2:K67)</f>
        <v>0.34450260969999996</v>
      </c>
      <c r="M67">
        <f t="shared" ref="M67:M101" si="1">COUNTIF(L:L,"&lt;="&amp;$L67)</f>
        <v>89</v>
      </c>
      <c r="N67">
        <f>INDEX($K$2:$K$420,MATCH(ROWS($M$2:$M67),$M$2:$M$420,0))</f>
        <v>0.18590447409999999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52095457.409999996</v>
      </c>
      <c r="C68">
        <f>VLOOKUP($A68,all_biorepintensities!$A:$G,MATCH(C$1,all_biorepintensities!$A$1:$G$1,0),FALSE)</f>
        <v>229030300.59</v>
      </c>
      <c r="D68">
        <f>VLOOKUP($A68,all_biorepintensities!$A:$G,MATCH(D$1,all_biorepintensities!$A$1:$G$1,0),FALSE)</f>
        <v>767261808.19000006</v>
      </c>
      <c r="E68">
        <f>VLOOKUP($A68,all_biorepintensities!$A:$G,MATCH(E$1,all_biorepintensities!$A$1:$G$1,0),FALSE)</f>
        <v>39764242.210000001</v>
      </c>
      <c r="F68">
        <f>VLOOKUP($A68,all_biorepintensities!$A:$G,MATCH(F$1,all_biorepintensities!$A$1:$G$1,0),FALSE)</f>
        <v>408916005.41000003</v>
      </c>
      <c r="G68">
        <f>VLOOKUP($A68,all_biorepintensities!$A:$G,MATCH(G$1,all_biorepintensities!$A$1:$G$1,0),FALSE)</f>
        <v>533112344.14999998</v>
      </c>
      <c r="H68" s="10">
        <f>ROUND(AVERAGE(B68:D68),all_biorepintensities!$U$4)</f>
        <v>349462522.06333297</v>
      </c>
      <c r="I68" s="10">
        <f>ROUND(AVERAGE(E68:G68),all_biorepintensities!$U$4)</f>
        <v>327264197.25666702</v>
      </c>
      <c r="J68" s="2">
        <f>ROUND(SQRT(((1/3+1/3)/4)*((SUM((B68-H68)^2,(C68-H68)^2,(D68-H68)^2)+SUM((E68-I68)^2,(F68-I68)^2,(G68-I68)^2)))),all_biorepintensities!$U$4)</f>
        <v>261146203.017728</v>
      </c>
      <c r="K68" s="2">
        <f>ROUND((I68-H68)/(J68+all_biorepintensities!$U$2),all_biorepintensities!$U$4)</f>
        <v>-8.5003436599999996E-2</v>
      </c>
      <c r="L68" s="2">
        <f>K68+0.00000001*ROWS($K$2:K68)</f>
        <v>-8.5002766600000002E-2</v>
      </c>
      <c r="M68">
        <f t="shared" si="1"/>
        <v>21</v>
      </c>
      <c r="N68">
        <f>INDEX($K$2:$K$420,MATCH(ROWS($M$2:$M68),$M$2:$M$420,0))</f>
        <v>0.20907666480000001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75185594.109999999</v>
      </c>
      <c r="C69">
        <f>VLOOKUP($A69,all_biorepintensities!$A:$G,MATCH(C$1,all_biorepintensities!$A$1:$G$1,0),FALSE)</f>
        <v>41515373.530000001</v>
      </c>
      <c r="D69">
        <f>VLOOKUP($A69,all_biorepintensities!$A:$G,MATCH(D$1,all_biorepintensities!$A$1:$G$1,0),FALSE)</f>
        <v>34881544.079999998</v>
      </c>
      <c r="E69">
        <f>VLOOKUP($A69,all_biorepintensities!$A:$G,MATCH(E$1,all_biorepintensities!$A$1:$G$1,0),FALSE)</f>
        <v>57048976.640000001</v>
      </c>
      <c r="F69">
        <f>VLOOKUP($A69,all_biorepintensities!$A:$G,MATCH(F$1,all_biorepintensities!$A$1:$G$1,0),FALSE)</f>
        <v>27252618.350000001</v>
      </c>
      <c r="G69">
        <f>VLOOKUP($A69,all_biorepintensities!$A:$G,MATCH(G$1,all_biorepintensities!$A$1:$G$1,0),FALSE)</f>
        <v>41153267.530000001</v>
      </c>
      <c r="H69" s="10">
        <f>ROUND(AVERAGE(B69:D69),all_biorepintensities!$U$4)</f>
        <v>50527503.906666704</v>
      </c>
      <c r="I69" s="10">
        <f>ROUND(AVERAGE(E69:G69),all_biorepintensities!$U$4)</f>
        <v>41818287.506666698</v>
      </c>
      <c r="J69" s="2">
        <f>ROUND(SQRT(((1/3+1/3)/4)*((SUM((B69-H69)^2,(C69-H69)^2,(D69-H69)^2)+SUM((E69-I69)^2,(F69-I69)^2,(G69-I69)^2)))),all_biorepintensities!$U$4)</f>
        <v>15158115.682841901</v>
      </c>
      <c r="K69" s="2">
        <f>ROUND((I69-H69)/(J69+all_biorepintensities!$U$2),all_biorepintensities!$U$4)</f>
        <v>-0.57455794689999995</v>
      </c>
      <c r="L69" s="2">
        <f>K69+0.00000001*ROWS($K$2:K69)</f>
        <v>-0.57455726689999997</v>
      </c>
      <c r="M69">
        <f t="shared" si="1"/>
        <v>1</v>
      </c>
      <c r="N69">
        <f>INDEX($K$2:$K$420,MATCH(ROWS($M$2:$M69),$M$2:$M$420,0))</f>
        <v>0.21107690770000001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331204247.44999999</v>
      </c>
      <c r="C70">
        <f>VLOOKUP($A70,all_biorepintensities!$A:$G,MATCH(C$1,all_biorepintensities!$A$1:$G$1,0),FALSE)</f>
        <v>9663164.6899999995</v>
      </c>
      <c r="D70">
        <f>VLOOKUP($A70,all_biorepintensities!$A:$G,MATCH(D$1,all_biorepintensities!$A$1:$G$1,0),FALSE)</f>
        <v>214864453.90000001</v>
      </c>
      <c r="E70">
        <f>VLOOKUP($A70,all_biorepintensities!$A:$G,MATCH(E$1,all_biorepintensities!$A$1:$G$1,0),FALSE)</f>
        <v>289251478.31999999</v>
      </c>
      <c r="F70">
        <f>VLOOKUP($A70,all_biorepintensities!$A:$G,MATCH(F$1,all_biorepintensities!$A$1:$G$1,0),FALSE)</f>
        <v>37964245.159999996</v>
      </c>
      <c r="G70">
        <f>VLOOKUP($A70,all_biorepintensities!$A:$G,MATCH(G$1,all_biorepintensities!$A$1:$G$1,0),FALSE)</f>
        <v>146604167.16</v>
      </c>
      <c r="H70" s="10">
        <f>ROUND(AVERAGE(B70:D70),all_biorepintensities!$U$4)</f>
        <v>185243955.34666699</v>
      </c>
      <c r="I70" s="10">
        <f>ROUND(AVERAGE(E70:G70),all_biorepintensities!$U$4)</f>
        <v>157939963.54666701</v>
      </c>
      <c r="J70" s="2">
        <f>ROUND(SQRT(((1/3+1/3)/4)*((SUM((B70-H70)^2,(C70-H70)^2,(D70-H70)^2)+SUM((E70-I70)^2,(F70-I70)^2,(G70-I70)^2)))),all_biorepintensities!$U$4)</f>
        <v>118866719.513385</v>
      </c>
      <c r="K70" s="2">
        <f>ROUND((I70-H70)/(J70+all_biorepintensities!$U$2),all_biorepintensities!$U$4)</f>
        <v>-0.2297025751</v>
      </c>
      <c r="L70" s="2">
        <f>K70+0.00000001*ROWS($K$2:K70)</f>
        <v>-0.2297018851</v>
      </c>
      <c r="M70">
        <f t="shared" si="1"/>
        <v>8</v>
      </c>
      <c r="N70">
        <f>INDEX($K$2:$K$420,MATCH(ROWS($M$2:$M70),$M$2:$M$420,0))</f>
        <v>0.2212099377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51196203.560000002</v>
      </c>
      <c r="C71">
        <f>VLOOKUP($A71,all_biorepintensities!$A:$G,MATCH(C$1,all_biorepintensities!$A$1:$G$1,0),FALSE)</f>
        <v>482118908.26999998</v>
      </c>
      <c r="D71">
        <f>VLOOKUP($A71,all_biorepintensities!$A:$G,MATCH(D$1,all_biorepintensities!$A$1:$G$1,0),FALSE)</f>
        <v>1598414117.75</v>
      </c>
      <c r="E71">
        <f>VLOOKUP($A71,all_biorepintensities!$A:$G,MATCH(E$1,all_biorepintensities!$A$1:$G$1,0),FALSE)</f>
        <v>16082334.77</v>
      </c>
      <c r="F71">
        <f>VLOOKUP($A71,all_biorepintensities!$A:$G,MATCH(F$1,all_biorepintensities!$A$1:$G$1,0),FALSE)</f>
        <v>1565016774.51</v>
      </c>
      <c r="G71">
        <f>VLOOKUP($A71,all_biorepintensities!$A:$G,MATCH(G$1,all_biorepintensities!$A$1:$G$1,0),FALSE)</f>
        <v>777014289.57000005</v>
      </c>
      <c r="H71" s="10">
        <f>ROUND(AVERAGE(B71:D71),all_biorepintensities!$U$4)</f>
        <v>710576409.86000001</v>
      </c>
      <c r="I71" s="10">
        <f>ROUND(AVERAGE(E71:G71),all_biorepintensities!$U$4)</f>
        <v>786037799.61666703</v>
      </c>
      <c r="J71" s="2">
        <f>ROUND(SQRT(((1/3+1/3)/4)*((SUM((B71-H71)^2,(C71-H71)^2,(D71-H71)^2)+SUM((E71-I71)^2,(F71-I71)^2,(G71-I71)^2)))),all_biorepintensities!$U$4)</f>
        <v>642255396.623366</v>
      </c>
      <c r="K71" s="2">
        <f>ROUND((I71-H71)/(J71+all_biorepintensities!$U$2),all_biorepintensities!$U$4)</f>
        <v>0.1174943644</v>
      </c>
      <c r="L71" s="2">
        <f>K71+0.00000001*ROWS($K$2:K71)</f>
        <v>0.1174950644</v>
      </c>
      <c r="M71">
        <f t="shared" si="1"/>
        <v>54</v>
      </c>
      <c r="N71">
        <f>INDEX($K$2:$K$420,MATCH(ROWS($M$2:$M71),$M$2:$M$420,0))</f>
        <v>0.23300889899999999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177646922.81999999</v>
      </c>
      <c r="C72">
        <f>VLOOKUP($A72,all_biorepintensities!$A:$G,MATCH(C$1,all_biorepintensities!$A$1:$G$1,0),FALSE)</f>
        <v>102230030.88</v>
      </c>
      <c r="D72">
        <f>VLOOKUP($A72,all_biorepintensities!$A:$G,MATCH(D$1,all_biorepintensities!$A$1:$G$1,0),FALSE)</f>
        <v>232693956.00999999</v>
      </c>
      <c r="E72">
        <f>VLOOKUP($A72,all_biorepintensities!$A:$G,MATCH(E$1,all_biorepintensities!$A$1:$G$1,0),FALSE)</f>
        <v>153129168.24000001</v>
      </c>
      <c r="F72">
        <f>VLOOKUP($A72,all_biorepintensities!$A:$G,MATCH(F$1,all_biorepintensities!$A$1:$G$1,0),FALSE)</f>
        <v>221837149.50999999</v>
      </c>
      <c r="G72">
        <f>VLOOKUP($A72,all_biorepintensities!$A:$G,MATCH(G$1,all_biorepintensities!$A$1:$G$1,0),FALSE)</f>
        <v>159219328.44</v>
      </c>
      <c r="H72" s="10">
        <f>ROUND(AVERAGE(B72:D72),all_biorepintensities!$U$4)</f>
        <v>170856969.90333301</v>
      </c>
      <c r="I72" s="10">
        <f>ROUND(AVERAGE(E72:G72),all_biorepintensities!$U$4)</f>
        <v>178061882.063333</v>
      </c>
      <c r="J72" s="2">
        <f>ROUND(SQRT(((1/3+1/3)/4)*((SUM((B72-H72)^2,(C72-H72)^2,(D72-H72)^2)+SUM((E72-I72)^2,(F72-I72)^2,(G72-I72)^2)))),all_biorepintensities!$U$4)</f>
        <v>43727430.667622797</v>
      </c>
      <c r="K72" s="2">
        <f>ROUND((I72-H72)/(J72+all_biorepintensities!$U$2),all_biorepintensities!$U$4)</f>
        <v>0.1647687021</v>
      </c>
      <c r="L72" s="2">
        <f>K72+0.00000001*ROWS($K$2:K72)</f>
        <v>0.16476941209999998</v>
      </c>
      <c r="M72">
        <f t="shared" si="1"/>
        <v>63</v>
      </c>
      <c r="N72">
        <f>INDEX($K$2:$K$420,MATCH(ROWS($M$2:$M72),$M$2:$M$420,0))</f>
        <v>0.23502713929999999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124551529.77</v>
      </c>
      <c r="C73">
        <f>VLOOKUP($A73,all_biorepintensities!$A:$G,MATCH(C$1,all_biorepintensities!$A$1:$G$1,0),FALSE)</f>
        <v>2692209471.2600002</v>
      </c>
      <c r="D73">
        <f>VLOOKUP($A73,all_biorepintensities!$A:$G,MATCH(D$1,all_biorepintensities!$A$1:$G$1,0),FALSE)</f>
        <v>1993041578.3599999</v>
      </c>
      <c r="E73">
        <f>VLOOKUP($A73,all_biorepintensities!$A:$G,MATCH(E$1,all_biorepintensities!$A$1:$G$1,0),FALSE)</f>
        <v>161867630.44</v>
      </c>
      <c r="F73">
        <f>VLOOKUP($A73,all_biorepintensities!$A:$G,MATCH(F$1,all_biorepintensities!$A$1:$G$1,0),FALSE)</f>
        <v>2913666806.23</v>
      </c>
      <c r="G73">
        <f>VLOOKUP($A73,all_biorepintensities!$A:$G,MATCH(G$1,all_biorepintensities!$A$1:$G$1,0),FALSE)</f>
        <v>1973409078.0799999</v>
      </c>
      <c r="H73" s="10">
        <f>ROUND(AVERAGE(B73:D73),all_biorepintensities!$U$4)</f>
        <v>1603267526.46333</v>
      </c>
      <c r="I73" s="10">
        <f>ROUND(AVERAGE(E73:G73),all_biorepintensities!$U$4)</f>
        <v>1682981171.5833299</v>
      </c>
      <c r="J73" s="2">
        <f>ROUND(SQRT(((1/3+1/3)/4)*((SUM((B73-H73)^2,(C73-H73)^2,(D73-H73)^2)+SUM((E73-I73)^2,(F73-I73)^2,(G73-I73)^2)))),all_biorepintensities!$U$4)</f>
        <v>1113331432.7424099</v>
      </c>
      <c r="K73" s="2">
        <f>ROUND((I73-H73)/(J73+all_biorepintensities!$U$2),all_biorepintensities!$U$4)</f>
        <v>7.1599204599999994E-2</v>
      </c>
      <c r="L73" s="2">
        <f>K73+0.00000001*ROWS($K$2:K73)</f>
        <v>7.1599924599999989E-2</v>
      </c>
      <c r="M73">
        <f t="shared" si="1"/>
        <v>51</v>
      </c>
      <c r="N73">
        <f>INDEX($K$2:$K$420,MATCH(ROWS($M$2:$M73),$M$2:$M$420,0))</f>
        <v>0.2428117082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864627497.36000001</v>
      </c>
      <c r="C74">
        <f>VLOOKUP($A74,all_biorepintensities!$A:$G,MATCH(C$1,all_biorepintensities!$A$1:$G$1,0),FALSE)</f>
        <v>902995437.50999999</v>
      </c>
      <c r="D74">
        <f>VLOOKUP($A74,all_biorepintensities!$A:$G,MATCH(D$1,all_biorepintensities!$A$1:$G$1,0),FALSE)</f>
        <v>1609138714.79</v>
      </c>
      <c r="E74">
        <f>VLOOKUP($A74,all_biorepintensities!$A:$G,MATCH(E$1,all_biorepintensities!$A$1:$G$1,0),FALSE)</f>
        <v>899789444.04999995</v>
      </c>
      <c r="F74">
        <f>VLOOKUP($A74,all_biorepintensities!$A:$G,MATCH(F$1,all_biorepintensities!$A$1:$G$1,0),FALSE)</f>
        <v>1647175330.5999999</v>
      </c>
      <c r="G74">
        <f>VLOOKUP($A74,all_biorepintensities!$A:$G,MATCH(G$1,all_biorepintensities!$A$1:$G$1,0),FALSE)</f>
        <v>815531196.46000004</v>
      </c>
      <c r="H74" s="10">
        <f>ROUND(AVERAGE(B74:D74),all_biorepintensities!$U$4)</f>
        <v>1125587216.5533299</v>
      </c>
      <c r="I74" s="10">
        <f>ROUND(AVERAGE(E74:G74),all_biorepintensities!$U$4)</f>
        <v>1120831990.3699999</v>
      </c>
      <c r="J74" s="2">
        <f>ROUND(SQRT(((1/3+1/3)/4)*((SUM((B74-H74)^2,(C74-H74)^2,(D74-H74)^2)+SUM((E74-I74)^2,(F74-I74)^2,(G74-I74)^2)))),all_biorepintensities!$U$4)</f>
        <v>358370111.392362</v>
      </c>
      <c r="K74" s="2">
        <f>ROUND((I74-H74)/(J74+all_biorepintensities!$U$2),all_biorepintensities!$U$4)</f>
        <v>-1.32690367E-2</v>
      </c>
      <c r="L74" s="2">
        <f>K74+0.00000001*ROWS($K$2:K74)</f>
        <v>-1.3268306700000001E-2</v>
      </c>
      <c r="M74">
        <f t="shared" si="1"/>
        <v>30</v>
      </c>
      <c r="N74">
        <f>INDEX($K$2:$K$420,MATCH(ROWS($M$2:$M74),$M$2:$M$420,0))</f>
        <v>0.24871865839999999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330469230.23000002</v>
      </c>
      <c r="C75">
        <f>VLOOKUP($A75,all_biorepintensities!$A:$G,MATCH(C$1,all_biorepintensities!$A$1:$G$1,0),FALSE)</f>
        <v>197743456.12</v>
      </c>
      <c r="D75">
        <f>VLOOKUP($A75,all_biorepintensities!$A:$G,MATCH(D$1,all_biorepintensities!$A$1:$G$1,0),FALSE)</f>
        <v>296921431.23000002</v>
      </c>
      <c r="E75">
        <f>VLOOKUP($A75,all_biorepintensities!$A:$G,MATCH(E$1,all_biorepintensities!$A$1:$G$1,0),FALSE)</f>
        <v>273109176.82999998</v>
      </c>
      <c r="F75">
        <f>VLOOKUP($A75,all_biorepintensities!$A:$G,MATCH(F$1,all_biorepintensities!$A$1:$G$1,0),FALSE)</f>
        <v>331439744.19999999</v>
      </c>
      <c r="G75">
        <f>VLOOKUP($A75,all_biorepintensities!$A:$G,MATCH(G$1,all_biorepintensities!$A$1:$G$1,0),FALSE)</f>
        <v>194586179.58000001</v>
      </c>
      <c r="H75" s="10">
        <f>ROUND(AVERAGE(B75:D75),all_biorepintensities!$U$4)</f>
        <v>275044705.86000001</v>
      </c>
      <c r="I75" s="10">
        <f>ROUND(AVERAGE(E75:G75),all_biorepintensities!$U$4)</f>
        <v>266378366.87</v>
      </c>
      <c r="J75" s="2">
        <f>ROUND(SQRT(((1/3+1/3)/4)*((SUM((B75-H75)^2,(C75-H75)^2,(D75-H75)^2)+SUM((E75-I75)^2,(F75-I75)^2,(G75-I75)^2)))),all_biorepintensities!$U$4)</f>
        <v>56211441.606072903</v>
      </c>
      <c r="K75" s="2">
        <f>ROUND((I75-H75)/(J75+all_biorepintensities!$U$2),all_biorepintensities!$U$4)</f>
        <v>-0.1541739295</v>
      </c>
      <c r="L75" s="2">
        <f>K75+0.00000001*ROWS($K$2:K75)</f>
        <v>-0.1541731895</v>
      </c>
      <c r="M75">
        <f t="shared" si="1"/>
        <v>14</v>
      </c>
      <c r="N75">
        <f>INDEX($K$2:$K$420,MATCH(ROWS($M$2:$M75),$M$2:$M$420,0))</f>
        <v>0.2489520855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160870804.44</v>
      </c>
      <c r="C76">
        <f>VLOOKUP($A76,all_biorepintensities!$A:$G,MATCH(C$1,all_biorepintensities!$A$1:$G$1,0),FALSE)</f>
        <v>190057840.13</v>
      </c>
      <c r="D76">
        <f>VLOOKUP($A76,all_biorepintensities!$A:$G,MATCH(D$1,all_biorepintensities!$A$1:$G$1,0),FALSE)</f>
        <v>223390182.06</v>
      </c>
      <c r="E76">
        <f>VLOOKUP($A76,all_biorepintensities!$A:$G,MATCH(E$1,all_biorepintensities!$A$1:$G$1,0),FALSE)</f>
        <v>156019038.31999999</v>
      </c>
      <c r="F76">
        <f>VLOOKUP($A76,all_biorepintensities!$A:$G,MATCH(F$1,all_biorepintensities!$A$1:$G$1,0),FALSE)</f>
        <v>398812649.04000002</v>
      </c>
      <c r="G76">
        <f>VLOOKUP($A76,all_biorepintensities!$A:$G,MATCH(G$1,all_biorepintensities!$A$1:$G$1,0),FALSE)</f>
        <v>129479724.03</v>
      </c>
      <c r="H76" s="10">
        <f>ROUND(AVERAGE(B76:D76),all_biorepintensities!$U$4)</f>
        <v>191439608.87666699</v>
      </c>
      <c r="I76" s="10">
        <f>ROUND(AVERAGE(E76:G76),all_biorepintensities!$U$4)</f>
        <v>228103803.79666701</v>
      </c>
      <c r="J76" s="2">
        <f>ROUND(SQRT(((1/3+1/3)/4)*((SUM((B76-H76)^2,(C76-H76)^2,(D76-H76)^2)+SUM((E76-I76)^2,(F76-I76)^2,(G76-I76)^2)))),all_biorepintensities!$U$4)</f>
        <v>87580089.617313698</v>
      </c>
      <c r="K76" s="2">
        <f>ROUND((I76-H76)/(J76+all_biorepintensities!$U$2),all_biorepintensities!$U$4)</f>
        <v>0.41863618390000001</v>
      </c>
      <c r="L76" s="2">
        <f>K76+0.00000001*ROWS($K$2:K76)</f>
        <v>0.41863693390000001</v>
      </c>
      <c r="M76">
        <f t="shared" si="1"/>
        <v>96</v>
      </c>
      <c r="N76">
        <f>INDEX($K$2:$K$420,MATCH(ROWS($M$2:$M76),$M$2:$M$420,0))</f>
        <v>0.25011368309999998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79340789.469999999</v>
      </c>
      <c r="C77">
        <f>VLOOKUP($A77,all_biorepintensities!$A:$G,MATCH(C$1,all_biorepintensities!$A$1:$G$1,0),FALSE)</f>
        <v>68253033.030000001</v>
      </c>
      <c r="D77">
        <f>VLOOKUP($A77,all_biorepintensities!$A:$G,MATCH(D$1,all_biorepintensities!$A$1:$G$1,0),FALSE)</f>
        <v>960908508.85000002</v>
      </c>
      <c r="E77">
        <f>VLOOKUP($A77,all_biorepintensities!$A:$G,MATCH(E$1,all_biorepintensities!$A$1:$G$1,0),FALSE)</f>
        <v>196031104.88</v>
      </c>
      <c r="F77">
        <f>VLOOKUP($A77,all_biorepintensities!$A:$G,MATCH(F$1,all_biorepintensities!$A$1:$G$1,0),FALSE)</f>
        <v>425700543.11000001</v>
      </c>
      <c r="G77">
        <f>VLOOKUP($A77,all_biorepintensities!$A:$G,MATCH(G$1,all_biorepintensities!$A$1:$G$1,0),FALSE)</f>
        <v>50745633.390000001</v>
      </c>
      <c r="H77" s="10">
        <f>ROUND(AVERAGE(B77:D77),all_biorepintensities!$U$4)</f>
        <v>369500777.11666697</v>
      </c>
      <c r="I77" s="10">
        <f>ROUND(AVERAGE(E77:G77),all_biorepintensities!$U$4)</f>
        <v>224159093.79333299</v>
      </c>
      <c r="J77" s="2">
        <f>ROUND(SQRT(((1/3+1/3)/4)*((SUM((B77-H77)^2,(C77-H77)^2,(D77-H77)^2)+SUM((E77-I77)^2,(F77-I77)^2,(G77-I77)^2)))),all_biorepintensities!$U$4)</f>
        <v>315221745.94625098</v>
      </c>
      <c r="K77" s="2">
        <f>ROUND((I77-H77)/(J77+all_biorepintensities!$U$2),all_biorepintensities!$U$4)</f>
        <v>-0.46107758980000002</v>
      </c>
      <c r="L77" s="2">
        <f>K77+0.00000001*ROWS($K$2:K77)</f>
        <v>-0.46107682980000003</v>
      </c>
      <c r="M77">
        <f t="shared" si="1"/>
        <v>2</v>
      </c>
      <c r="N77">
        <f>INDEX($K$2:$K$420,MATCH(ROWS($M$2:$M77),$M$2:$M$420,0))</f>
        <v>0.2545134101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185308554.03</v>
      </c>
      <c r="C78">
        <f>VLOOKUP($A78,all_biorepintensities!$A:$G,MATCH(C$1,all_biorepintensities!$A$1:$G$1,0),FALSE)</f>
        <v>221193940.75</v>
      </c>
      <c r="D78">
        <f>VLOOKUP($A78,all_biorepintensities!$A:$G,MATCH(D$1,all_biorepintensities!$A$1:$G$1,0),FALSE)</f>
        <v>819988259.94000006</v>
      </c>
      <c r="E78">
        <f>VLOOKUP($A78,all_biorepintensities!$A:$G,MATCH(E$1,all_biorepintensities!$A$1:$G$1,0),FALSE)</f>
        <v>127862906.95</v>
      </c>
      <c r="F78">
        <f>VLOOKUP($A78,all_biorepintensities!$A:$G,MATCH(F$1,all_biorepintensities!$A$1:$G$1,0),FALSE)</f>
        <v>626009599.03999996</v>
      </c>
      <c r="G78">
        <f>VLOOKUP($A78,all_biorepintensities!$A:$G,MATCH(G$1,all_biorepintensities!$A$1:$G$1,0),FALSE)</f>
        <v>376185193</v>
      </c>
      <c r="H78" s="10">
        <f>ROUND(AVERAGE(B78:D78),all_biorepintensities!$U$4)</f>
        <v>408830251.57333302</v>
      </c>
      <c r="I78" s="10">
        <f>ROUND(AVERAGE(E78:G78),all_biorepintensities!$U$4)</f>
        <v>376685899.663333</v>
      </c>
      <c r="J78" s="2">
        <f>ROUND(SQRT(((1/3+1/3)/4)*((SUM((B78-H78)^2,(C78-H78)^2,(D78-H78)^2)+SUM((E78-I78)^2,(F78-I78)^2,(G78-I78)^2)))),all_biorepintensities!$U$4)</f>
        <v>251096157.45663899</v>
      </c>
      <c r="K78" s="2">
        <f>ROUND((I78-H78)/(J78+all_biorepintensities!$U$2),all_biorepintensities!$U$4)</f>
        <v>-0.12801610390000001</v>
      </c>
      <c r="L78" s="2">
        <f>K78+0.00000001*ROWS($K$2:K78)</f>
        <v>-0.1280153339</v>
      </c>
      <c r="M78">
        <f t="shared" si="1"/>
        <v>16</v>
      </c>
      <c r="N78">
        <f>INDEX($K$2:$K$420,MATCH(ROWS($M$2:$M78),$M$2:$M$420,0))</f>
        <v>0.25662630180000001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551969.26</v>
      </c>
      <c r="C79">
        <f>VLOOKUP($A79,all_biorepintensities!$A:$G,MATCH(C$1,all_biorepintensities!$A$1:$G$1,0),FALSE)</f>
        <v>47091952.43</v>
      </c>
      <c r="D79">
        <f>VLOOKUP($A79,all_biorepintensities!$A:$G,MATCH(D$1,all_biorepintensities!$A$1:$G$1,0),FALSE)</f>
        <v>65759589.689999998</v>
      </c>
      <c r="E79">
        <f>VLOOKUP($A79,all_biorepintensities!$A:$G,MATCH(E$1,all_biorepintensities!$A$1:$G$1,0),FALSE)</f>
        <v>2693082.99</v>
      </c>
      <c r="F79">
        <f>VLOOKUP($A79,all_biorepintensities!$A:$G,MATCH(F$1,all_biorepintensities!$A$1:$G$1,0),FALSE)</f>
        <v>111506578.44</v>
      </c>
      <c r="G79">
        <f>VLOOKUP($A79,all_biorepintensities!$A:$G,MATCH(G$1,all_biorepintensities!$A$1:$G$1,0),FALSE)</f>
        <v>37423770</v>
      </c>
      <c r="H79" s="10">
        <f>ROUND(AVERAGE(B79:D79),all_biorepintensities!$U$4)</f>
        <v>37801170.460000001</v>
      </c>
      <c r="I79" s="10">
        <f>ROUND(AVERAGE(E79:G79),all_biorepintensities!$U$4)</f>
        <v>50541143.810000002</v>
      </c>
      <c r="J79" s="2">
        <f>ROUND(SQRT(((1/3+1/3)/4)*((SUM((B79-H79)^2,(C79-H79)^2,(D79-H79)^2)+SUM((E79-I79)^2,(F79-I79)^2,(G79-I79)^2)))),all_biorepintensities!$U$4)</f>
        <v>37491735.678286701</v>
      </c>
      <c r="K79" s="2">
        <f>ROUND((I79-H79)/(J79+all_biorepintensities!$U$2),all_biorepintensities!$U$4)</f>
        <v>0.33980750100000001</v>
      </c>
      <c r="L79" s="2">
        <f>K79+0.00000001*ROWS($K$2:K79)</f>
        <v>0.33980828099999999</v>
      </c>
      <c r="M79">
        <f t="shared" si="1"/>
        <v>88</v>
      </c>
      <c r="N79">
        <f>INDEX($K$2:$K$420,MATCH(ROWS($M$2:$M79),$M$2:$M$420,0))</f>
        <v>0.25802642809999998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21252702.079999998</v>
      </c>
      <c r="C80">
        <f>VLOOKUP($A80,all_biorepintensities!$A:$G,MATCH(C$1,all_biorepintensities!$A$1:$G$1,0),FALSE)</f>
        <v>80103412.819999993</v>
      </c>
      <c r="D80">
        <f>VLOOKUP($A80,all_biorepintensities!$A:$G,MATCH(D$1,all_biorepintensities!$A$1:$G$1,0),FALSE)</f>
        <v>89773056.019999996</v>
      </c>
      <c r="E80">
        <f>VLOOKUP($A80,all_biorepintensities!$A:$G,MATCH(E$1,all_biorepintensities!$A$1:$G$1,0),FALSE)</f>
        <v>21879151.719999999</v>
      </c>
      <c r="F80">
        <f>VLOOKUP($A80,all_biorepintensities!$A:$G,MATCH(F$1,all_biorepintensities!$A$1:$G$1,0),FALSE)</f>
        <v>129636914.48999999</v>
      </c>
      <c r="G80">
        <f>VLOOKUP($A80,all_biorepintensities!$A:$G,MATCH(G$1,all_biorepintensities!$A$1:$G$1,0),FALSE)</f>
        <v>67885074.329999998</v>
      </c>
      <c r="H80" s="10">
        <f>ROUND(AVERAGE(B80:D80),all_biorepintensities!$U$4)</f>
        <v>63709723.640000001</v>
      </c>
      <c r="I80" s="10">
        <f>ROUND(AVERAGE(E80:G80),all_biorepintensities!$U$4)</f>
        <v>73133713.513333306</v>
      </c>
      <c r="J80" s="2">
        <f>ROUND(SQRT(((1/3+1/3)/4)*((SUM((B80-H80)^2,(C80-H80)^2,(D80-H80)^2)+SUM((E80-I80)^2,(F80-I80)^2,(G80-I80)^2)))),all_biorepintensities!$U$4)</f>
        <v>37854632.164681703</v>
      </c>
      <c r="K80" s="2">
        <f>ROUND((I80-H80)/(J80+all_biorepintensities!$U$2),all_biorepintensities!$U$4)</f>
        <v>0.2489520855</v>
      </c>
      <c r="L80" s="2">
        <f>K80+0.00000001*ROWS($K$2:K80)</f>
        <v>0.2489528755</v>
      </c>
      <c r="M80">
        <f t="shared" si="1"/>
        <v>74</v>
      </c>
      <c r="N80">
        <f>INDEX($K$2:$K$420,MATCH(ROWS($M$2:$M80),$M$2:$M$420,0))</f>
        <v>0.26352643590000002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5665731.9400000004</v>
      </c>
      <c r="C81">
        <f>VLOOKUP($A81,all_biorepintensities!$A:$G,MATCH(C$1,all_biorepintensities!$A$1:$G$1,0),FALSE)</f>
        <v>1313342.45</v>
      </c>
      <c r="D81">
        <f>VLOOKUP($A81,all_biorepintensities!$A:$G,MATCH(D$1,all_biorepintensities!$A$1:$G$1,0),FALSE)</f>
        <v>59724272.390000001</v>
      </c>
      <c r="E81">
        <f>VLOOKUP($A81,all_biorepintensities!$A:$G,MATCH(E$1,all_biorepintensities!$A$1:$G$1,0),FALSE)</f>
        <v>2392322.09</v>
      </c>
      <c r="F81">
        <f>VLOOKUP($A81,all_biorepintensities!$A:$G,MATCH(F$1,all_biorepintensities!$A$1:$G$1,0),FALSE)</f>
        <v>11744790.48</v>
      </c>
      <c r="G81">
        <f>VLOOKUP($A81,all_biorepintensities!$A:$G,MATCH(G$1,all_biorepintensities!$A$1:$G$1,0),FALSE)</f>
        <v>32406914.91</v>
      </c>
      <c r="H81" s="10">
        <f>ROUND(AVERAGE(B81:D81),all_biorepintensities!$U$4)</f>
        <v>22234448.926666699</v>
      </c>
      <c r="I81" s="10">
        <f>ROUND(AVERAGE(E81:G81),all_biorepintensities!$U$4)</f>
        <v>15514675.8266667</v>
      </c>
      <c r="J81" s="2">
        <f>ROUND(SQRT(((1/3+1/3)/4)*((SUM((B81-H81)^2,(C81-H81)^2,(D81-H81)^2)+SUM((E81-I81)^2,(F81-I81)^2,(G81-I81)^2)))),all_biorepintensities!$U$4)</f>
        <v>20774414.8993816</v>
      </c>
      <c r="K81" s="2">
        <f>ROUND((I81-H81)/(J81+all_biorepintensities!$U$2),all_biorepintensities!$U$4)</f>
        <v>-0.32346387659999998</v>
      </c>
      <c r="L81" s="2">
        <f>K81+0.00000001*ROWS($K$2:K81)</f>
        <v>-0.32346307659999995</v>
      </c>
      <c r="M81">
        <f t="shared" si="1"/>
        <v>3</v>
      </c>
      <c r="N81">
        <f>INDEX($K$2:$K$420,MATCH(ROWS($M$2:$M81),$M$2:$M$420,0))</f>
        <v>0.27367454860000001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5963164.4400000004</v>
      </c>
      <c r="C82">
        <f>VLOOKUP($A82,all_biorepintensities!$A:$G,MATCH(C$1,all_biorepintensities!$A$1:$G$1,0),FALSE)</f>
        <v>50272381.409999996</v>
      </c>
      <c r="D82">
        <f>VLOOKUP($A82,all_biorepintensities!$A:$G,MATCH(D$1,all_biorepintensities!$A$1:$G$1,0),FALSE)</f>
        <v>74547983.609999999</v>
      </c>
      <c r="E82">
        <f>VLOOKUP($A82,all_biorepintensities!$A:$G,MATCH(E$1,all_biorepintensities!$A$1:$G$1,0),FALSE)</f>
        <v>5433293.46</v>
      </c>
      <c r="F82">
        <f>VLOOKUP($A82,all_biorepintensities!$A:$G,MATCH(F$1,all_biorepintensities!$A$1:$G$1,0),FALSE)</f>
        <v>88942832.390000001</v>
      </c>
      <c r="G82">
        <f>VLOOKUP($A82,all_biorepintensities!$A:$G,MATCH(G$1,all_biorepintensities!$A$1:$G$1,0),FALSE)</f>
        <v>56368298.609999999</v>
      </c>
      <c r="H82" s="10">
        <f>ROUND(AVERAGE(B82:D82),all_biorepintensities!$U$4)</f>
        <v>43594509.82</v>
      </c>
      <c r="I82" s="10">
        <f>ROUND(AVERAGE(E82:G82),all_biorepintensities!$U$4)</f>
        <v>50248141.486666702</v>
      </c>
      <c r="J82" s="2">
        <f>ROUND(SQRT(((1/3+1/3)/4)*((SUM((B82-H82)^2,(C82-H82)^2,(D82-H82)^2)+SUM((E82-I82)^2,(F82-I82)^2,(G82-I82)^2)))),all_biorepintensities!$U$4)</f>
        <v>31522308.753012799</v>
      </c>
      <c r="K82" s="2">
        <f>ROUND((I82-H82)/(J82+all_biorepintensities!$U$2),all_biorepintensities!$U$4)</f>
        <v>0.21107690770000001</v>
      </c>
      <c r="L82" s="2">
        <f>K82+0.00000001*ROWS($K$2:K82)</f>
        <v>0.2110777177</v>
      </c>
      <c r="M82">
        <f t="shared" si="1"/>
        <v>68</v>
      </c>
      <c r="N82">
        <f>INDEX($K$2:$K$420,MATCH(ROWS($M$2:$M82),$M$2:$M$420,0))</f>
        <v>0.28187957959999999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220530963.47</v>
      </c>
      <c r="C83">
        <f>VLOOKUP($A83,all_biorepintensities!$A:$G,MATCH(C$1,all_biorepintensities!$A$1:$G$1,0),FALSE)</f>
        <v>94260252.189999998</v>
      </c>
      <c r="D83">
        <f>VLOOKUP($A83,all_biorepintensities!$A:$G,MATCH(D$1,all_biorepintensities!$A$1:$G$1,0),FALSE)</f>
        <v>324725203.93000001</v>
      </c>
      <c r="E83">
        <f>VLOOKUP($A83,all_biorepintensities!$A:$G,MATCH(E$1,all_biorepintensities!$A$1:$G$1,0),FALSE)</f>
        <v>169768850.77000001</v>
      </c>
      <c r="F83">
        <f>VLOOKUP($A83,all_biorepintensities!$A:$G,MATCH(F$1,all_biorepintensities!$A$1:$G$1,0),FALSE)</f>
        <v>243914408.15000001</v>
      </c>
      <c r="G83">
        <f>VLOOKUP($A83,all_biorepintensities!$A:$G,MATCH(G$1,all_biorepintensities!$A$1:$G$1,0),FALSE)</f>
        <v>160354511.22</v>
      </c>
      <c r="H83" s="10">
        <f>ROUND(AVERAGE(B83:D83),all_biorepintensities!$U$4)</f>
        <v>213172139.86333299</v>
      </c>
      <c r="I83" s="10">
        <f>ROUND(AVERAGE(E83:G83),all_biorepintensities!$U$4)</f>
        <v>191345923.38</v>
      </c>
      <c r="J83" s="2">
        <f>ROUND(SQRT(((1/3+1/3)/4)*((SUM((B83-H83)^2,(C83-H83)^2,(D83-H83)^2)+SUM((E83-I83)^2,(F83-I83)^2,(G83-I83)^2)))),all_biorepintensities!$U$4)</f>
        <v>71679563.217922896</v>
      </c>
      <c r="K83" s="2">
        <f>ROUND((I83-H83)/(J83+all_biorepintensities!$U$2),all_biorepintensities!$U$4)</f>
        <v>-0.3044970588</v>
      </c>
      <c r="L83" s="2">
        <f>K83+0.00000001*ROWS($K$2:K83)</f>
        <v>-0.30449623879999999</v>
      </c>
      <c r="M83">
        <f t="shared" si="1"/>
        <v>4</v>
      </c>
      <c r="N83">
        <f>INDEX($K$2:$K$420,MATCH(ROWS($M$2:$M83),$M$2:$M$420,0))</f>
        <v>0.28410168330000002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109749959.91</v>
      </c>
      <c r="C84">
        <f>VLOOKUP($A84,all_biorepintensities!$A:$G,MATCH(C$1,all_biorepintensities!$A$1:$G$1,0),FALSE)</f>
        <v>10378220.58</v>
      </c>
      <c r="D84">
        <f>VLOOKUP($A84,all_biorepintensities!$A:$G,MATCH(D$1,all_biorepintensities!$A$1:$G$1,0),FALSE)</f>
        <v>250175399.5</v>
      </c>
      <c r="E84">
        <f>VLOOKUP($A84,all_biorepintensities!$A:$G,MATCH(E$1,all_biorepintensities!$A$1:$G$1,0),FALSE)</f>
        <v>92785705.75</v>
      </c>
      <c r="F84">
        <f>VLOOKUP($A84,all_biorepintensities!$A:$G,MATCH(F$1,all_biorepintensities!$A$1:$G$1,0),FALSE)</f>
        <v>51003744.049999997</v>
      </c>
      <c r="G84">
        <f>VLOOKUP($A84,all_biorepintensities!$A:$G,MATCH(G$1,all_biorepintensities!$A$1:$G$1,0),FALSE)</f>
        <v>167706256.13</v>
      </c>
      <c r="H84" s="10">
        <f>ROUND(AVERAGE(B84:D84),all_biorepintensities!$U$4)</f>
        <v>123434526.663333</v>
      </c>
      <c r="I84" s="10">
        <f>ROUND(AVERAGE(E84:G84),all_biorepintensities!$U$4)</f>
        <v>103831901.976667</v>
      </c>
      <c r="J84" s="2">
        <f>ROUND(SQRT(((1/3+1/3)/4)*((SUM((B84-H84)^2,(C84-H84)^2,(D84-H84)^2)+SUM((E84-I84)^2,(F84-I84)^2,(G84-I84)^2)))),all_biorepintensities!$U$4)</f>
        <v>77486569.158084005</v>
      </c>
      <c r="K84" s="2">
        <f>ROUND((I84-H84)/(J84+all_biorepintensities!$U$2),all_biorepintensities!$U$4)</f>
        <v>-0.2529809314</v>
      </c>
      <c r="L84" s="2">
        <f>K84+0.00000001*ROWS($K$2:K84)</f>
        <v>-0.25298010139999999</v>
      </c>
      <c r="M84">
        <f t="shared" si="1"/>
        <v>5</v>
      </c>
      <c r="N84">
        <f>INDEX($K$2:$K$420,MATCH(ROWS($M$2:$M84),$M$2:$M$420,0))</f>
        <v>0.2849602933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6616270.1399999997</v>
      </c>
      <c r="C85">
        <f>VLOOKUP($A85,all_biorepintensities!$A:$G,MATCH(C$1,all_biorepintensities!$A$1:$G$1,0),FALSE)</f>
        <v>484983958.88999999</v>
      </c>
      <c r="D85">
        <f>VLOOKUP($A85,all_biorepintensities!$A:$G,MATCH(D$1,all_biorepintensities!$A$1:$G$1,0),FALSE)</f>
        <v>216445941.66</v>
      </c>
      <c r="E85">
        <f>VLOOKUP($A85,all_biorepintensities!$A:$G,MATCH(E$1,all_biorepintensities!$A$1:$G$1,0),FALSE)</f>
        <v>1820928.38</v>
      </c>
      <c r="F85">
        <f>VLOOKUP($A85,all_biorepintensities!$A:$G,MATCH(F$1,all_biorepintensities!$A$1:$G$1,0),FALSE)</f>
        <v>761580461.14999998</v>
      </c>
      <c r="G85">
        <f>VLOOKUP($A85,all_biorepintensities!$A:$G,MATCH(G$1,all_biorepintensities!$A$1:$G$1,0),FALSE)</f>
        <v>151185447.31</v>
      </c>
      <c r="H85" s="10">
        <f>ROUND(AVERAGE(B85:D85),all_biorepintensities!$U$4)</f>
        <v>236015390.22999999</v>
      </c>
      <c r="I85" s="10">
        <f>ROUND(AVERAGE(E85:G85),all_biorepintensities!$U$4)</f>
        <v>304862278.94666702</v>
      </c>
      <c r="J85" s="2">
        <f>ROUND(SQRT(((1/3+1/3)/4)*((SUM((B85-H85)^2,(C85-H85)^2,(D85-H85)^2)+SUM((E85-I85)^2,(F85-I85)^2,(G85-I85)^2)))),all_biorepintensities!$U$4)</f>
        <v>270503972.39420801</v>
      </c>
      <c r="K85" s="2">
        <f>ROUND((I85-H85)/(J85+all_biorepintensities!$U$2),all_biorepintensities!$U$4)</f>
        <v>0.2545134101</v>
      </c>
      <c r="L85" s="2">
        <f>K85+0.00000001*ROWS($K$2:K85)</f>
        <v>0.25451425010000001</v>
      </c>
      <c r="M85">
        <f t="shared" si="1"/>
        <v>76</v>
      </c>
      <c r="N85">
        <f>INDEX($K$2:$K$420,MATCH(ROWS($M$2:$M85),$M$2:$M$420,0))</f>
        <v>0.28625048530000002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67412583.950000003</v>
      </c>
      <c r="C86">
        <f>VLOOKUP($A86,all_biorepintensities!$A:$G,MATCH(C$1,all_biorepintensities!$A$1:$G$1,0),FALSE)</f>
        <v>483579770.51999998</v>
      </c>
      <c r="D86">
        <f>VLOOKUP($A86,all_biorepintensities!$A:$G,MATCH(D$1,all_biorepintensities!$A$1:$G$1,0),FALSE)</f>
        <v>176863657.66999999</v>
      </c>
      <c r="E86">
        <f>VLOOKUP($A86,all_biorepintensities!$A:$G,MATCH(E$1,all_biorepintensities!$A$1:$G$1,0),FALSE)</f>
        <v>59183749.990000002</v>
      </c>
      <c r="F86">
        <f>VLOOKUP($A86,all_biorepintensities!$A:$G,MATCH(F$1,all_biorepintensities!$A$1:$G$1,0),FALSE)</f>
        <v>826599381.13999999</v>
      </c>
      <c r="G86">
        <f>VLOOKUP($A86,all_biorepintensities!$A:$G,MATCH(G$1,all_biorepintensities!$A$1:$G$1,0),FALSE)</f>
        <v>80081867.099999994</v>
      </c>
      <c r="H86" s="10">
        <f>ROUND(AVERAGE(B86:D86),all_biorepintensities!$U$4)</f>
        <v>242618670.71333301</v>
      </c>
      <c r="I86" s="10">
        <f>ROUND(AVERAGE(E86:G86),all_biorepintensities!$U$4)</f>
        <v>321954999.41000003</v>
      </c>
      <c r="J86" s="2">
        <f>ROUND(SQRT(((1/3+1/3)/4)*((SUM((B86-H86)^2,(C86-H86)^2,(D86-H86)^2)+SUM((E86-I86)^2,(F86-I86)^2,(G86-I86)^2)))),all_biorepintensities!$U$4)</f>
        <v>281454685.478302</v>
      </c>
      <c r="K86" s="2">
        <f>ROUND((I86-H86)/(J86+all_biorepintensities!$U$2),all_biorepintensities!$U$4)</f>
        <v>0.28187957959999999</v>
      </c>
      <c r="L86" s="2">
        <f>K86+0.00000001*ROWS($K$2:K86)</f>
        <v>0.28188042959999998</v>
      </c>
      <c r="M86">
        <f t="shared" si="1"/>
        <v>81</v>
      </c>
      <c r="N86">
        <f>INDEX($K$2:$K$420,MATCH(ROWS($M$2:$M86),$M$2:$M$420,0))</f>
        <v>0.29468683639999999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1048238377.03</v>
      </c>
      <c r="C87">
        <f>VLOOKUP($A87,all_biorepintensities!$A:$G,MATCH(C$1,all_biorepintensities!$A$1:$G$1,0),FALSE)</f>
        <v>194033556.13999999</v>
      </c>
      <c r="D87">
        <f>VLOOKUP($A87,all_biorepintensities!$A:$G,MATCH(D$1,all_biorepintensities!$A$1:$G$1,0),FALSE)</f>
        <v>666192992.51999998</v>
      </c>
      <c r="E87">
        <f>VLOOKUP($A87,all_biorepintensities!$A:$G,MATCH(E$1,all_biorepintensities!$A$1:$G$1,0),FALSE)</f>
        <v>1505830656.1700001</v>
      </c>
      <c r="F87">
        <f>VLOOKUP($A87,all_biorepintensities!$A:$G,MATCH(F$1,all_biorepintensities!$A$1:$G$1,0),FALSE)</f>
        <v>514926546.87</v>
      </c>
      <c r="G87">
        <f>VLOOKUP($A87,all_biorepintensities!$A:$G,MATCH(G$1,all_biorepintensities!$A$1:$G$1,0),FALSE)</f>
        <v>181379494.68000001</v>
      </c>
      <c r="H87" s="10">
        <f>ROUND(AVERAGE(B87:D87),all_biorepintensities!$U$4)</f>
        <v>636154975.23000002</v>
      </c>
      <c r="I87" s="10">
        <f>ROUND(AVERAGE(E87:G87),all_biorepintensities!$U$4)</f>
        <v>734045565.90666699</v>
      </c>
      <c r="J87" s="2">
        <f>ROUND(SQRT(((1/3+1/3)/4)*((SUM((B87-H87)^2,(C87-H87)^2,(D87-H87)^2)+SUM((E87-I87)^2,(F87-I87)^2,(G87-I87)^2)))),all_biorepintensities!$U$4)</f>
        <v>468204285.55660403</v>
      </c>
      <c r="K87" s="2">
        <f>ROUND((I87-H87)/(J87+all_biorepintensities!$U$2),all_biorepintensities!$U$4)</f>
        <v>0.20907666480000001</v>
      </c>
      <c r="L87" s="2">
        <f>K87+0.00000001*ROWS($K$2:K87)</f>
        <v>0.2090775248</v>
      </c>
      <c r="M87">
        <f t="shared" si="1"/>
        <v>67</v>
      </c>
      <c r="N87">
        <f>INDEX($K$2:$K$420,MATCH(ROWS($M$2:$M87),$M$2:$M$420,0))</f>
        <v>0.32698018750000002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47027939.770000003</v>
      </c>
      <c r="C88">
        <f>VLOOKUP($A88,all_biorepintensities!$A:$G,MATCH(C$1,all_biorepintensities!$A$1:$G$1,0),FALSE)</f>
        <v>48378208.009999998</v>
      </c>
      <c r="D88">
        <f>VLOOKUP($A88,all_biorepintensities!$A:$G,MATCH(D$1,all_biorepintensities!$A$1:$G$1,0),FALSE)</f>
        <v>178760686.36000001</v>
      </c>
      <c r="E88">
        <f>VLOOKUP($A88,all_biorepintensities!$A:$G,MATCH(E$1,all_biorepintensities!$A$1:$G$1,0),FALSE)</f>
        <v>70289809.890000001</v>
      </c>
      <c r="F88">
        <f>VLOOKUP($A88,all_biorepintensities!$A:$G,MATCH(F$1,all_biorepintensities!$A$1:$G$1,0),FALSE)</f>
        <v>77555244.849999994</v>
      </c>
      <c r="G88">
        <f>VLOOKUP($A88,all_biorepintensities!$A:$G,MATCH(G$1,all_biorepintensities!$A$1:$G$1,0),FALSE)</f>
        <v>104913737.59</v>
      </c>
      <c r="H88" s="10">
        <f>ROUND(AVERAGE(B88:D88),all_biorepintensities!$U$4)</f>
        <v>91388944.713333294</v>
      </c>
      <c r="I88" s="10">
        <f>ROUND(AVERAGE(E88:G88),all_biorepintensities!$U$4)</f>
        <v>84252930.776666701</v>
      </c>
      <c r="J88" s="2">
        <f>ROUND(SQRT(((1/3+1/3)/4)*((SUM((B88-H88)^2,(C88-H88)^2,(D88-H88)^2)+SUM((E88-I88)^2,(F88-I88)^2,(G88-I88)^2)))),all_biorepintensities!$U$4)</f>
        <v>44941332.404153302</v>
      </c>
      <c r="K88" s="2">
        <f>ROUND((I88-H88)/(J88+all_biorepintensities!$U$2),all_biorepintensities!$U$4)</f>
        <v>-0.15878509590000001</v>
      </c>
      <c r="L88" s="2">
        <f>K88+0.00000001*ROWS($K$2:K88)</f>
        <v>-0.15878422590000002</v>
      </c>
      <c r="M88">
        <f t="shared" si="1"/>
        <v>13</v>
      </c>
      <c r="N88">
        <f>INDEX($K$2:$K$420,MATCH(ROWS($M$2:$M88),$M$2:$M$420,0))</f>
        <v>0.32758105609999999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83636158.469999999</v>
      </c>
      <c r="C89">
        <f>VLOOKUP($A89,all_biorepintensities!$A:$G,MATCH(C$1,all_biorepintensities!$A$1:$G$1,0),FALSE)</f>
        <v>371439581.67000002</v>
      </c>
      <c r="D89">
        <f>VLOOKUP($A89,all_biorepintensities!$A:$G,MATCH(D$1,all_biorepintensities!$A$1:$G$1,0),FALSE)</f>
        <v>151849915.53999999</v>
      </c>
      <c r="E89">
        <f>VLOOKUP($A89,all_biorepintensities!$A:$G,MATCH(E$1,all_biorepintensities!$A$1:$G$1,0),FALSE)</f>
        <v>79805290.370000005</v>
      </c>
      <c r="F89">
        <f>VLOOKUP($A89,all_biorepintensities!$A:$G,MATCH(F$1,all_biorepintensities!$A$1:$G$1,0),FALSE)</f>
        <v>543824600.54999995</v>
      </c>
      <c r="G89">
        <f>VLOOKUP($A89,all_biorepintensities!$A:$G,MATCH(G$1,all_biorepintensities!$A$1:$G$1,0),FALSE)</f>
        <v>116062659.88</v>
      </c>
      <c r="H89" s="10">
        <f>ROUND(AVERAGE(B89:D89),all_biorepintensities!$U$4)</f>
        <v>202308551.89333299</v>
      </c>
      <c r="I89" s="10">
        <f>ROUND(AVERAGE(E89:G89),all_biorepintensities!$U$4)</f>
        <v>246564183.59999999</v>
      </c>
      <c r="J89" s="2">
        <f>ROUND(SQRT(((1/3+1/3)/4)*((SUM((B89-H89)^2,(C89-H89)^2,(D89-H89)^2)+SUM((E89-I89)^2,(F89-I89)^2,(G89-I89)^2)))),all_biorepintensities!$U$4)</f>
        <v>172451658.84318599</v>
      </c>
      <c r="K89" s="2">
        <f>ROUND((I89-H89)/(J89+all_biorepintensities!$U$2),all_biorepintensities!$U$4)</f>
        <v>0.25662630180000001</v>
      </c>
      <c r="L89" s="2">
        <f>K89+0.00000001*ROWS($K$2:K89)</f>
        <v>0.25662718179999999</v>
      </c>
      <c r="M89">
        <f t="shared" si="1"/>
        <v>77</v>
      </c>
      <c r="N89">
        <f>INDEX($K$2:$K$420,MATCH(ROWS($M$2:$M89),$M$2:$M$420,0))</f>
        <v>0.33980750100000001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10906158.67</v>
      </c>
      <c r="C90">
        <f>VLOOKUP($A90,all_biorepintensities!$A:$G,MATCH(C$1,all_biorepintensities!$A$1:$G$1,0),FALSE)</f>
        <v>116425382.98999999</v>
      </c>
      <c r="D90">
        <f>VLOOKUP($A90,all_biorepintensities!$A:$G,MATCH(D$1,all_biorepintensities!$A$1:$G$1,0),FALSE)</f>
        <v>206689677.52000001</v>
      </c>
      <c r="E90">
        <f>VLOOKUP($A90,all_biorepintensities!$A:$G,MATCH(E$1,all_biorepintensities!$A$1:$G$1,0),FALSE)</f>
        <v>8410782.8000000007</v>
      </c>
      <c r="F90">
        <f>VLOOKUP($A90,all_biorepintensities!$A:$G,MATCH(F$1,all_biorepintensities!$A$1:$G$1,0),FALSE)</f>
        <v>257623640.59999999</v>
      </c>
      <c r="G90">
        <f>VLOOKUP($A90,all_biorepintensities!$A:$G,MATCH(G$1,all_biorepintensities!$A$1:$G$1,0),FALSE)</f>
        <v>80787603.280000001</v>
      </c>
      <c r="H90" s="10">
        <f>ROUND(AVERAGE(B90:D90),all_biorepintensities!$U$4)</f>
        <v>111340406.393333</v>
      </c>
      <c r="I90" s="10">
        <f>ROUND(AVERAGE(E90:G90),all_biorepintensities!$U$4)</f>
        <v>115607342.226667</v>
      </c>
      <c r="J90" s="2">
        <f>ROUND(SQRT(((1/3+1/3)/4)*((SUM((B90-H90)^2,(C90-H90)^2,(D90-H90)^2)+SUM((E90-I90)^2,(F90-I90)^2,(G90-I90)^2)))),all_biorepintensities!$U$4)</f>
        <v>93163408.575130001</v>
      </c>
      <c r="K90" s="2">
        <f>ROUND((I90-H90)/(J90+all_biorepintensities!$U$2),all_biorepintensities!$U$4)</f>
        <v>4.5800554700000003E-2</v>
      </c>
      <c r="L90" s="2">
        <f>K90+0.00000001*ROWS($K$2:K90)</f>
        <v>4.5801444700000006E-2</v>
      </c>
      <c r="M90">
        <f t="shared" si="1"/>
        <v>42</v>
      </c>
      <c r="N90">
        <f>INDEX($K$2:$K$420,MATCH(ROWS($M$2:$M90),$M$2:$M$420,0))</f>
        <v>0.34450194969999998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19828919.039999999</v>
      </c>
      <c r="C91">
        <f>VLOOKUP($A91,all_biorepintensities!$A:$G,MATCH(C$1,all_biorepintensities!$A$1:$G$1,0),FALSE)</f>
        <v>217503131.65000001</v>
      </c>
      <c r="D91">
        <f>VLOOKUP($A91,all_biorepintensities!$A:$G,MATCH(D$1,all_biorepintensities!$A$1:$G$1,0),FALSE)</f>
        <v>526564560.75999999</v>
      </c>
      <c r="E91">
        <f>VLOOKUP($A91,all_biorepintensities!$A:$G,MATCH(E$1,all_biorepintensities!$A$1:$G$1,0),FALSE)</f>
        <v>6104698.5099999998</v>
      </c>
      <c r="F91">
        <f>VLOOKUP($A91,all_biorepintensities!$A:$G,MATCH(F$1,all_biorepintensities!$A$1:$G$1,0),FALSE)</f>
        <v>615644648.69000006</v>
      </c>
      <c r="G91">
        <f>VLOOKUP($A91,all_biorepintensities!$A:$G,MATCH(G$1,all_biorepintensities!$A$1:$G$1,0),FALSE)</f>
        <v>239305801.65000001</v>
      </c>
      <c r="H91" s="10">
        <f>ROUND(AVERAGE(B91:D91),all_biorepintensities!$U$4)</f>
        <v>254632203.81666699</v>
      </c>
      <c r="I91" s="10">
        <f>ROUND(AVERAGE(E91:G91),all_biorepintensities!$U$4)</f>
        <v>287018382.94999999</v>
      </c>
      <c r="J91" s="2">
        <f>ROUND(SQRT(((1/3+1/3)/4)*((SUM((B91-H91)^2,(C91-H91)^2,(D91-H91)^2)+SUM((E91-I91)^2,(F91-I91)^2,(G91-I91)^2)))),all_biorepintensities!$U$4)</f>
        <v>230811094.60220501</v>
      </c>
      <c r="K91" s="2">
        <f>ROUND((I91-H91)/(J91+all_biorepintensities!$U$2),all_biorepintensities!$U$4)</f>
        <v>0.1403146545</v>
      </c>
      <c r="L91" s="2">
        <f>K91+0.00000001*ROWS($K$2:K91)</f>
        <v>0.14031555449999999</v>
      </c>
      <c r="M91">
        <f t="shared" si="1"/>
        <v>59</v>
      </c>
      <c r="N91">
        <f>INDEX($K$2:$K$420,MATCH(ROWS($M$2:$M91),$M$2:$M$420,0))</f>
        <v>0.3576335826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51609145.759999998</v>
      </c>
      <c r="C92">
        <f>VLOOKUP($A92,all_biorepintensities!$A:$G,MATCH(C$1,all_biorepintensities!$A$1:$G$1,0),FALSE)</f>
        <v>48374681.479999997</v>
      </c>
      <c r="D92">
        <f>VLOOKUP($A92,all_biorepintensities!$A:$G,MATCH(D$1,all_biorepintensities!$A$1:$G$1,0),FALSE)</f>
        <v>77140293.109999999</v>
      </c>
      <c r="E92">
        <f>VLOOKUP($A92,all_biorepintensities!$A:$G,MATCH(E$1,all_biorepintensities!$A$1:$G$1,0),FALSE)</f>
        <v>47067803.219999999</v>
      </c>
      <c r="F92">
        <f>VLOOKUP($A92,all_biorepintensities!$A:$G,MATCH(F$1,all_biorepintensities!$A$1:$G$1,0),FALSE)</f>
        <v>68411292.799999997</v>
      </c>
      <c r="G92">
        <f>VLOOKUP($A92,all_biorepintensities!$A:$G,MATCH(G$1,all_biorepintensities!$A$1:$G$1,0),FALSE)</f>
        <v>55795472.280000001</v>
      </c>
      <c r="H92" s="10">
        <f>ROUND(AVERAGE(B92:D92),all_biorepintensities!$U$4)</f>
        <v>59041373.450000003</v>
      </c>
      <c r="I92" s="10">
        <f>ROUND(AVERAGE(E92:G92),all_biorepintensities!$U$4)</f>
        <v>57091522.766666703</v>
      </c>
      <c r="J92" s="2">
        <f>ROUND(SQRT(((1/3+1/3)/4)*((SUM((B92-H92)^2,(C92-H92)^2,(D92-H92)^2)+SUM((E92-I92)^2,(F92-I92)^2,(G92-I92)^2)))),all_biorepintensities!$U$4)</f>
        <v>11006657.931298999</v>
      </c>
      <c r="K92" s="2">
        <f>ROUND((I92-H92)/(J92+all_biorepintensities!$U$2),all_biorepintensities!$U$4)</f>
        <v>-0.17715191280000001</v>
      </c>
      <c r="L92" s="2">
        <f>K92+0.00000001*ROWS($K$2:K92)</f>
        <v>-0.17715100280000001</v>
      </c>
      <c r="M92">
        <f t="shared" si="1"/>
        <v>12</v>
      </c>
      <c r="N92">
        <f>INDEX($K$2:$K$420,MATCH(ROWS($M$2:$M92),$M$2:$M$420,0))</f>
        <v>0.3591932397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123030831.52</v>
      </c>
      <c r="C93">
        <f>VLOOKUP($A93,all_biorepintensities!$A:$G,MATCH(C$1,all_biorepintensities!$A$1:$G$1,0),FALSE)</f>
        <v>357227579.69</v>
      </c>
      <c r="D93">
        <f>VLOOKUP($A93,all_biorepintensities!$A:$G,MATCH(D$1,all_biorepintensities!$A$1:$G$1,0),FALSE)</f>
        <v>762745895.25999999</v>
      </c>
      <c r="E93">
        <f>VLOOKUP($A93,all_biorepintensities!$A:$G,MATCH(E$1,all_biorepintensities!$A$1:$G$1,0),FALSE)</f>
        <v>93878299.650000006</v>
      </c>
      <c r="F93">
        <f>VLOOKUP($A93,all_biorepintensities!$A:$G,MATCH(F$1,all_biorepintensities!$A$1:$G$1,0),FALSE)</f>
        <v>636121706.87</v>
      </c>
      <c r="G93">
        <f>VLOOKUP($A93,all_biorepintensities!$A:$G,MATCH(G$1,all_biorepintensities!$A$1:$G$1,0),FALSE)</f>
        <v>499780467.13999999</v>
      </c>
      <c r="H93" s="10">
        <f>ROUND(AVERAGE(B93:D93),all_biorepintensities!$U$4)</f>
        <v>414334768.82333302</v>
      </c>
      <c r="I93" s="10">
        <f>ROUND(AVERAGE(E93:G93),all_biorepintensities!$U$4)</f>
        <v>409926824.55333298</v>
      </c>
      <c r="J93" s="2">
        <f>ROUND(SQRT(((1/3+1/3)/4)*((SUM((B93-H93)^2,(C93-H93)^2,(D93-H93)^2)+SUM((E93-I93)^2,(F93-I93)^2,(G93-I93)^2)))),all_biorepintensities!$U$4)</f>
        <v>247868916.946679</v>
      </c>
      <c r="K93" s="2">
        <f>ROUND((I93-H93)/(J93+all_biorepintensities!$U$2),all_biorepintensities!$U$4)</f>
        <v>-1.7783368300000001E-2</v>
      </c>
      <c r="L93" s="2">
        <f>K93+0.00000001*ROWS($K$2:K93)</f>
        <v>-1.77824483E-2</v>
      </c>
      <c r="M93">
        <f t="shared" si="1"/>
        <v>29</v>
      </c>
      <c r="N93">
        <f>INDEX($K$2:$K$420,MATCH(ROWS($M$2:$M93),$M$2:$M$420,0))</f>
        <v>0.3612910989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62657222.43</v>
      </c>
      <c r="C94">
        <f>VLOOKUP($A94,all_biorepintensities!$A:$G,MATCH(C$1,all_biorepintensities!$A$1:$G$1,0),FALSE)</f>
        <v>439552195</v>
      </c>
      <c r="D94">
        <f>VLOOKUP($A94,all_biorepintensities!$A:$G,MATCH(D$1,all_biorepintensities!$A$1:$G$1,0),FALSE)</f>
        <v>1730860518.23</v>
      </c>
      <c r="E94">
        <f>VLOOKUP($A94,all_biorepintensities!$A:$G,MATCH(E$1,all_biorepintensities!$A$1:$G$1,0),FALSE)</f>
        <v>16588481.16</v>
      </c>
      <c r="F94">
        <f>VLOOKUP($A94,all_biorepintensities!$A:$G,MATCH(F$1,all_biorepintensities!$A$1:$G$1,0),FALSE)</f>
        <v>1495309048.76</v>
      </c>
      <c r="G94">
        <f>VLOOKUP($A94,all_biorepintensities!$A:$G,MATCH(G$1,all_biorepintensities!$A$1:$G$1,0),FALSE)</f>
        <v>831883148.25999999</v>
      </c>
      <c r="H94" s="10">
        <f>ROUND(AVERAGE(B94:D94),all_biorepintensities!$U$4)</f>
        <v>744356645.22000003</v>
      </c>
      <c r="I94" s="10">
        <f>ROUND(AVERAGE(E94:G94),all_biorepintensities!$U$4)</f>
        <v>781260226.05999994</v>
      </c>
      <c r="J94" s="2">
        <f>ROUND(SQRT(((1/3+1/3)/4)*((SUM((B94-H94)^2,(C94-H94)^2,(D94-H94)^2)+SUM((E94-I94)^2,(F94-I94)^2,(G94-I94)^2)))),all_biorepintensities!$U$4)</f>
        <v>661810776.86772895</v>
      </c>
      <c r="K94" s="2">
        <f>ROUND((I94-H94)/(J94+all_biorepintensities!$U$2),all_biorepintensities!$U$4)</f>
        <v>5.5761528900000003E-2</v>
      </c>
      <c r="L94" s="2">
        <f>K94+0.00000001*ROWS($K$2:K94)</f>
        <v>5.5762458900000006E-2</v>
      </c>
      <c r="M94">
        <f t="shared" si="1"/>
        <v>45</v>
      </c>
      <c r="N94">
        <f>INDEX($K$2:$K$420,MATCH(ROWS($M$2:$M94),$M$2:$M$420,0))</f>
        <v>0.36642748260000002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7591097.1399999997</v>
      </c>
      <c r="C95">
        <f>VLOOKUP($A95,all_biorepintensities!$A:$G,MATCH(C$1,all_biorepintensities!$A$1:$G$1,0),FALSE)</f>
        <v>190458196.24000001</v>
      </c>
      <c r="D95">
        <f>VLOOKUP($A95,all_biorepintensities!$A:$G,MATCH(D$1,all_biorepintensities!$A$1:$G$1,0),FALSE)</f>
        <v>75567440.799999997</v>
      </c>
      <c r="E95">
        <f>VLOOKUP($A95,all_biorepintensities!$A:$G,MATCH(E$1,all_biorepintensities!$A$1:$G$1,0),FALSE)</f>
        <v>587795.47</v>
      </c>
      <c r="F95">
        <f>VLOOKUP($A95,all_biorepintensities!$A:$G,MATCH(F$1,all_biorepintensities!$A$1:$G$1,0),FALSE)</f>
        <v>491438679.62</v>
      </c>
      <c r="G95">
        <f>VLOOKUP($A95,all_biorepintensities!$A:$G,MATCH(G$1,all_biorepintensities!$A$1:$G$1,0),FALSE)</f>
        <v>19293594.629999999</v>
      </c>
      <c r="H95" s="10">
        <f>ROUND(AVERAGE(B95:D95),all_biorepintensities!$U$4)</f>
        <v>91205578.060000002</v>
      </c>
      <c r="I95" s="10">
        <f>ROUND(AVERAGE(E95:G95),all_biorepintensities!$U$4)</f>
        <v>170440023.24000001</v>
      </c>
      <c r="J95" s="2">
        <f>ROUND(SQRT(((1/3+1/3)/4)*((SUM((B95-H95)^2,(C95-H95)^2,(D95-H95)^2)+SUM((E95-I95)^2,(F95-I95)^2,(G95-I95)^2)))),all_biorepintensities!$U$4)</f>
        <v>169224788.634242</v>
      </c>
      <c r="K95" s="2">
        <f>ROUND((I95-H95)/(J95+all_biorepintensities!$U$2),all_biorepintensities!$U$4)</f>
        <v>0.46822008380000002</v>
      </c>
      <c r="L95" s="2">
        <f>K95+0.00000001*ROWS($K$2:K95)</f>
        <v>0.46822102380000002</v>
      </c>
      <c r="M95">
        <f t="shared" si="1"/>
        <v>98</v>
      </c>
      <c r="N95">
        <f>INDEX($K$2:$K$420,MATCH(ROWS($M$2:$M95),$M$2:$M$420,0))</f>
        <v>0.39459154930000001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7633434.4000000004</v>
      </c>
      <c r="C96">
        <f>VLOOKUP($A96,all_biorepintensities!$A:$G,MATCH(C$1,all_biorepintensities!$A$1:$G$1,0),FALSE)</f>
        <v>25735471.100000001</v>
      </c>
      <c r="D96">
        <f>VLOOKUP($A96,all_biorepintensities!$A:$G,MATCH(D$1,all_biorepintensities!$A$1:$G$1,0),FALSE)</f>
        <v>44261067.600000001</v>
      </c>
      <c r="E96">
        <f>VLOOKUP($A96,all_biorepintensities!$A:$G,MATCH(E$1,all_biorepintensities!$A$1:$G$1,0),FALSE)</f>
        <v>6571768.5899999999</v>
      </c>
      <c r="F96">
        <f>VLOOKUP($A96,all_biorepintensities!$A:$G,MATCH(F$1,all_biorepintensities!$A$1:$G$1,0),FALSE)</f>
        <v>47329935.600000001</v>
      </c>
      <c r="G96">
        <f>VLOOKUP($A96,all_biorepintensities!$A:$G,MATCH(G$1,all_biorepintensities!$A$1:$G$1,0),FALSE)</f>
        <v>19981695.850000001</v>
      </c>
      <c r="H96" s="10">
        <f>ROUND(AVERAGE(B96:D96),all_biorepintensities!$U$4)</f>
        <v>25876657.699999999</v>
      </c>
      <c r="I96" s="10">
        <f>ROUND(AVERAGE(E96:G96),all_biorepintensities!$U$4)</f>
        <v>24627800.013333298</v>
      </c>
      <c r="J96" s="2">
        <f>ROUND(SQRT(((1/3+1/3)/4)*((SUM((B96-H96)^2,(C96-H96)^2,(D96-H96)^2)+SUM((E96-I96)^2,(F96-I96)^2,(G96-I96)^2)))),all_biorepintensities!$U$4)</f>
        <v>15988616.639415899</v>
      </c>
      <c r="K96" s="2">
        <f>ROUND((I96-H96)/(J96+all_biorepintensities!$U$2),all_biorepintensities!$U$4)</f>
        <v>-7.8109172099999999E-2</v>
      </c>
      <c r="L96" s="2">
        <f>K96+0.00000001*ROWS($K$2:K96)</f>
        <v>-7.8108222099999999E-2</v>
      </c>
      <c r="M96">
        <f t="shared" si="1"/>
        <v>23</v>
      </c>
      <c r="N96">
        <f>INDEX($K$2:$K$420,MATCH(ROWS($M$2:$M96),$M$2:$M$420,0))</f>
        <v>0.40162009180000002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282864309.06999999</v>
      </c>
      <c r="C97">
        <f>VLOOKUP($A97,all_biorepintensities!$A:$G,MATCH(C$1,all_biorepintensities!$A$1:$G$1,0),FALSE)</f>
        <v>148226982.78999999</v>
      </c>
      <c r="D97">
        <f>VLOOKUP($A97,all_biorepintensities!$A:$G,MATCH(D$1,all_biorepintensities!$A$1:$G$1,0),FALSE)</f>
        <v>286892202.17000002</v>
      </c>
      <c r="E97">
        <f>VLOOKUP($A97,all_biorepintensities!$A:$G,MATCH(E$1,all_biorepintensities!$A$1:$G$1,0),FALSE)</f>
        <v>260142409.12</v>
      </c>
      <c r="F97">
        <f>VLOOKUP($A97,all_biorepintensities!$A:$G,MATCH(F$1,all_biorepintensities!$A$1:$G$1,0),FALSE)</f>
        <v>227417025.52000001</v>
      </c>
      <c r="G97">
        <f>VLOOKUP($A97,all_biorepintensities!$A:$G,MATCH(G$1,all_biorepintensities!$A$1:$G$1,0),FALSE)</f>
        <v>201642901.94</v>
      </c>
      <c r="H97" s="10">
        <f>ROUND(AVERAGE(B97:D97),all_biorepintensities!$U$4)</f>
        <v>239327831.34333301</v>
      </c>
      <c r="I97" s="10">
        <f>ROUND(AVERAGE(E97:G97),all_biorepintensities!$U$4)</f>
        <v>229734112.193333</v>
      </c>
      <c r="J97" s="2">
        <f>ROUND(SQRT(((1/3+1/3)/4)*((SUM((B97-H97)^2,(C97-H97)^2,(D97-H97)^2)+SUM((E97-I97)^2,(F97-I97)^2,(G97-I97)^2)))),all_biorepintensities!$U$4)</f>
        <v>48607798.376816802</v>
      </c>
      <c r="K97" s="2">
        <f>ROUND((I97-H97)/(J97+all_biorepintensities!$U$2),all_biorepintensities!$U$4)</f>
        <v>-0.1973699545</v>
      </c>
      <c r="L97" s="2">
        <f>K97+0.00000001*ROWS($K$2:K97)</f>
        <v>-0.19736899450000001</v>
      </c>
      <c r="M97">
        <f t="shared" si="1"/>
        <v>11</v>
      </c>
      <c r="N97">
        <f>INDEX($K$2:$K$420,MATCH(ROWS($M$2:$M97),$M$2:$M$420,0))</f>
        <v>0.41863618390000001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53194556.450000003</v>
      </c>
      <c r="C98">
        <f>VLOOKUP($A98,all_biorepintensities!$A:$G,MATCH(C$1,all_biorepintensities!$A$1:$G$1,0),FALSE)</f>
        <v>383613259.83999997</v>
      </c>
      <c r="D98">
        <f>VLOOKUP($A98,all_biorepintensities!$A:$G,MATCH(D$1,all_biorepintensities!$A$1:$G$1,0),FALSE)</f>
        <v>695378760.29999995</v>
      </c>
      <c r="E98">
        <f>VLOOKUP($A98,all_biorepintensities!$A:$G,MATCH(E$1,all_biorepintensities!$A$1:$G$1,0),FALSE)</f>
        <v>55334808.700000003</v>
      </c>
      <c r="F98">
        <f>VLOOKUP($A98,all_biorepintensities!$A:$G,MATCH(F$1,all_biorepintensities!$A$1:$G$1,0),FALSE)</f>
        <v>616093225.09000003</v>
      </c>
      <c r="G98">
        <f>VLOOKUP($A98,all_biorepintensities!$A:$G,MATCH(G$1,all_biorepintensities!$A$1:$G$1,0),FALSE)</f>
        <v>474370244.00999999</v>
      </c>
      <c r="H98" s="10">
        <f>ROUND(AVERAGE(B98:D98),all_biorepintensities!$U$4)</f>
        <v>377395525.52999997</v>
      </c>
      <c r="I98" s="10">
        <f>ROUND(AVERAGE(E98:G98),all_biorepintensities!$U$4)</f>
        <v>381932759.26666701</v>
      </c>
      <c r="J98" s="2">
        <f>ROUND(SQRT(((1/3+1/3)/4)*((SUM((B98-H98)^2,(C98-H98)^2,(D98-H98)^2)+SUM((E98-I98)^2,(F98-I98)^2,(G98-I98)^2)))),all_biorepintensities!$U$4)</f>
        <v>250433058.195124</v>
      </c>
      <c r="K98" s="2">
        <f>ROUND((I98-H98)/(J98+all_biorepintensities!$U$2),all_biorepintensities!$U$4)</f>
        <v>1.81175511E-2</v>
      </c>
      <c r="L98" s="2">
        <f>K98+0.00000001*ROWS($K$2:K98)</f>
        <v>1.81185211E-2</v>
      </c>
      <c r="M98">
        <f t="shared" si="1"/>
        <v>37</v>
      </c>
      <c r="N98">
        <f>INDEX($K$2:$K$420,MATCH(ROWS($M$2:$M98),$M$2:$M$420,0))</f>
        <v>0.4248382524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82434788.200000003</v>
      </c>
      <c r="C99">
        <f>VLOOKUP($A99,all_biorepintensities!$A:$G,MATCH(C$1,all_biorepintensities!$A$1:$G$1,0),FALSE)</f>
        <v>196925917.59999999</v>
      </c>
      <c r="D99">
        <f>VLOOKUP($A99,all_biorepintensities!$A:$G,MATCH(D$1,all_biorepintensities!$A$1:$G$1,0),FALSE)</f>
        <v>301039433.73000002</v>
      </c>
      <c r="E99">
        <f>VLOOKUP($A99,all_biorepintensities!$A:$G,MATCH(E$1,all_biorepintensities!$A$1:$G$1,0),FALSE)</f>
        <v>69027272.560000002</v>
      </c>
      <c r="F99">
        <f>VLOOKUP($A99,all_biorepintensities!$A:$G,MATCH(F$1,all_biorepintensities!$A$1:$G$1,0),FALSE)</f>
        <v>308805671.44</v>
      </c>
      <c r="G99">
        <f>VLOOKUP($A99,all_biorepintensities!$A:$G,MATCH(G$1,all_biorepintensities!$A$1:$G$1,0),FALSE)</f>
        <v>222215983.11000001</v>
      </c>
      <c r="H99" s="10">
        <f>ROUND(AVERAGE(B99:D99),all_biorepintensities!$U$4)</f>
        <v>193466713.176667</v>
      </c>
      <c r="I99" s="10">
        <f>ROUND(AVERAGE(E99:G99),all_biorepintensities!$U$4)</f>
        <v>200016309.03666699</v>
      </c>
      <c r="J99" s="2">
        <f>ROUND(SQRT(((1/3+1/3)/4)*((SUM((B99-H99)^2,(C99-H99)^2,(D99-H99)^2)+SUM((E99-I99)^2,(F99-I99)^2,(G99-I99)^2)))),all_biorepintensities!$U$4)</f>
        <v>94338065.174035698</v>
      </c>
      <c r="K99" s="2">
        <f>ROUND((I99-H99)/(J99+all_biorepintensities!$U$2),all_biorepintensities!$U$4)</f>
        <v>6.9426861600000001E-2</v>
      </c>
      <c r="L99" s="2">
        <f>K99+0.00000001*ROWS($K$2:K99)</f>
        <v>6.9427841599999998E-2</v>
      </c>
      <c r="M99">
        <f t="shared" si="1"/>
        <v>49</v>
      </c>
      <c r="N99">
        <f>INDEX($K$2:$K$420,MATCH(ROWS($M$2:$M99),$M$2:$M$420,0))</f>
        <v>0.46822008380000002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16419088.08</v>
      </c>
      <c r="C100">
        <f>VLOOKUP($A100,all_biorepintensities!$A:$G,MATCH(C$1,all_biorepintensities!$A$1:$G$1,0),FALSE)</f>
        <v>98992486.430000007</v>
      </c>
      <c r="D100">
        <f>VLOOKUP($A100,all_biorepintensities!$A:$G,MATCH(D$1,all_biorepintensities!$A$1:$G$1,0),FALSE)</f>
        <v>222325380.61000001</v>
      </c>
      <c r="E100">
        <f>VLOOKUP($A100,all_biorepintensities!$A:$G,MATCH(E$1,all_biorepintensities!$A$1:$G$1,0),FALSE)</f>
        <v>16881866.379999999</v>
      </c>
      <c r="F100">
        <f>VLOOKUP($A100,all_biorepintensities!$A:$G,MATCH(F$1,all_biorepintensities!$A$1:$G$1,0),FALSE)</f>
        <v>153410700.53</v>
      </c>
      <c r="G100">
        <f>VLOOKUP($A100,all_biorepintensities!$A:$G,MATCH(G$1,all_biorepintensities!$A$1:$G$1,0),FALSE)</f>
        <v>145441727.05000001</v>
      </c>
      <c r="H100" s="10">
        <f>ROUND(AVERAGE(B100:D100),all_biorepintensities!$U$4)</f>
        <v>112578985.04000001</v>
      </c>
      <c r="I100" s="10">
        <f>ROUND(AVERAGE(E100:G100),all_biorepintensities!$U$4)</f>
        <v>105244764.65333299</v>
      </c>
      <c r="J100" s="2">
        <f>ROUND(SQRT(((1/3+1/3)/4)*((SUM((B100-H100)^2,(C100-H100)^2,(D100-H100)^2)+SUM((E100-I100)^2,(F100-I100)^2,(G100-I100)^2)))),all_biorepintensities!$U$4)</f>
        <v>74408047.307288304</v>
      </c>
      <c r="K100" s="2">
        <f>ROUND((I100-H100)/(J100+all_biorepintensities!$U$2),all_biorepintensities!$U$4)</f>
        <v>-9.8567568300000005E-2</v>
      </c>
      <c r="L100" s="2">
        <f>K100+0.00000001*ROWS($K$2:K100)</f>
        <v>-9.8566578299999999E-2</v>
      </c>
      <c r="M100">
        <f t="shared" si="1"/>
        <v>19</v>
      </c>
      <c r="N100">
        <f>INDEX($K$2:$K$420,MATCH(ROWS($M$2:$M100),$M$2:$M$420,0))</f>
        <v>0.62755204360000005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63828929.299999997</v>
      </c>
      <c r="C101">
        <f>VLOOKUP($A101,all_biorepintensities!$A:$G,MATCH(C$1,all_biorepintensities!$A$1:$G$1,0),FALSE)</f>
        <v>121804764.48999999</v>
      </c>
      <c r="D101">
        <f>VLOOKUP($A101,all_biorepintensities!$A:$G,MATCH(D$1,all_biorepintensities!$A$1:$G$1,0),FALSE)</f>
        <v>283515801.94</v>
      </c>
      <c r="E101">
        <f>VLOOKUP($A101,all_biorepintensities!$A:$G,MATCH(E$1,all_biorepintensities!$A$1:$G$1,0),FALSE)</f>
        <v>81228792.629999995</v>
      </c>
      <c r="F101">
        <f>VLOOKUP($A101,all_biorepintensities!$A:$G,MATCH(F$1,all_biorepintensities!$A$1:$G$1,0),FALSE)</f>
        <v>137658760.62</v>
      </c>
      <c r="G101">
        <f>VLOOKUP($A101,all_biorepintensities!$A:$G,MATCH(G$1,all_biorepintensities!$A$1:$G$1,0),FALSE)</f>
        <v>256874555.56</v>
      </c>
      <c r="H101" s="10">
        <f>ROUND(AVERAGE(B101:D101),all_biorepintensities!$U$4)</f>
        <v>156383165.24333301</v>
      </c>
      <c r="I101" s="10">
        <f>ROUND(AVERAGE(E101:G101),all_biorepintensities!$U$4)</f>
        <v>158587369.603333</v>
      </c>
      <c r="J101" s="2">
        <f>ROUND(SQRT(((1/3+1/3)/4)*((SUM((B101-H101)^2,(C101-H101)^2,(D101-H101)^2)+SUM((E101-I101)^2,(F101-I101)^2,(G101-I101)^2)))),all_biorepintensities!$U$4)</f>
        <v>83673359.690879405</v>
      </c>
      <c r="K101" s="2">
        <f>ROUND((I101-H101)/(J101+all_biorepintensities!$U$2),all_biorepintensities!$U$4)</f>
        <v>2.6342964399999998E-2</v>
      </c>
      <c r="L101" s="2">
        <f>K101+0.00000001*ROWS($K$2:K101)</f>
        <v>2.6343964399999999E-2</v>
      </c>
      <c r="M101">
        <f t="shared" si="1"/>
        <v>38</v>
      </c>
      <c r="N101">
        <f>INDEX($K$2:$K$420,MATCH(ROWS($M$2:$M101),$M$2:$M$420,0))</f>
        <v>1.0356819066</v>
      </c>
      <c r="O101"/>
      <c r="P101"/>
    </row>
    <row r="102" spans="1:16" x14ac:dyDescent="0.25">
      <c r="H102" s="10"/>
      <c r="I102" s="10"/>
      <c r="J102" s="2"/>
      <c r="M102"/>
      <c r="O102"/>
      <c r="P102"/>
    </row>
    <row r="103" spans="1:16" x14ac:dyDescent="0.25">
      <c r="H103" s="10"/>
      <c r="I103" s="10"/>
      <c r="J103" s="2"/>
      <c r="M103"/>
      <c r="O103"/>
      <c r="P103"/>
    </row>
    <row r="104" spans="1:16" x14ac:dyDescent="0.25">
      <c r="H104" s="10"/>
      <c r="I104" s="10"/>
      <c r="J104" s="2"/>
      <c r="M104"/>
      <c r="O104"/>
      <c r="P104"/>
    </row>
    <row r="105" spans="1:16" x14ac:dyDescent="0.25">
      <c r="H105" s="10"/>
      <c r="I105" s="10"/>
      <c r="J105" s="2"/>
      <c r="M105"/>
      <c r="O105"/>
      <c r="P105"/>
    </row>
    <row r="106" spans="1:16" x14ac:dyDescent="0.25">
      <c r="H106" s="10"/>
      <c r="I106" s="10"/>
      <c r="J106" s="2"/>
      <c r="M106"/>
      <c r="O106"/>
      <c r="P106"/>
    </row>
    <row r="107" spans="1:16" x14ac:dyDescent="0.25">
      <c r="H107" s="10"/>
      <c r="I107" s="10"/>
      <c r="J107" s="2"/>
      <c r="M107"/>
      <c r="O107"/>
      <c r="P107"/>
    </row>
    <row r="108" spans="1:16" x14ac:dyDescent="0.25">
      <c r="H108" s="10"/>
      <c r="I108" s="10"/>
      <c r="J108" s="2"/>
      <c r="M108"/>
      <c r="O108"/>
      <c r="P108"/>
    </row>
    <row r="109" spans="1:16" x14ac:dyDescent="0.25">
      <c r="H109" s="10"/>
      <c r="I109" s="10"/>
      <c r="J109" s="2"/>
      <c r="M109"/>
      <c r="O109"/>
      <c r="P109"/>
    </row>
    <row r="110" spans="1:16" x14ac:dyDescent="0.25">
      <c r="H110" s="10"/>
      <c r="I110" s="10"/>
      <c r="J110" s="2"/>
      <c r="M110"/>
      <c r="O110"/>
      <c r="P110"/>
    </row>
    <row r="111" spans="1:16" x14ac:dyDescent="0.25">
      <c r="H111" s="10"/>
      <c r="I111" s="10"/>
      <c r="J111" s="2"/>
      <c r="M111"/>
      <c r="O111"/>
      <c r="P111"/>
    </row>
    <row r="112" spans="1:16" x14ac:dyDescent="0.25">
      <c r="H112" s="10"/>
      <c r="I112" s="10"/>
      <c r="J112" s="2"/>
      <c r="M112"/>
      <c r="O112"/>
      <c r="P112"/>
    </row>
    <row r="113" spans="8:16" x14ac:dyDescent="0.25">
      <c r="H113" s="10"/>
      <c r="I113" s="10"/>
      <c r="J113" s="2"/>
      <c r="M113"/>
      <c r="O113"/>
      <c r="P113"/>
    </row>
    <row r="114" spans="8:16" x14ac:dyDescent="0.25">
      <c r="H114" s="10"/>
      <c r="I114" s="10"/>
      <c r="J114" s="2"/>
      <c r="M114"/>
      <c r="O114"/>
      <c r="P114"/>
    </row>
    <row r="115" spans="8:16" x14ac:dyDescent="0.25">
      <c r="H115" s="10"/>
      <c r="I115" s="10"/>
      <c r="J115" s="2"/>
      <c r="M115"/>
      <c r="O115"/>
      <c r="P115"/>
    </row>
    <row r="116" spans="8:16" x14ac:dyDescent="0.25">
      <c r="H116" s="10"/>
      <c r="I116" s="10"/>
      <c r="J116" s="2"/>
      <c r="M116"/>
      <c r="O116"/>
      <c r="P116"/>
    </row>
    <row r="117" spans="8:16" x14ac:dyDescent="0.25">
      <c r="H117" s="10"/>
      <c r="I117" s="10"/>
      <c r="J117" s="2"/>
      <c r="M117"/>
      <c r="O117"/>
      <c r="P117"/>
    </row>
    <row r="118" spans="8:16" x14ac:dyDescent="0.25">
      <c r="H118" s="10"/>
      <c r="I118" s="10"/>
      <c r="J118" s="2"/>
      <c r="M118"/>
      <c r="O118"/>
      <c r="P118"/>
    </row>
    <row r="119" spans="8:16" x14ac:dyDescent="0.25">
      <c r="H119" s="10"/>
      <c r="I119" s="10"/>
      <c r="J119" s="2"/>
      <c r="M119"/>
      <c r="O119"/>
      <c r="P119"/>
    </row>
    <row r="120" spans="8:16" x14ac:dyDescent="0.25">
      <c r="H120" s="10"/>
      <c r="I120" s="10"/>
      <c r="J120" s="2"/>
      <c r="M120"/>
      <c r="O120"/>
      <c r="P120"/>
    </row>
    <row r="121" spans="8:16" x14ac:dyDescent="0.25">
      <c r="H121" s="10"/>
      <c r="I121" s="10"/>
      <c r="J121" s="2"/>
      <c r="M121"/>
      <c r="O121"/>
      <c r="P121"/>
    </row>
    <row r="122" spans="8:16" x14ac:dyDescent="0.25">
      <c r="H122" s="10"/>
      <c r="I122" s="10"/>
      <c r="J122" s="2"/>
      <c r="M122"/>
      <c r="O122"/>
      <c r="P122"/>
    </row>
    <row r="123" spans="8:16" x14ac:dyDescent="0.25">
      <c r="H123" s="10"/>
      <c r="I123" s="10"/>
      <c r="J123" s="2"/>
      <c r="M123"/>
      <c r="O123"/>
      <c r="P123"/>
    </row>
    <row r="124" spans="8:16" x14ac:dyDescent="0.25">
      <c r="H124" s="10"/>
      <c r="I124" s="10"/>
      <c r="J124" s="2"/>
      <c r="M124"/>
      <c r="O124"/>
      <c r="P124"/>
    </row>
    <row r="125" spans="8:16" x14ac:dyDescent="0.25">
      <c r="H125" s="10"/>
      <c r="I125" s="10"/>
      <c r="J125" s="2"/>
      <c r="M125"/>
      <c r="O125"/>
      <c r="P125"/>
    </row>
    <row r="126" spans="8:16" x14ac:dyDescent="0.25">
      <c r="H126" s="10"/>
      <c r="I126" s="10"/>
      <c r="J126" s="2"/>
      <c r="M126"/>
      <c r="O126"/>
      <c r="P126"/>
    </row>
    <row r="127" spans="8:16" x14ac:dyDescent="0.25">
      <c r="H127" s="10"/>
      <c r="I127" s="10"/>
      <c r="J127" s="2"/>
      <c r="M127"/>
      <c r="O127"/>
      <c r="P127"/>
    </row>
    <row r="128" spans="8:16" x14ac:dyDescent="0.25">
      <c r="H128" s="10"/>
      <c r="I128" s="10"/>
      <c r="J128" s="2"/>
      <c r="M128"/>
      <c r="O128"/>
      <c r="P128"/>
    </row>
    <row r="129" spans="8:16" x14ac:dyDescent="0.25">
      <c r="H129" s="10"/>
      <c r="I129" s="10"/>
      <c r="J129" s="2"/>
      <c r="M129"/>
      <c r="O129"/>
      <c r="P129"/>
    </row>
    <row r="130" spans="8:16" x14ac:dyDescent="0.25">
      <c r="H130" s="10"/>
      <c r="I130" s="10"/>
      <c r="J130" s="2"/>
      <c r="M130"/>
      <c r="O130"/>
      <c r="P130"/>
    </row>
    <row r="131" spans="8:16" x14ac:dyDescent="0.25">
      <c r="H131" s="10"/>
      <c r="I131" s="10"/>
      <c r="J131" s="2"/>
      <c r="M131"/>
      <c r="O131"/>
      <c r="P131"/>
    </row>
    <row r="132" spans="8:16" x14ac:dyDescent="0.25">
      <c r="H132" s="10"/>
      <c r="I132" s="10"/>
      <c r="J132" s="2"/>
      <c r="M132"/>
      <c r="O132"/>
      <c r="P132"/>
    </row>
    <row r="133" spans="8:16" x14ac:dyDescent="0.25">
      <c r="H133" s="10"/>
      <c r="I133" s="10"/>
      <c r="J133" s="2"/>
      <c r="M133"/>
      <c r="O133"/>
      <c r="P133"/>
    </row>
    <row r="134" spans="8:16" x14ac:dyDescent="0.25">
      <c r="H134" s="10"/>
      <c r="I134" s="10"/>
      <c r="J134" s="2"/>
      <c r="M134"/>
      <c r="O134"/>
      <c r="P134"/>
    </row>
    <row r="135" spans="8:16" x14ac:dyDescent="0.25">
      <c r="H135" s="10"/>
      <c r="I135" s="10"/>
      <c r="J135" s="2"/>
      <c r="M135"/>
      <c r="O135"/>
      <c r="P135"/>
    </row>
    <row r="136" spans="8:16" x14ac:dyDescent="0.25">
      <c r="H136" s="10"/>
      <c r="I136" s="10"/>
      <c r="J136" s="2"/>
      <c r="M136"/>
      <c r="O136"/>
      <c r="P136"/>
    </row>
    <row r="137" spans="8:16" x14ac:dyDescent="0.25">
      <c r="H137" s="10"/>
      <c r="I137" s="10"/>
      <c r="J137" s="2"/>
      <c r="M137"/>
      <c r="O137"/>
      <c r="P137"/>
    </row>
    <row r="138" spans="8:16" x14ac:dyDescent="0.25">
      <c r="H138" s="10"/>
      <c r="I138" s="10"/>
      <c r="J138" s="2"/>
      <c r="M138"/>
      <c r="O138"/>
      <c r="P138"/>
    </row>
    <row r="139" spans="8:16" x14ac:dyDescent="0.25">
      <c r="H139" s="10"/>
      <c r="I139" s="10"/>
      <c r="J139" s="2"/>
      <c r="M139"/>
      <c r="O139"/>
      <c r="P139"/>
    </row>
    <row r="140" spans="8:16" x14ac:dyDescent="0.25">
      <c r="H140" s="10"/>
      <c r="I140" s="10"/>
      <c r="J140" s="2"/>
      <c r="M140"/>
      <c r="O140"/>
      <c r="P140"/>
    </row>
    <row r="141" spans="8:16" x14ac:dyDescent="0.25">
      <c r="H141" s="10"/>
      <c r="I141" s="10"/>
      <c r="J141" s="2"/>
      <c r="M141"/>
      <c r="O141"/>
      <c r="P141"/>
    </row>
    <row r="142" spans="8:16" x14ac:dyDescent="0.25">
      <c r="H142" s="10"/>
      <c r="I142" s="10"/>
      <c r="J142" s="2"/>
      <c r="M142"/>
      <c r="O142"/>
      <c r="P142"/>
    </row>
    <row r="143" spans="8:16" x14ac:dyDescent="0.25">
      <c r="H143" s="10"/>
      <c r="I143" s="10"/>
      <c r="J143" s="2"/>
      <c r="M143"/>
      <c r="O143"/>
      <c r="P143"/>
    </row>
    <row r="144" spans="8:16" x14ac:dyDescent="0.25">
      <c r="H144" s="10"/>
      <c r="I144" s="10"/>
      <c r="J144" s="2"/>
      <c r="M144"/>
      <c r="O144"/>
      <c r="P144"/>
    </row>
    <row r="145" spans="8:16" x14ac:dyDescent="0.25">
      <c r="H145" s="10"/>
      <c r="I145" s="10"/>
      <c r="J145" s="2"/>
      <c r="M145"/>
      <c r="O145"/>
      <c r="P145"/>
    </row>
    <row r="146" spans="8:16" x14ac:dyDescent="0.25">
      <c r="H146" s="10"/>
      <c r="I146" s="10"/>
      <c r="J146" s="2"/>
      <c r="M146"/>
      <c r="O146"/>
      <c r="P146"/>
    </row>
    <row r="147" spans="8:16" x14ac:dyDescent="0.25">
      <c r="H147" s="10"/>
      <c r="I147" s="10"/>
      <c r="J147" s="2"/>
      <c r="M147"/>
      <c r="O147"/>
      <c r="P147"/>
    </row>
    <row r="148" spans="8:16" x14ac:dyDescent="0.25">
      <c r="H148" s="10"/>
      <c r="I148" s="10"/>
      <c r="J148" s="2"/>
      <c r="M148"/>
      <c r="O148"/>
      <c r="P148"/>
    </row>
    <row r="149" spans="8:16" x14ac:dyDescent="0.25">
      <c r="H149" s="10"/>
      <c r="I149" s="10"/>
      <c r="J149" s="2"/>
      <c r="M149"/>
      <c r="O149"/>
      <c r="P149"/>
    </row>
    <row r="150" spans="8:16" x14ac:dyDescent="0.25">
      <c r="H150" s="10"/>
      <c r="I150" s="10"/>
      <c r="J150" s="2"/>
      <c r="M150"/>
      <c r="O150"/>
      <c r="P150"/>
    </row>
    <row r="151" spans="8:16" x14ac:dyDescent="0.25">
      <c r="H151" s="10"/>
      <c r="I151" s="10"/>
      <c r="J151" s="2"/>
      <c r="M151"/>
      <c r="O151"/>
      <c r="P151"/>
    </row>
    <row r="152" spans="8:16" x14ac:dyDescent="0.25">
      <c r="H152" s="10"/>
      <c r="I152" s="10"/>
      <c r="J152" s="2"/>
      <c r="M152"/>
      <c r="O152"/>
      <c r="P152"/>
    </row>
    <row r="153" spans="8:16" x14ac:dyDescent="0.25">
      <c r="H153" s="10"/>
      <c r="I153" s="10"/>
      <c r="J153" s="2"/>
      <c r="M153"/>
      <c r="O153"/>
      <c r="P153"/>
    </row>
    <row r="154" spans="8:16" x14ac:dyDescent="0.25">
      <c r="H154" s="10"/>
      <c r="I154" s="10"/>
      <c r="J154" s="2"/>
      <c r="M154"/>
      <c r="O154"/>
      <c r="P154"/>
    </row>
    <row r="155" spans="8:16" x14ac:dyDescent="0.25">
      <c r="H155" s="10"/>
      <c r="I155" s="10"/>
      <c r="J155" s="2"/>
      <c r="M155"/>
      <c r="O155"/>
      <c r="P155"/>
    </row>
    <row r="156" spans="8:16" x14ac:dyDescent="0.25">
      <c r="H156" s="10"/>
      <c r="I156" s="10"/>
      <c r="J156" s="2"/>
      <c r="M156"/>
      <c r="O156"/>
      <c r="P156"/>
    </row>
    <row r="157" spans="8:16" x14ac:dyDescent="0.25">
      <c r="H157" s="10"/>
      <c r="I157" s="10"/>
      <c r="J157" s="2"/>
      <c r="M157"/>
      <c r="O157"/>
      <c r="P157"/>
    </row>
    <row r="158" spans="8:16" x14ac:dyDescent="0.25">
      <c r="H158" s="10"/>
      <c r="I158" s="10"/>
      <c r="J158" s="2"/>
      <c r="M158"/>
      <c r="O158"/>
      <c r="P158"/>
    </row>
    <row r="159" spans="8:16" x14ac:dyDescent="0.25">
      <c r="H159" s="10"/>
      <c r="I159" s="10"/>
      <c r="J159" s="2"/>
      <c r="M159"/>
      <c r="O159"/>
      <c r="P159"/>
    </row>
    <row r="160" spans="8:16" x14ac:dyDescent="0.25">
      <c r="H160" s="10"/>
      <c r="I160" s="10"/>
      <c r="J160" s="2"/>
      <c r="M160"/>
      <c r="O160"/>
      <c r="P160"/>
    </row>
    <row r="161" spans="8:16" x14ac:dyDescent="0.25">
      <c r="H161" s="10"/>
      <c r="I161" s="10"/>
      <c r="J161" s="2"/>
      <c r="M161"/>
      <c r="O161"/>
      <c r="P161"/>
    </row>
    <row r="162" spans="8:16" x14ac:dyDescent="0.25">
      <c r="H162" s="10"/>
      <c r="I162" s="10"/>
      <c r="J162" s="2"/>
      <c r="M162"/>
      <c r="O162"/>
      <c r="P162"/>
    </row>
    <row r="163" spans="8:16" x14ac:dyDescent="0.25">
      <c r="H163" s="10"/>
      <c r="I163" s="10"/>
      <c r="J163" s="2"/>
      <c r="M163"/>
      <c r="O163"/>
      <c r="P163"/>
    </row>
    <row r="164" spans="8:16" x14ac:dyDescent="0.25">
      <c r="H164" s="10"/>
      <c r="I164" s="10"/>
      <c r="J164" s="2"/>
      <c r="M164"/>
      <c r="O164"/>
      <c r="P164"/>
    </row>
    <row r="165" spans="8:16" x14ac:dyDescent="0.25">
      <c r="H165" s="10"/>
      <c r="I165" s="10"/>
      <c r="J165" s="2"/>
      <c r="M165"/>
      <c r="O165"/>
      <c r="P165"/>
    </row>
    <row r="166" spans="8:16" x14ac:dyDescent="0.25">
      <c r="H166" s="10"/>
      <c r="I166" s="10"/>
      <c r="J166" s="2"/>
      <c r="M166"/>
      <c r="O166"/>
      <c r="P166"/>
    </row>
    <row r="167" spans="8:16" x14ac:dyDescent="0.25">
      <c r="H167" s="10"/>
      <c r="I167" s="10"/>
      <c r="J167" s="2"/>
      <c r="M167"/>
      <c r="O167"/>
      <c r="P167"/>
    </row>
    <row r="168" spans="8:16" x14ac:dyDescent="0.25">
      <c r="H168" s="10"/>
      <c r="I168" s="10"/>
      <c r="J168" s="2"/>
      <c r="M168"/>
      <c r="O168"/>
      <c r="P168"/>
    </row>
    <row r="169" spans="8:16" x14ac:dyDescent="0.25">
      <c r="H169" s="10"/>
      <c r="I169" s="10"/>
      <c r="J169" s="2"/>
      <c r="M169"/>
      <c r="O169"/>
      <c r="P169"/>
    </row>
    <row r="170" spans="8:16" x14ac:dyDescent="0.25">
      <c r="H170" s="10"/>
      <c r="I170" s="10"/>
      <c r="J170" s="2"/>
      <c r="M170"/>
      <c r="O170"/>
      <c r="P170"/>
    </row>
    <row r="171" spans="8:16" x14ac:dyDescent="0.25">
      <c r="H171" s="10"/>
      <c r="I171" s="10"/>
      <c r="J171" s="2"/>
      <c r="M171"/>
      <c r="O171"/>
      <c r="P171"/>
    </row>
    <row r="172" spans="8:16" x14ac:dyDescent="0.25">
      <c r="H172" s="10"/>
      <c r="I172" s="10"/>
      <c r="J172" s="2"/>
      <c r="M172"/>
      <c r="O172"/>
      <c r="P172"/>
    </row>
    <row r="173" spans="8:16" x14ac:dyDescent="0.25">
      <c r="H173" s="10"/>
      <c r="I173" s="10"/>
      <c r="J173" s="2"/>
      <c r="M173"/>
      <c r="O173"/>
      <c r="P173"/>
    </row>
    <row r="174" spans="8:16" x14ac:dyDescent="0.25">
      <c r="H174" s="10"/>
      <c r="I174" s="10"/>
      <c r="J174" s="2"/>
      <c r="M174"/>
      <c r="O174"/>
      <c r="P174"/>
    </row>
    <row r="175" spans="8:16" x14ac:dyDescent="0.25">
      <c r="H175" s="10"/>
      <c r="I175" s="10"/>
      <c r="J175" s="2"/>
      <c r="M175"/>
      <c r="O175"/>
      <c r="P175"/>
    </row>
    <row r="176" spans="8:16" x14ac:dyDescent="0.25">
      <c r="H176" s="10"/>
      <c r="I176" s="10"/>
      <c r="J176" s="2"/>
      <c r="M176"/>
      <c r="O176"/>
      <c r="P176"/>
    </row>
    <row r="177" spans="8:16" x14ac:dyDescent="0.25">
      <c r="H177" s="10"/>
      <c r="I177" s="10"/>
      <c r="J177" s="2"/>
      <c r="M177"/>
      <c r="O177"/>
      <c r="P177"/>
    </row>
    <row r="178" spans="8:16" x14ac:dyDescent="0.25">
      <c r="H178" s="10"/>
      <c r="I178" s="10"/>
      <c r="J178" s="2"/>
      <c r="M178"/>
      <c r="O178"/>
      <c r="P178"/>
    </row>
    <row r="179" spans="8:16" x14ac:dyDescent="0.25">
      <c r="H179" s="10"/>
      <c r="I179" s="10"/>
      <c r="J179" s="2"/>
      <c r="M179"/>
      <c r="O179"/>
      <c r="P179"/>
    </row>
    <row r="180" spans="8:16" x14ac:dyDescent="0.25">
      <c r="H180" s="10"/>
      <c r="I180" s="10"/>
      <c r="J180" s="2"/>
      <c r="M180"/>
      <c r="O180"/>
      <c r="P180"/>
    </row>
    <row r="181" spans="8:16" x14ac:dyDescent="0.25">
      <c r="H181" s="10"/>
      <c r="I181" s="10"/>
      <c r="J181" s="2"/>
      <c r="M181"/>
      <c r="O181"/>
      <c r="P181"/>
    </row>
    <row r="182" spans="8:16" x14ac:dyDescent="0.25">
      <c r="H182" s="10"/>
      <c r="I182" s="10"/>
      <c r="J182" s="2"/>
      <c r="M182"/>
      <c r="O182"/>
      <c r="P182"/>
    </row>
    <row r="183" spans="8:16" x14ac:dyDescent="0.25">
      <c r="H183" s="10"/>
      <c r="I183" s="10"/>
      <c r="J183" s="2"/>
      <c r="M183"/>
      <c r="O183"/>
      <c r="P183"/>
    </row>
    <row r="184" spans="8:16" x14ac:dyDescent="0.25">
      <c r="H184" s="10"/>
      <c r="I184" s="10"/>
      <c r="J184" s="2"/>
      <c r="M184"/>
      <c r="O184"/>
      <c r="P184"/>
    </row>
    <row r="185" spans="8:16" x14ac:dyDescent="0.25">
      <c r="H185" s="10"/>
      <c r="I185" s="10"/>
      <c r="J185" s="2"/>
      <c r="M185"/>
      <c r="O185"/>
      <c r="P185"/>
    </row>
    <row r="186" spans="8:16" x14ac:dyDescent="0.25">
      <c r="H186" s="10"/>
      <c r="I186" s="10"/>
      <c r="J186" s="2"/>
      <c r="M186"/>
      <c r="O186"/>
      <c r="P186"/>
    </row>
    <row r="187" spans="8:16" x14ac:dyDescent="0.25">
      <c r="H187" s="10"/>
      <c r="I187" s="10"/>
      <c r="J187" s="2"/>
      <c r="M187"/>
      <c r="O187"/>
      <c r="P187"/>
    </row>
    <row r="188" spans="8:16" x14ac:dyDescent="0.25">
      <c r="H188" s="10"/>
      <c r="I188" s="10"/>
      <c r="J188" s="2"/>
      <c r="M188"/>
      <c r="O188"/>
      <c r="P188"/>
    </row>
    <row r="189" spans="8:16" x14ac:dyDescent="0.25">
      <c r="H189" s="10"/>
      <c r="I189" s="10"/>
      <c r="J189" s="2"/>
      <c r="M189"/>
      <c r="O189"/>
      <c r="P189"/>
    </row>
    <row r="190" spans="8:16" x14ac:dyDescent="0.25">
      <c r="H190" s="10"/>
      <c r="I190" s="10"/>
      <c r="J190" s="2"/>
      <c r="M190"/>
      <c r="O190"/>
      <c r="P190"/>
    </row>
    <row r="191" spans="8:16" x14ac:dyDescent="0.25">
      <c r="H191" s="10"/>
      <c r="I191" s="10"/>
      <c r="J191" s="2"/>
      <c r="M191"/>
      <c r="O191"/>
      <c r="P191"/>
    </row>
    <row r="192" spans="8:16" x14ac:dyDescent="0.25">
      <c r="H192" s="10"/>
      <c r="I192" s="10"/>
      <c r="J192" s="2"/>
      <c r="M192"/>
      <c r="O192"/>
      <c r="P192"/>
    </row>
    <row r="193" spans="8:16" x14ac:dyDescent="0.25">
      <c r="H193" s="10"/>
      <c r="I193" s="10"/>
      <c r="J193" s="2"/>
      <c r="M193"/>
      <c r="O193"/>
      <c r="P193"/>
    </row>
    <row r="194" spans="8:16" x14ac:dyDescent="0.25">
      <c r="H194" s="10"/>
      <c r="I194" s="10"/>
      <c r="J194" s="2"/>
      <c r="M194"/>
      <c r="O194"/>
      <c r="P194"/>
    </row>
    <row r="195" spans="8:16" x14ac:dyDescent="0.25">
      <c r="H195" s="10"/>
      <c r="I195" s="10"/>
      <c r="J195" s="2"/>
      <c r="M195"/>
      <c r="O195"/>
      <c r="P195"/>
    </row>
    <row r="196" spans="8:16" x14ac:dyDescent="0.25">
      <c r="H196" s="10"/>
      <c r="I196" s="10"/>
      <c r="J196" s="2"/>
      <c r="M196"/>
      <c r="O196"/>
      <c r="P196"/>
    </row>
    <row r="197" spans="8:16" x14ac:dyDescent="0.25">
      <c r="H197" s="10"/>
      <c r="I197" s="10"/>
      <c r="J197" s="2"/>
      <c r="M197"/>
      <c r="O197"/>
      <c r="P197"/>
    </row>
    <row r="198" spans="8:16" x14ac:dyDescent="0.25">
      <c r="H198" s="10"/>
      <c r="I198" s="10"/>
      <c r="J198" s="2"/>
      <c r="M198"/>
      <c r="O198"/>
      <c r="P198"/>
    </row>
    <row r="199" spans="8:16" x14ac:dyDescent="0.25">
      <c r="H199" s="10"/>
      <c r="I199" s="10"/>
      <c r="J199" s="2"/>
      <c r="M199"/>
      <c r="O199"/>
      <c r="P199"/>
    </row>
    <row r="200" spans="8:16" x14ac:dyDescent="0.25">
      <c r="H200" s="10"/>
      <c r="I200" s="10"/>
      <c r="J200" s="2"/>
      <c r="M200"/>
      <c r="O200"/>
      <c r="P200"/>
    </row>
    <row r="201" spans="8:16" x14ac:dyDescent="0.25">
      <c r="H201" s="10"/>
      <c r="I201" s="10"/>
      <c r="J201" s="2"/>
      <c r="M201"/>
      <c r="O201"/>
      <c r="P201"/>
    </row>
    <row r="202" spans="8:16" x14ac:dyDescent="0.25">
      <c r="H202" s="10"/>
      <c r="I202" s="10"/>
      <c r="J202" s="2"/>
      <c r="M202"/>
      <c r="O202"/>
      <c r="P202"/>
    </row>
    <row r="203" spans="8:16" x14ac:dyDescent="0.25">
      <c r="H203" s="10"/>
      <c r="I203" s="10"/>
      <c r="J203" s="2"/>
      <c r="M203"/>
      <c r="O203"/>
      <c r="P203"/>
    </row>
    <row r="204" spans="8:16" x14ac:dyDescent="0.25">
      <c r="H204" s="10"/>
      <c r="I204" s="10"/>
      <c r="J204" s="2"/>
      <c r="M204"/>
      <c r="O204"/>
      <c r="P204"/>
    </row>
    <row r="205" spans="8:16" x14ac:dyDescent="0.25">
      <c r="H205" s="10"/>
      <c r="I205" s="10"/>
      <c r="J205" s="2"/>
      <c r="M205"/>
      <c r="O205"/>
      <c r="P205"/>
    </row>
    <row r="206" spans="8:16" x14ac:dyDescent="0.25">
      <c r="H206" s="10"/>
      <c r="I206" s="10"/>
      <c r="J206" s="2"/>
      <c r="M206"/>
      <c r="O206"/>
      <c r="P206"/>
    </row>
    <row r="207" spans="8:16" x14ac:dyDescent="0.25">
      <c r="H207" s="10"/>
      <c r="I207" s="10"/>
      <c r="J207" s="2"/>
      <c r="M207"/>
      <c r="O207"/>
      <c r="P207"/>
    </row>
    <row r="208" spans="8:16" x14ac:dyDescent="0.25">
      <c r="H208" s="10"/>
      <c r="I208" s="10"/>
      <c r="J208" s="2"/>
      <c r="M208"/>
      <c r="O208"/>
      <c r="P208"/>
    </row>
    <row r="209" spans="8:16" x14ac:dyDescent="0.25">
      <c r="H209" s="10"/>
      <c r="I209" s="10"/>
      <c r="J209" s="2"/>
      <c r="M209"/>
      <c r="O209"/>
      <c r="P209"/>
    </row>
    <row r="210" spans="8:16" x14ac:dyDescent="0.25">
      <c r="H210" s="10"/>
      <c r="I210" s="10"/>
      <c r="J210" s="2"/>
      <c r="M210"/>
      <c r="O210"/>
      <c r="P210"/>
    </row>
    <row r="211" spans="8:16" x14ac:dyDescent="0.25">
      <c r="H211" s="10"/>
      <c r="I211" s="10"/>
      <c r="J211" s="2"/>
      <c r="M211"/>
      <c r="O211"/>
      <c r="P211"/>
    </row>
    <row r="212" spans="8:16" x14ac:dyDescent="0.25">
      <c r="H212" s="10"/>
      <c r="I212" s="10"/>
      <c r="J212" s="2"/>
      <c r="M212"/>
      <c r="O212"/>
      <c r="P212"/>
    </row>
    <row r="213" spans="8:16" x14ac:dyDescent="0.25">
      <c r="H213" s="10"/>
      <c r="I213" s="10"/>
      <c r="J213" s="2"/>
      <c r="M213"/>
      <c r="O213"/>
      <c r="P213"/>
    </row>
    <row r="214" spans="8:16" x14ac:dyDescent="0.25">
      <c r="H214" s="10"/>
      <c r="I214" s="10"/>
      <c r="J214" s="2"/>
      <c r="M214"/>
      <c r="O214"/>
      <c r="P214"/>
    </row>
    <row r="215" spans="8:16" x14ac:dyDescent="0.25">
      <c r="H215" s="10"/>
      <c r="I215" s="10"/>
      <c r="J215" s="2"/>
      <c r="M215"/>
      <c r="O215"/>
      <c r="P215"/>
    </row>
    <row r="216" spans="8:16" x14ac:dyDescent="0.25">
      <c r="H216" s="10"/>
      <c r="I216" s="10"/>
      <c r="J216" s="2"/>
      <c r="M216"/>
      <c r="O216"/>
      <c r="P216"/>
    </row>
    <row r="217" spans="8:16" x14ac:dyDescent="0.25">
      <c r="H217" s="10"/>
      <c r="I217" s="10"/>
      <c r="J217" s="2"/>
      <c r="M217"/>
      <c r="O217"/>
      <c r="P217"/>
    </row>
    <row r="218" spans="8:16" x14ac:dyDescent="0.25">
      <c r="H218" s="10"/>
      <c r="I218" s="10"/>
      <c r="J218" s="2"/>
      <c r="M218"/>
      <c r="O218"/>
      <c r="P218"/>
    </row>
    <row r="219" spans="8:16" x14ac:dyDescent="0.25">
      <c r="H219" s="10"/>
      <c r="I219" s="10"/>
      <c r="J219" s="2"/>
      <c r="M219"/>
      <c r="O219"/>
      <c r="P219"/>
    </row>
    <row r="220" spans="8:16" x14ac:dyDescent="0.25">
      <c r="H220" s="10"/>
      <c r="I220" s="10"/>
      <c r="J220" s="2"/>
      <c r="M220"/>
      <c r="O220"/>
      <c r="P220"/>
    </row>
    <row r="221" spans="8:16" x14ac:dyDescent="0.25">
      <c r="H221" s="10"/>
      <c r="I221" s="10"/>
      <c r="J221" s="2"/>
      <c r="M221"/>
      <c r="O221"/>
      <c r="P221"/>
    </row>
    <row r="222" spans="8:16" x14ac:dyDescent="0.25">
      <c r="H222" s="10"/>
      <c r="I222" s="10"/>
      <c r="J222" s="2"/>
      <c r="M222"/>
      <c r="O222"/>
      <c r="P222"/>
    </row>
    <row r="223" spans="8:16" x14ac:dyDescent="0.25">
      <c r="H223" s="10"/>
      <c r="I223" s="10"/>
      <c r="J223" s="2"/>
      <c r="M223"/>
      <c r="O223"/>
      <c r="P223"/>
    </row>
    <row r="224" spans="8:16" x14ac:dyDescent="0.25">
      <c r="H224" s="10"/>
      <c r="I224" s="10"/>
      <c r="J224" s="2"/>
      <c r="M224"/>
      <c r="O224"/>
      <c r="P224"/>
    </row>
    <row r="225" spans="8:16" x14ac:dyDescent="0.25">
      <c r="H225" s="10"/>
      <c r="I225" s="10"/>
      <c r="J225" s="2"/>
      <c r="M225"/>
      <c r="O225"/>
      <c r="P225"/>
    </row>
    <row r="226" spans="8:16" x14ac:dyDescent="0.25">
      <c r="H226" s="10"/>
      <c r="I226" s="10"/>
      <c r="J226" s="2"/>
      <c r="M226"/>
      <c r="O226"/>
      <c r="P226"/>
    </row>
    <row r="227" spans="8:16" x14ac:dyDescent="0.25">
      <c r="H227" s="10"/>
      <c r="I227" s="10"/>
      <c r="J227" s="2"/>
      <c r="M227"/>
      <c r="O227"/>
      <c r="P227"/>
    </row>
    <row r="228" spans="8:16" x14ac:dyDescent="0.25">
      <c r="H228" s="10"/>
      <c r="I228" s="10"/>
      <c r="J228" s="2"/>
      <c r="M228"/>
      <c r="O228"/>
      <c r="P228"/>
    </row>
    <row r="229" spans="8:16" x14ac:dyDescent="0.25">
      <c r="H229" s="10"/>
      <c r="I229" s="10"/>
      <c r="J229" s="2"/>
      <c r="M229"/>
      <c r="O229"/>
      <c r="P229"/>
    </row>
    <row r="230" spans="8:16" x14ac:dyDescent="0.25">
      <c r="H230" s="10"/>
      <c r="I230" s="10"/>
      <c r="J230" s="2"/>
      <c r="M230"/>
      <c r="O230"/>
      <c r="P230"/>
    </row>
    <row r="231" spans="8:16" x14ac:dyDescent="0.25">
      <c r="H231" s="10"/>
      <c r="I231" s="10"/>
      <c r="J231" s="2"/>
      <c r="M231"/>
      <c r="O231"/>
      <c r="P231"/>
    </row>
    <row r="232" spans="8:16" x14ac:dyDescent="0.25">
      <c r="H232" s="10"/>
      <c r="I232" s="10"/>
      <c r="J232" s="2"/>
      <c r="M232"/>
      <c r="O232"/>
      <c r="P232"/>
    </row>
    <row r="233" spans="8:16" x14ac:dyDescent="0.25">
      <c r="H233" s="10"/>
      <c r="I233" s="10"/>
      <c r="J233" s="2"/>
      <c r="M233"/>
      <c r="O233"/>
      <c r="P233"/>
    </row>
    <row r="234" spans="8:16" x14ac:dyDescent="0.25">
      <c r="H234" s="10"/>
      <c r="I234" s="10"/>
      <c r="J234" s="2"/>
      <c r="M234"/>
      <c r="O234"/>
      <c r="P234"/>
    </row>
    <row r="235" spans="8:16" x14ac:dyDescent="0.25">
      <c r="H235" s="10"/>
      <c r="I235" s="10"/>
      <c r="J235" s="2"/>
      <c r="M235"/>
      <c r="O235"/>
      <c r="P235"/>
    </row>
    <row r="236" spans="8:16" x14ac:dyDescent="0.25">
      <c r="H236" s="10"/>
      <c r="I236" s="10"/>
      <c r="J236" s="2"/>
      <c r="M236"/>
      <c r="O236"/>
      <c r="P236"/>
    </row>
    <row r="237" spans="8:16" x14ac:dyDescent="0.25">
      <c r="H237" s="10"/>
      <c r="I237" s="10"/>
      <c r="J237" s="2"/>
      <c r="M237"/>
      <c r="O237"/>
      <c r="P237"/>
    </row>
    <row r="238" spans="8:16" x14ac:dyDescent="0.25">
      <c r="H238" s="10"/>
      <c r="I238" s="10"/>
      <c r="J238" s="2"/>
      <c r="M238"/>
      <c r="O238"/>
      <c r="P238"/>
    </row>
    <row r="239" spans="8:16" x14ac:dyDescent="0.25">
      <c r="H239" s="10"/>
      <c r="I239" s="10"/>
      <c r="J239" s="2"/>
      <c r="M239"/>
      <c r="O239"/>
      <c r="P239"/>
    </row>
    <row r="240" spans="8:16" x14ac:dyDescent="0.25">
      <c r="H240" s="10"/>
      <c r="I240" s="10"/>
      <c r="J240" s="2"/>
      <c r="M240"/>
      <c r="O240"/>
      <c r="P240"/>
    </row>
    <row r="241" spans="8:16" x14ac:dyDescent="0.25">
      <c r="H241" s="10"/>
      <c r="I241" s="10"/>
      <c r="J241" s="2"/>
      <c r="M241"/>
      <c r="O241"/>
      <c r="P241"/>
    </row>
    <row r="242" spans="8:16" x14ac:dyDescent="0.25">
      <c r="H242" s="10"/>
      <c r="I242" s="10"/>
      <c r="J242" s="2"/>
      <c r="M242"/>
      <c r="O242"/>
      <c r="P242"/>
    </row>
    <row r="243" spans="8:16" x14ac:dyDescent="0.25">
      <c r="H243" s="10"/>
      <c r="I243" s="10"/>
      <c r="J243" s="2"/>
      <c r="M243"/>
      <c r="O243"/>
      <c r="P243"/>
    </row>
    <row r="244" spans="8:16" x14ac:dyDescent="0.25">
      <c r="H244" s="10"/>
      <c r="I244" s="10"/>
      <c r="J244" s="2"/>
      <c r="M244"/>
      <c r="O244"/>
      <c r="P244"/>
    </row>
    <row r="245" spans="8:16" x14ac:dyDescent="0.25">
      <c r="H245" s="10"/>
      <c r="I245" s="10"/>
      <c r="J245" s="2"/>
      <c r="M245"/>
      <c r="O245"/>
      <c r="P245"/>
    </row>
    <row r="246" spans="8:16" x14ac:dyDescent="0.25">
      <c r="H246" s="10"/>
      <c r="I246" s="10"/>
      <c r="J246" s="2"/>
      <c r="M246"/>
      <c r="O246"/>
      <c r="P246"/>
    </row>
    <row r="247" spans="8:16" x14ac:dyDescent="0.25">
      <c r="H247" s="10"/>
      <c r="I247" s="10"/>
      <c r="J247" s="2"/>
      <c r="M247"/>
      <c r="O247"/>
      <c r="P247"/>
    </row>
    <row r="248" spans="8:16" x14ac:dyDescent="0.25">
      <c r="H248" s="10"/>
      <c r="I248" s="10"/>
      <c r="J248" s="2"/>
      <c r="M248"/>
      <c r="O248"/>
      <c r="P248"/>
    </row>
    <row r="249" spans="8:16" x14ac:dyDescent="0.25">
      <c r="H249" s="10"/>
      <c r="I249" s="10"/>
      <c r="J249" s="2"/>
      <c r="M249"/>
      <c r="O249"/>
      <c r="P249"/>
    </row>
    <row r="250" spans="8:16" x14ac:dyDescent="0.25">
      <c r="H250" s="10"/>
      <c r="I250" s="10"/>
      <c r="J250" s="2"/>
      <c r="M250"/>
      <c r="O250"/>
      <c r="P250"/>
    </row>
    <row r="251" spans="8:16" x14ac:dyDescent="0.25">
      <c r="H251" s="10"/>
      <c r="I251" s="10"/>
      <c r="J251" s="2"/>
      <c r="M251"/>
      <c r="O251"/>
      <c r="P251"/>
    </row>
    <row r="252" spans="8:16" x14ac:dyDescent="0.25">
      <c r="H252" s="10"/>
      <c r="I252" s="10"/>
      <c r="J252" s="2"/>
      <c r="M252"/>
      <c r="O252"/>
      <c r="P252"/>
    </row>
    <row r="253" spans="8:16" x14ac:dyDescent="0.25">
      <c r="H253" s="10"/>
      <c r="I253" s="10"/>
      <c r="J253" s="2"/>
      <c r="M253"/>
      <c r="O253"/>
      <c r="P253"/>
    </row>
    <row r="254" spans="8:16" x14ac:dyDescent="0.25">
      <c r="H254" s="10"/>
      <c r="I254" s="10"/>
      <c r="J254" s="2"/>
      <c r="M254"/>
      <c r="O254"/>
      <c r="P254"/>
    </row>
    <row r="255" spans="8:16" x14ac:dyDescent="0.25">
      <c r="H255" s="10"/>
      <c r="I255" s="10"/>
      <c r="J255" s="2"/>
      <c r="M255"/>
      <c r="O255"/>
      <c r="P255"/>
    </row>
    <row r="256" spans="8:16" x14ac:dyDescent="0.25">
      <c r="H256" s="10"/>
      <c r="I256" s="10"/>
      <c r="J256" s="2"/>
      <c r="M256"/>
      <c r="O256"/>
      <c r="P256"/>
    </row>
    <row r="257" spans="8:16" x14ac:dyDescent="0.25">
      <c r="H257" s="10"/>
      <c r="I257" s="10"/>
      <c r="J257" s="2"/>
      <c r="M257"/>
      <c r="O257"/>
      <c r="P257"/>
    </row>
    <row r="258" spans="8:16" x14ac:dyDescent="0.25">
      <c r="H258" s="10"/>
      <c r="I258" s="10"/>
      <c r="J258" s="2"/>
      <c r="M258"/>
      <c r="O258"/>
      <c r="P258"/>
    </row>
    <row r="259" spans="8:16" x14ac:dyDescent="0.25">
      <c r="H259" s="10"/>
      <c r="I259" s="10"/>
      <c r="J259" s="2"/>
      <c r="M259"/>
      <c r="O259"/>
      <c r="P259"/>
    </row>
    <row r="260" spans="8:16" x14ac:dyDescent="0.25">
      <c r="H260" s="10"/>
      <c r="I260" s="10"/>
      <c r="J260" s="2"/>
      <c r="M260"/>
      <c r="O260"/>
      <c r="P260"/>
    </row>
    <row r="261" spans="8:16" x14ac:dyDescent="0.25">
      <c r="H261" s="10"/>
      <c r="I261" s="10"/>
      <c r="J261" s="2"/>
      <c r="M261"/>
      <c r="O261"/>
      <c r="P261"/>
    </row>
    <row r="262" spans="8:16" x14ac:dyDescent="0.25">
      <c r="H262" s="10"/>
      <c r="I262" s="10"/>
      <c r="J262" s="2"/>
      <c r="M262"/>
      <c r="O262"/>
      <c r="P262"/>
    </row>
    <row r="263" spans="8:16" x14ac:dyDescent="0.25">
      <c r="H263" s="10"/>
      <c r="I263" s="10"/>
      <c r="J263" s="2"/>
      <c r="M263"/>
      <c r="O263"/>
      <c r="P263"/>
    </row>
    <row r="264" spans="8:16" x14ac:dyDescent="0.25">
      <c r="H264" s="10"/>
      <c r="I264" s="10"/>
      <c r="J264" s="2"/>
      <c r="M264"/>
      <c r="O264"/>
      <c r="P264"/>
    </row>
    <row r="265" spans="8:16" x14ac:dyDescent="0.25">
      <c r="H265" s="10"/>
      <c r="I265" s="10"/>
      <c r="J265" s="2"/>
      <c r="M265"/>
      <c r="O265"/>
      <c r="P265"/>
    </row>
    <row r="266" spans="8:16" x14ac:dyDescent="0.25">
      <c r="H266" s="10"/>
      <c r="I266" s="10"/>
      <c r="J266" s="2"/>
      <c r="M266"/>
      <c r="O266"/>
      <c r="P266"/>
    </row>
    <row r="267" spans="8:16" x14ac:dyDescent="0.25">
      <c r="H267" s="10"/>
      <c r="I267" s="10"/>
      <c r="J267" s="2"/>
      <c r="M267"/>
      <c r="O267"/>
      <c r="P267"/>
    </row>
    <row r="268" spans="8:16" x14ac:dyDescent="0.25">
      <c r="H268" s="10"/>
      <c r="I268" s="10"/>
      <c r="J268" s="2"/>
      <c r="M268"/>
      <c r="O268"/>
      <c r="P268"/>
    </row>
    <row r="269" spans="8:16" x14ac:dyDescent="0.25">
      <c r="H269" s="10"/>
      <c r="I269" s="10"/>
      <c r="J269" s="2"/>
      <c r="M269"/>
      <c r="O269"/>
      <c r="P269"/>
    </row>
    <row r="270" spans="8:16" x14ac:dyDescent="0.25">
      <c r="H270" s="10"/>
      <c r="I270" s="10"/>
      <c r="J270" s="2"/>
      <c r="M270"/>
      <c r="O270"/>
      <c r="P270"/>
    </row>
    <row r="271" spans="8:16" x14ac:dyDescent="0.25">
      <c r="H271" s="10"/>
      <c r="I271" s="10"/>
      <c r="J271" s="2"/>
      <c r="M271"/>
      <c r="O271"/>
      <c r="P271"/>
    </row>
    <row r="272" spans="8:16" x14ac:dyDescent="0.25">
      <c r="H272" s="10"/>
      <c r="I272" s="10"/>
      <c r="J272" s="2"/>
      <c r="M272"/>
      <c r="O272"/>
      <c r="P272"/>
    </row>
    <row r="273" spans="8:16" x14ac:dyDescent="0.25">
      <c r="H273" s="10"/>
      <c r="I273" s="10"/>
      <c r="J273" s="2"/>
      <c r="M273"/>
      <c r="O273"/>
      <c r="P273"/>
    </row>
    <row r="274" spans="8:16" x14ac:dyDescent="0.25">
      <c r="H274" s="10"/>
      <c r="I274" s="10"/>
      <c r="J274" s="2"/>
      <c r="M274"/>
      <c r="O274"/>
      <c r="P274"/>
    </row>
    <row r="275" spans="8:16" x14ac:dyDescent="0.25">
      <c r="H275" s="10"/>
      <c r="I275" s="10"/>
      <c r="J275" s="2"/>
      <c r="M275"/>
      <c r="O275"/>
      <c r="P275"/>
    </row>
    <row r="276" spans="8:16" x14ac:dyDescent="0.25">
      <c r="H276" s="10"/>
      <c r="I276" s="10"/>
      <c r="J276" s="2"/>
      <c r="M276"/>
      <c r="O276"/>
      <c r="P276"/>
    </row>
    <row r="277" spans="8:16" x14ac:dyDescent="0.25">
      <c r="H277" s="10"/>
      <c r="I277" s="10"/>
      <c r="J277" s="2"/>
      <c r="M277"/>
      <c r="O277"/>
      <c r="P277"/>
    </row>
    <row r="278" spans="8:16" x14ac:dyDescent="0.25">
      <c r="H278" s="10"/>
      <c r="I278" s="10"/>
      <c r="J278" s="2"/>
      <c r="M278"/>
      <c r="O278"/>
      <c r="P278"/>
    </row>
    <row r="279" spans="8:16" x14ac:dyDescent="0.25">
      <c r="H279" s="10"/>
      <c r="I279" s="10"/>
      <c r="J279" s="2"/>
      <c r="M279"/>
      <c r="O279"/>
      <c r="P279"/>
    </row>
    <row r="280" spans="8:16" x14ac:dyDescent="0.25">
      <c r="H280" s="10"/>
      <c r="I280" s="10"/>
      <c r="J280" s="2"/>
      <c r="M280"/>
      <c r="O280"/>
      <c r="P280"/>
    </row>
    <row r="281" spans="8:16" x14ac:dyDescent="0.25">
      <c r="H281" s="10"/>
      <c r="I281" s="10"/>
      <c r="J281" s="2"/>
      <c r="M281"/>
      <c r="O281"/>
      <c r="P281"/>
    </row>
    <row r="282" spans="8:16" x14ac:dyDescent="0.25">
      <c r="H282" s="10"/>
      <c r="I282" s="10"/>
      <c r="J282" s="2"/>
      <c r="M282"/>
      <c r="O282"/>
      <c r="P282"/>
    </row>
    <row r="283" spans="8:16" x14ac:dyDescent="0.25">
      <c r="H283" s="10"/>
      <c r="I283" s="10"/>
      <c r="J283" s="2"/>
      <c r="M283"/>
      <c r="O283"/>
      <c r="P283"/>
    </row>
    <row r="284" spans="8:16" x14ac:dyDescent="0.25">
      <c r="H284" s="10"/>
      <c r="I284" s="10"/>
      <c r="J284" s="2"/>
      <c r="M284"/>
      <c r="O284"/>
      <c r="P284"/>
    </row>
    <row r="285" spans="8:16" x14ac:dyDescent="0.25">
      <c r="H285" s="10"/>
      <c r="I285" s="10"/>
      <c r="J285" s="2"/>
      <c r="M285"/>
      <c r="O285"/>
      <c r="P285"/>
    </row>
    <row r="286" spans="8:16" x14ac:dyDescent="0.25">
      <c r="H286" s="10"/>
      <c r="I286" s="10"/>
      <c r="J286" s="2"/>
      <c r="M286"/>
      <c r="O286"/>
      <c r="P286"/>
    </row>
    <row r="287" spans="8:16" x14ac:dyDescent="0.25">
      <c r="H287" s="10"/>
      <c r="I287" s="10"/>
      <c r="J287" s="2"/>
      <c r="M287"/>
      <c r="O287"/>
      <c r="P287"/>
    </row>
    <row r="288" spans="8:16" x14ac:dyDescent="0.25">
      <c r="H288" s="10"/>
      <c r="I288" s="10"/>
      <c r="J288" s="2"/>
      <c r="M288"/>
      <c r="O288"/>
      <c r="P288"/>
    </row>
    <row r="289" spans="8:16" x14ac:dyDescent="0.25">
      <c r="H289" s="10"/>
      <c r="I289" s="10"/>
      <c r="J289" s="2"/>
      <c r="M289"/>
      <c r="O289"/>
      <c r="P289"/>
    </row>
    <row r="290" spans="8:16" x14ac:dyDescent="0.25">
      <c r="H290" s="10"/>
      <c r="I290" s="10"/>
      <c r="J290" s="2"/>
      <c r="M290"/>
      <c r="O290"/>
      <c r="P290"/>
    </row>
    <row r="291" spans="8:16" x14ac:dyDescent="0.25">
      <c r="H291" s="10"/>
      <c r="I291" s="10"/>
      <c r="J291" s="2"/>
      <c r="M291"/>
      <c r="O291"/>
      <c r="P291"/>
    </row>
    <row r="292" spans="8:16" x14ac:dyDescent="0.25">
      <c r="H292" s="10"/>
      <c r="I292" s="10"/>
      <c r="J292" s="2"/>
      <c r="M292"/>
      <c r="O292"/>
      <c r="P292"/>
    </row>
    <row r="293" spans="8:16" x14ac:dyDescent="0.25">
      <c r="H293" s="10"/>
      <c r="I293" s="10"/>
      <c r="J293" s="2"/>
      <c r="M293"/>
      <c r="O293"/>
      <c r="P293"/>
    </row>
    <row r="294" spans="8:16" x14ac:dyDescent="0.25">
      <c r="H294" s="10"/>
      <c r="I294" s="10"/>
      <c r="J294" s="2"/>
      <c r="M294"/>
      <c r="O294"/>
      <c r="P294"/>
    </row>
    <row r="295" spans="8:16" x14ac:dyDescent="0.25">
      <c r="H295" s="10"/>
      <c r="I295" s="10"/>
      <c r="J295" s="2"/>
      <c r="M295"/>
      <c r="O295"/>
      <c r="P295"/>
    </row>
    <row r="296" spans="8:16" x14ac:dyDescent="0.25">
      <c r="H296" s="10"/>
      <c r="I296" s="10"/>
      <c r="J296" s="2"/>
      <c r="M296"/>
      <c r="O296"/>
      <c r="P296"/>
    </row>
    <row r="297" spans="8:16" x14ac:dyDescent="0.25">
      <c r="H297" s="10"/>
      <c r="I297" s="10"/>
      <c r="J297" s="2"/>
      <c r="M297"/>
      <c r="O297"/>
      <c r="P297"/>
    </row>
    <row r="298" spans="8:16" x14ac:dyDescent="0.25">
      <c r="H298" s="10"/>
      <c r="I298" s="10"/>
      <c r="J298" s="2"/>
      <c r="M298"/>
      <c r="O298"/>
      <c r="P298"/>
    </row>
    <row r="299" spans="8:16" x14ac:dyDescent="0.25">
      <c r="H299" s="10"/>
      <c r="I299" s="10"/>
      <c r="J299" s="2"/>
      <c r="M299"/>
      <c r="O299"/>
      <c r="P299"/>
    </row>
    <row r="300" spans="8:16" x14ac:dyDescent="0.25">
      <c r="H300" s="10"/>
      <c r="I300" s="10"/>
      <c r="J300" s="2"/>
      <c r="M300"/>
      <c r="O300"/>
      <c r="P300"/>
    </row>
    <row r="301" spans="8:16" x14ac:dyDescent="0.25">
      <c r="H301" s="10"/>
      <c r="I301" s="10"/>
      <c r="J301" s="2"/>
      <c r="M301"/>
      <c r="O301"/>
      <c r="P301"/>
    </row>
    <row r="302" spans="8:16" x14ac:dyDescent="0.25">
      <c r="H302" s="10"/>
      <c r="I302" s="10"/>
      <c r="J302" s="2"/>
      <c r="M302"/>
      <c r="O302"/>
      <c r="P302"/>
    </row>
    <row r="303" spans="8:16" x14ac:dyDescent="0.25">
      <c r="H303" s="10"/>
      <c r="I303" s="10"/>
      <c r="J303" s="2"/>
      <c r="M303"/>
      <c r="O303"/>
      <c r="P303"/>
    </row>
    <row r="304" spans="8:16" x14ac:dyDescent="0.25">
      <c r="H304" s="10"/>
      <c r="I304" s="10"/>
      <c r="J304" s="2"/>
      <c r="M304"/>
      <c r="O304"/>
      <c r="P304"/>
    </row>
    <row r="305" spans="8:16" x14ac:dyDescent="0.25">
      <c r="H305" s="10"/>
      <c r="I305" s="10"/>
      <c r="J305" s="2"/>
      <c r="M305"/>
      <c r="O305"/>
      <c r="P305"/>
    </row>
    <row r="306" spans="8:16" x14ac:dyDescent="0.25">
      <c r="H306" s="10"/>
      <c r="I306" s="10"/>
      <c r="J306" s="2"/>
      <c r="M306"/>
      <c r="O306"/>
      <c r="P306"/>
    </row>
    <row r="307" spans="8:16" x14ac:dyDescent="0.25">
      <c r="H307" s="10"/>
      <c r="I307" s="10"/>
      <c r="J307" s="2"/>
      <c r="M307"/>
      <c r="O307"/>
      <c r="P307"/>
    </row>
    <row r="308" spans="8:16" x14ac:dyDescent="0.25">
      <c r="H308" s="10"/>
      <c r="I308" s="10"/>
      <c r="J308" s="2"/>
      <c r="M308"/>
      <c r="O308"/>
      <c r="P308"/>
    </row>
    <row r="309" spans="8:16" x14ac:dyDescent="0.25">
      <c r="H309" s="10"/>
      <c r="I309" s="10"/>
      <c r="J309" s="2"/>
      <c r="M309"/>
      <c r="O309"/>
      <c r="P309"/>
    </row>
    <row r="310" spans="8:16" x14ac:dyDescent="0.25">
      <c r="H310" s="10"/>
      <c r="I310" s="10"/>
      <c r="J310" s="2"/>
      <c r="M310"/>
      <c r="O310"/>
      <c r="P310"/>
    </row>
    <row r="311" spans="8:16" x14ac:dyDescent="0.25">
      <c r="H311" s="10"/>
      <c r="I311" s="10"/>
      <c r="J311" s="2"/>
      <c r="M311"/>
      <c r="O311"/>
      <c r="P311"/>
    </row>
    <row r="312" spans="8:16" x14ac:dyDescent="0.25">
      <c r="H312" s="10"/>
      <c r="I312" s="10"/>
      <c r="J312" s="2"/>
      <c r="M312"/>
      <c r="O312"/>
      <c r="P312"/>
    </row>
    <row r="313" spans="8:16" x14ac:dyDescent="0.25">
      <c r="H313" s="10"/>
      <c r="I313" s="10"/>
      <c r="J313" s="2"/>
      <c r="M313"/>
      <c r="O313"/>
      <c r="P313"/>
    </row>
    <row r="314" spans="8:16" x14ac:dyDescent="0.25">
      <c r="H314" s="10"/>
      <c r="I314" s="10"/>
      <c r="J314" s="2"/>
      <c r="M314"/>
      <c r="O314"/>
      <c r="P314"/>
    </row>
    <row r="315" spans="8:16" x14ac:dyDescent="0.25">
      <c r="H315" s="10"/>
      <c r="I315" s="10"/>
      <c r="J315" s="2"/>
      <c r="M315"/>
      <c r="O315"/>
      <c r="P315"/>
    </row>
    <row r="316" spans="8:16" x14ac:dyDescent="0.25">
      <c r="H316" s="10"/>
      <c r="I316" s="10"/>
      <c r="J316" s="2"/>
      <c r="M316"/>
      <c r="O316"/>
      <c r="P316"/>
    </row>
    <row r="317" spans="8:16" x14ac:dyDescent="0.25">
      <c r="H317" s="10"/>
      <c r="I317" s="10"/>
      <c r="J317" s="2"/>
      <c r="M317"/>
      <c r="O317"/>
      <c r="P317"/>
    </row>
    <row r="318" spans="8:16" x14ac:dyDescent="0.25">
      <c r="H318" s="10"/>
      <c r="I318" s="10"/>
      <c r="J318" s="2"/>
      <c r="M318"/>
      <c r="O318"/>
      <c r="P318"/>
    </row>
    <row r="319" spans="8:16" x14ac:dyDescent="0.25">
      <c r="H319" s="10"/>
      <c r="I319" s="10"/>
      <c r="J319" s="2"/>
      <c r="M319"/>
      <c r="O319"/>
      <c r="P319"/>
    </row>
    <row r="320" spans="8:16" x14ac:dyDescent="0.25">
      <c r="H320" s="10"/>
      <c r="I320" s="10"/>
      <c r="J320" s="2"/>
      <c r="M320"/>
      <c r="O320"/>
      <c r="P320"/>
    </row>
    <row r="321" spans="8:16" x14ac:dyDescent="0.25">
      <c r="H321" s="10"/>
      <c r="I321" s="10"/>
      <c r="J321" s="2"/>
      <c r="M321"/>
      <c r="O321"/>
      <c r="P321"/>
    </row>
    <row r="322" spans="8:16" x14ac:dyDescent="0.25">
      <c r="H322" s="10"/>
      <c r="I322" s="10"/>
      <c r="J322" s="2"/>
      <c r="M322"/>
      <c r="O322"/>
      <c r="P322"/>
    </row>
    <row r="323" spans="8:16" x14ac:dyDescent="0.25">
      <c r="H323" s="10"/>
      <c r="I323" s="10"/>
      <c r="J323" s="2"/>
      <c r="M323"/>
      <c r="O323"/>
      <c r="P323"/>
    </row>
    <row r="324" spans="8:16" x14ac:dyDescent="0.25">
      <c r="H324" s="10"/>
      <c r="I324" s="10"/>
      <c r="J324" s="2"/>
      <c r="M324"/>
      <c r="O324"/>
      <c r="P324"/>
    </row>
    <row r="325" spans="8:16" x14ac:dyDescent="0.25">
      <c r="H325" s="10"/>
      <c r="I325" s="10"/>
      <c r="J325" s="2"/>
      <c r="M325"/>
      <c r="O325"/>
      <c r="P325"/>
    </row>
    <row r="326" spans="8:16" x14ac:dyDescent="0.25">
      <c r="H326" s="10"/>
      <c r="I326" s="10"/>
      <c r="J326" s="2"/>
      <c r="M326"/>
      <c r="O326"/>
      <c r="P326"/>
    </row>
    <row r="327" spans="8:16" x14ac:dyDescent="0.25">
      <c r="H327" s="10"/>
      <c r="I327" s="10"/>
      <c r="J327" s="2"/>
      <c r="M327"/>
      <c r="O327"/>
      <c r="P327"/>
    </row>
    <row r="328" spans="8:16" x14ac:dyDescent="0.25">
      <c r="H328" s="10"/>
      <c r="I328" s="10"/>
      <c r="J328" s="2"/>
      <c r="M328"/>
      <c r="O328"/>
      <c r="P328"/>
    </row>
    <row r="329" spans="8:16" x14ac:dyDescent="0.25">
      <c r="H329" s="10"/>
      <c r="I329" s="10"/>
      <c r="J329" s="2"/>
      <c r="M329"/>
      <c r="O329"/>
      <c r="P329"/>
    </row>
    <row r="330" spans="8:16" x14ac:dyDescent="0.25">
      <c r="H330" s="10"/>
      <c r="I330" s="10"/>
      <c r="J330" s="2"/>
      <c r="M330"/>
      <c r="O330"/>
      <c r="P330"/>
    </row>
    <row r="331" spans="8:16" x14ac:dyDescent="0.25">
      <c r="H331" s="10"/>
      <c r="I331" s="10"/>
      <c r="J331" s="2"/>
      <c r="M331"/>
      <c r="O331"/>
      <c r="P331"/>
    </row>
    <row r="332" spans="8:16" x14ac:dyDescent="0.25">
      <c r="H332" s="10"/>
      <c r="I332" s="10"/>
      <c r="J332" s="2"/>
      <c r="M332"/>
      <c r="O332"/>
      <c r="P332"/>
    </row>
    <row r="333" spans="8:16" x14ac:dyDescent="0.25">
      <c r="H333" s="10"/>
      <c r="I333" s="10"/>
      <c r="J333" s="2"/>
      <c r="M333"/>
      <c r="O333"/>
      <c r="P333"/>
    </row>
    <row r="334" spans="8:16" x14ac:dyDescent="0.25">
      <c r="H334" s="10"/>
      <c r="I334" s="10"/>
      <c r="J334" s="2"/>
      <c r="M334"/>
      <c r="O334"/>
      <c r="P334"/>
    </row>
    <row r="335" spans="8:16" x14ac:dyDescent="0.25">
      <c r="H335" s="10"/>
      <c r="I335" s="10"/>
      <c r="J335" s="2"/>
      <c r="M335"/>
      <c r="O335"/>
      <c r="P335"/>
    </row>
    <row r="336" spans="8:16" x14ac:dyDescent="0.25">
      <c r="H336" s="10"/>
      <c r="I336" s="10"/>
      <c r="J336" s="2"/>
      <c r="M336"/>
      <c r="O336"/>
      <c r="P336"/>
    </row>
    <row r="337" spans="8:16" x14ac:dyDescent="0.25">
      <c r="H337" s="10"/>
      <c r="I337" s="10"/>
      <c r="J337" s="2"/>
      <c r="M337"/>
      <c r="O337"/>
      <c r="P337"/>
    </row>
    <row r="338" spans="8:16" x14ac:dyDescent="0.25">
      <c r="H338" s="10"/>
      <c r="I338" s="10"/>
      <c r="J338" s="2"/>
      <c r="M338"/>
      <c r="O338"/>
      <c r="P338"/>
    </row>
    <row r="339" spans="8:16" x14ac:dyDescent="0.25">
      <c r="H339" s="10"/>
      <c r="I339" s="10"/>
      <c r="J339" s="2"/>
      <c r="M339"/>
      <c r="O339"/>
      <c r="P339"/>
    </row>
    <row r="340" spans="8:16" x14ac:dyDescent="0.25">
      <c r="H340" s="10"/>
      <c r="I340" s="10"/>
      <c r="J340" s="2"/>
      <c r="M340"/>
      <c r="O340"/>
      <c r="P340"/>
    </row>
    <row r="341" spans="8:16" x14ac:dyDescent="0.25">
      <c r="H341" s="10"/>
      <c r="I341" s="10"/>
      <c r="J341" s="2"/>
      <c r="M341"/>
      <c r="O341"/>
      <c r="P341"/>
    </row>
    <row r="342" spans="8:16" x14ac:dyDescent="0.25">
      <c r="H342" s="10"/>
      <c r="I342" s="10"/>
      <c r="J342" s="2"/>
      <c r="M342"/>
      <c r="O342"/>
      <c r="P342"/>
    </row>
    <row r="343" spans="8:16" x14ac:dyDescent="0.25">
      <c r="H343" s="10"/>
      <c r="I343" s="10"/>
      <c r="J343" s="2"/>
      <c r="M343"/>
      <c r="O343"/>
      <c r="P343"/>
    </row>
    <row r="344" spans="8:16" x14ac:dyDescent="0.25">
      <c r="H344" s="10"/>
      <c r="I344" s="10"/>
      <c r="J344" s="2"/>
      <c r="M344"/>
      <c r="O344"/>
      <c r="P344"/>
    </row>
    <row r="345" spans="8:16" x14ac:dyDescent="0.25">
      <c r="H345" s="10"/>
      <c r="I345" s="10"/>
      <c r="J345" s="2"/>
      <c r="M345"/>
      <c r="O345"/>
      <c r="P345"/>
    </row>
    <row r="346" spans="8:16" x14ac:dyDescent="0.25">
      <c r="H346" s="10"/>
      <c r="I346" s="10"/>
      <c r="J346" s="2"/>
      <c r="M346"/>
      <c r="O346"/>
      <c r="P346"/>
    </row>
    <row r="347" spans="8:16" x14ac:dyDescent="0.25">
      <c r="H347" s="10"/>
      <c r="I347" s="10"/>
      <c r="J347" s="2"/>
      <c r="M347"/>
      <c r="O347"/>
      <c r="P347"/>
    </row>
    <row r="348" spans="8:16" x14ac:dyDescent="0.25">
      <c r="H348" s="10"/>
      <c r="I348" s="10"/>
      <c r="J348" s="2"/>
      <c r="M348"/>
      <c r="O348"/>
      <c r="P348"/>
    </row>
    <row r="349" spans="8:16" x14ac:dyDescent="0.25">
      <c r="H349" s="10"/>
      <c r="I349" s="10"/>
      <c r="J349" s="2"/>
      <c r="M349"/>
      <c r="O349"/>
      <c r="P349"/>
    </row>
    <row r="350" spans="8:16" x14ac:dyDescent="0.25">
      <c r="H350" s="10"/>
      <c r="I350" s="10"/>
      <c r="J350" s="2"/>
      <c r="M350"/>
      <c r="O350"/>
      <c r="P350"/>
    </row>
    <row r="351" spans="8:16" x14ac:dyDescent="0.25">
      <c r="H351" s="10"/>
      <c r="I351" s="10"/>
      <c r="J351" s="2"/>
      <c r="M351"/>
      <c r="O351"/>
      <c r="P351"/>
    </row>
    <row r="352" spans="8:16" x14ac:dyDescent="0.25">
      <c r="H352" s="10"/>
      <c r="I352" s="10"/>
      <c r="J352" s="2"/>
      <c r="M352"/>
      <c r="O352"/>
      <c r="P352"/>
    </row>
    <row r="353" spans="8:16" x14ac:dyDescent="0.25">
      <c r="H353" s="10"/>
      <c r="I353" s="10"/>
      <c r="J353" s="2"/>
      <c r="M353"/>
      <c r="O353"/>
      <c r="P353"/>
    </row>
    <row r="354" spans="8:16" x14ac:dyDescent="0.25">
      <c r="H354" s="10"/>
      <c r="I354" s="10"/>
      <c r="J354" s="2"/>
      <c r="M354"/>
      <c r="O354"/>
      <c r="P354"/>
    </row>
    <row r="355" spans="8:16" x14ac:dyDescent="0.25">
      <c r="H355" s="10"/>
      <c r="I355" s="10"/>
      <c r="J355" s="2"/>
      <c r="M355"/>
      <c r="O355"/>
      <c r="P355"/>
    </row>
    <row r="356" spans="8:16" x14ac:dyDescent="0.25">
      <c r="H356" s="10"/>
      <c r="I356" s="10"/>
      <c r="J356" s="2"/>
      <c r="M356"/>
      <c r="O356"/>
      <c r="P356"/>
    </row>
    <row r="357" spans="8:16" x14ac:dyDescent="0.25">
      <c r="H357" s="10"/>
      <c r="I357" s="10"/>
      <c r="J357" s="2"/>
      <c r="M357"/>
      <c r="O357"/>
      <c r="P357"/>
    </row>
    <row r="358" spans="8:16" x14ac:dyDescent="0.25">
      <c r="H358" s="10"/>
      <c r="I358" s="10"/>
      <c r="J358" s="2"/>
      <c r="M358"/>
      <c r="O358"/>
      <c r="P358"/>
    </row>
    <row r="359" spans="8:16" x14ac:dyDescent="0.25">
      <c r="H359" s="10"/>
      <c r="I359" s="10"/>
      <c r="J359" s="2"/>
      <c r="M359"/>
      <c r="O359"/>
      <c r="P359"/>
    </row>
    <row r="360" spans="8:16" x14ac:dyDescent="0.25">
      <c r="H360" s="10"/>
      <c r="I360" s="10"/>
      <c r="J360" s="2"/>
      <c r="M360"/>
      <c r="O360"/>
      <c r="P360"/>
    </row>
    <row r="361" spans="8:16" x14ac:dyDescent="0.25">
      <c r="H361" s="10"/>
      <c r="I361" s="10"/>
      <c r="J361" s="2"/>
      <c r="M361"/>
      <c r="O361"/>
      <c r="P361"/>
    </row>
    <row r="362" spans="8:16" x14ac:dyDescent="0.25">
      <c r="H362" s="10"/>
      <c r="I362" s="10"/>
      <c r="J362" s="2"/>
      <c r="M362"/>
      <c r="O362"/>
      <c r="P362"/>
    </row>
    <row r="363" spans="8:16" x14ac:dyDescent="0.25">
      <c r="H363" s="10"/>
      <c r="I363" s="10"/>
      <c r="J363" s="2"/>
      <c r="M363"/>
      <c r="O363"/>
      <c r="P363"/>
    </row>
    <row r="364" spans="8:16" x14ac:dyDescent="0.25">
      <c r="H364" s="10"/>
      <c r="I364" s="10"/>
      <c r="J364" s="2"/>
      <c r="M364"/>
      <c r="O364"/>
      <c r="P364"/>
    </row>
    <row r="365" spans="8:16" x14ac:dyDescent="0.25">
      <c r="H365" s="10"/>
      <c r="I365" s="10"/>
      <c r="J365" s="2"/>
      <c r="M365"/>
      <c r="O365"/>
      <c r="P365"/>
    </row>
    <row r="366" spans="8:16" x14ac:dyDescent="0.25">
      <c r="H366" s="10"/>
      <c r="I366" s="10"/>
      <c r="J366" s="2"/>
      <c r="M366"/>
      <c r="O366"/>
      <c r="P366"/>
    </row>
    <row r="367" spans="8:16" x14ac:dyDescent="0.25">
      <c r="H367" s="10"/>
      <c r="I367" s="10"/>
      <c r="J367" s="2"/>
      <c r="M367"/>
      <c r="O367"/>
      <c r="P367"/>
    </row>
    <row r="368" spans="8:16" x14ac:dyDescent="0.25">
      <c r="H368" s="10"/>
      <c r="I368" s="10"/>
      <c r="J368" s="2"/>
      <c r="M368"/>
      <c r="O368"/>
      <c r="P368"/>
    </row>
    <row r="369" spans="8:16" x14ac:dyDescent="0.25">
      <c r="H369" s="10"/>
      <c r="I369" s="10"/>
      <c r="J369" s="2"/>
      <c r="M369"/>
      <c r="O369"/>
      <c r="P369"/>
    </row>
    <row r="370" spans="8:16" x14ac:dyDescent="0.25">
      <c r="H370" s="10"/>
      <c r="I370" s="10"/>
      <c r="J370" s="2"/>
      <c r="M370"/>
      <c r="O370"/>
      <c r="P370"/>
    </row>
    <row r="371" spans="8:16" x14ac:dyDescent="0.25">
      <c r="H371" s="10"/>
      <c r="I371" s="10"/>
      <c r="J371" s="2"/>
      <c r="M371"/>
      <c r="O371"/>
      <c r="P371"/>
    </row>
    <row r="372" spans="8:16" x14ac:dyDescent="0.25">
      <c r="H372" s="10"/>
      <c r="I372" s="10"/>
      <c r="J372" s="2"/>
      <c r="M372"/>
      <c r="O372"/>
      <c r="P372"/>
    </row>
    <row r="373" spans="8:16" x14ac:dyDescent="0.25">
      <c r="H373" s="10"/>
      <c r="I373" s="10"/>
      <c r="J373" s="2"/>
      <c r="M373"/>
      <c r="O373"/>
      <c r="P373"/>
    </row>
    <row r="374" spans="8:16" x14ac:dyDescent="0.25">
      <c r="H374" s="10"/>
      <c r="I374" s="10"/>
      <c r="J374" s="2"/>
      <c r="M374"/>
      <c r="O374"/>
      <c r="P374"/>
    </row>
    <row r="375" spans="8:16" x14ac:dyDescent="0.25">
      <c r="H375" s="10"/>
      <c r="I375" s="10"/>
      <c r="J375" s="2"/>
      <c r="M375"/>
      <c r="O375"/>
      <c r="P375"/>
    </row>
    <row r="376" spans="8:16" x14ac:dyDescent="0.25">
      <c r="H376" s="10"/>
      <c r="I376" s="10"/>
      <c r="J376" s="2"/>
      <c r="M376"/>
      <c r="O376"/>
      <c r="P376"/>
    </row>
    <row r="377" spans="8:16" x14ac:dyDescent="0.25">
      <c r="H377" s="10"/>
      <c r="I377" s="10"/>
      <c r="J377" s="2"/>
      <c r="M377"/>
      <c r="O377"/>
      <c r="P377"/>
    </row>
    <row r="378" spans="8:16" x14ac:dyDescent="0.25">
      <c r="H378" s="10"/>
      <c r="I378" s="10"/>
      <c r="J378" s="2"/>
      <c r="M378"/>
      <c r="O378"/>
      <c r="P378"/>
    </row>
    <row r="379" spans="8:16" x14ac:dyDescent="0.25">
      <c r="H379" s="10"/>
      <c r="I379" s="10"/>
      <c r="J379" s="2"/>
      <c r="M379"/>
      <c r="O379"/>
      <c r="P379"/>
    </row>
    <row r="380" spans="8:16" x14ac:dyDescent="0.25">
      <c r="H380" s="10"/>
      <c r="I380" s="10"/>
      <c r="J380" s="2"/>
      <c r="M380"/>
      <c r="O380"/>
      <c r="P380"/>
    </row>
    <row r="381" spans="8:16" x14ac:dyDescent="0.25">
      <c r="H381" s="10"/>
      <c r="I381" s="10"/>
      <c r="J381" s="2"/>
      <c r="M381"/>
      <c r="O381"/>
      <c r="P381"/>
    </row>
    <row r="382" spans="8:16" x14ac:dyDescent="0.25">
      <c r="H382" s="10"/>
      <c r="I382" s="10"/>
      <c r="J382" s="2"/>
      <c r="M382"/>
      <c r="O382"/>
      <c r="P382"/>
    </row>
    <row r="383" spans="8:16" x14ac:dyDescent="0.25">
      <c r="H383" s="10"/>
      <c r="I383" s="10"/>
      <c r="J383" s="2"/>
      <c r="M383"/>
      <c r="O383"/>
      <c r="P383"/>
    </row>
    <row r="384" spans="8:16" x14ac:dyDescent="0.25">
      <c r="H384" s="10"/>
      <c r="I384" s="10"/>
      <c r="J384" s="2"/>
      <c r="M384"/>
      <c r="O384"/>
      <c r="P384"/>
    </row>
    <row r="385" spans="8:16" x14ac:dyDescent="0.25">
      <c r="H385" s="10"/>
      <c r="I385" s="10"/>
      <c r="J385" s="2"/>
      <c r="M385"/>
      <c r="O385"/>
      <c r="P385"/>
    </row>
    <row r="386" spans="8:16" x14ac:dyDescent="0.25">
      <c r="H386" s="10"/>
      <c r="I386" s="10"/>
      <c r="J386" s="2"/>
      <c r="M386"/>
      <c r="O386"/>
      <c r="P386"/>
    </row>
    <row r="387" spans="8:16" x14ac:dyDescent="0.25">
      <c r="H387" s="10"/>
      <c r="I387" s="10"/>
      <c r="J387" s="2"/>
      <c r="M387"/>
      <c r="O387"/>
      <c r="P387"/>
    </row>
    <row r="388" spans="8:16" x14ac:dyDescent="0.25">
      <c r="H388" s="10"/>
      <c r="I388" s="10"/>
      <c r="J388" s="2"/>
      <c r="M388"/>
      <c r="O388"/>
      <c r="P388"/>
    </row>
    <row r="389" spans="8:16" x14ac:dyDescent="0.25">
      <c r="H389" s="10"/>
      <c r="I389" s="10"/>
      <c r="J389" s="2"/>
      <c r="M389"/>
      <c r="O389"/>
      <c r="P389"/>
    </row>
    <row r="390" spans="8:16" x14ac:dyDescent="0.25">
      <c r="H390" s="10"/>
      <c r="I390" s="10"/>
      <c r="J390" s="2"/>
      <c r="M390"/>
      <c r="O390"/>
      <c r="P390"/>
    </row>
    <row r="391" spans="8:16" x14ac:dyDescent="0.25">
      <c r="H391" s="10"/>
      <c r="I391" s="10"/>
      <c r="J391" s="2"/>
      <c r="M391"/>
      <c r="O391"/>
      <c r="P391"/>
    </row>
    <row r="392" spans="8:16" x14ac:dyDescent="0.25">
      <c r="H392" s="10"/>
      <c r="I392" s="10"/>
      <c r="J392" s="2"/>
      <c r="M392"/>
      <c r="O392"/>
      <c r="P392"/>
    </row>
    <row r="393" spans="8:16" x14ac:dyDescent="0.25">
      <c r="H393" s="10"/>
      <c r="I393" s="10"/>
      <c r="J393" s="2"/>
      <c r="M393"/>
      <c r="O393"/>
      <c r="P393"/>
    </row>
    <row r="394" spans="8:16" x14ac:dyDescent="0.25">
      <c r="H394" s="10"/>
      <c r="I394" s="10"/>
      <c r="J394" s="2"/>
      <c r="M394"/>
      <c r="O394"/>
      <c r="P394"/>
    </row>
    <row r="395" spans="8:16" x14ac:dyDescent="0.25">
      <c r="H395" s="10"/>
      <c r="I395" s="10"/>
      <c r="J395" s="2"/>
      <c r="M395"/>
      <c r="O395"/>
      <c r="P395"/>
    </row>
    <row r="396" spans="8:16" x14ac:dyDescent="0.25">
      <c r="H396" s="10"/>
      <c r="I396" s="10"/>
      <c r="J396" s="2"/>
      <c r="M396"/>
      <c r="O396"/>
      <c r="P396"/>
    </row>
    <row r="397" spans="8:16" x14ac:dyDescent="0.25">
      <c r="H397" s="10"/>
      <c r="I397" s="10"/>
      <c r="J397" s="2"/>
      <c r="M397"/>
      <c r="O397"/>
      <c r="P397"/>
    </row>
    <row r="398" spans="8:16" x14ac:dyDescent="0.25">
      <c r="H398" s="10"/>
      <c r="I398" s="10"/>
      <c r="J398" s="2"/>
      <c r="M398"/>
      <c r="O398"/>
      <c r="P398"/>
    </row>
    <row r="399" spans="8:16" x14ac:dyDescent="0.25">
      <c r="H399" s="10"/>
      <c r="I399" s="10"/>
      <c r="J399" s="2"/>
      <c r="M399"/>
      <c r="O399"/>
      <c r="P399"/>
    </row>
    <row r="400" spans="8:16" x14ac:dyDescent="0.25">
      <c r="H400" s="10"/>
      <c r="I400" s="10"/>
      <c r="J400" s="2"/>
      <c r="M400"/>
      <c r="O400"/>
      <c r="P400"/>
    </row>
    <row r="401" spans="8:16" x14ac:dyDescent="0.25">
      <c r="H401" s="10"/>
      <c r="I401" s="10"/>
      <c r="J401" s="2"/>
      <c r="M401"/>
      <c r="O401"/>
      <c r="P401"/>
    </row>
    <row r="402" spans="8:16" x14ac:dyDescent="0.25">
      <c r="H402" s="10"/>
      <c r="I402" s="10"/>
      <c r="J402" s="2"/>
      <c r="M402"/>
      <c r="O402"/>
      <c r="P402"/>
    </row>
    <row r="403" spans="8:16" x14ac:dyDescent="0.25">
      <c r="H403" s="10"/>
      <c r="I403" s="10"/>
      <c r="J403" s="2"/>
      <c r="M403"/>
      <c r="O403"/>
      <c r="P403"/>
    </row>
    <row r="404" spans="8:16" x14ac:dyDescent="0.25">
      <c r="H404" s="10"/>
      <c r="I404" s="10"/>
      <c r="J404" s="2"/>
      <c r="M404"/>
      <c r="O404"/>
      <c r="P404"/>
    </row>
    <row r="405" spans="8:16" x14ac:dyDescent="0.25">
      <c r="H405" s="10"/>
      <c r="I405" s="10"/>
      <c r="J405" s="2"/>
      <c r="M405"/>
      <c r="O405"/>
      <c r="P405"/>
    </row>
    <row r="406" spans="8:16" x14ac:dyDescent="0.25">
      <c r="H406" s="10"/>
      <c r="I406" s="10"/>
      <c r="J406" s="2"/>
      <c r="M406"/>
      <c r="O406"/>
      <c r="P406"/>
    </row>
    <row r="407" spans="8:16" x14ac:dyDescent="0.25">
      <c r="H407" s="10"/>
      <c r="I407" s="10"/>
      <c r="J407" s="2"/>
      <c r="M407"/>
      <c r="O407"/>
      <c r="P407"/>
    </row>
    <row r="408" spans="8:16" x14ac:dyDescent="0.25">
      <c r="H408" s="10"/>
      <c r="I408" s="10"/>
      <c r="J408" s="2"/>
      <c r="M408"/>
      <c r="O408"/>
      <c r="P408"/>
    </row>
    <row r="409" spans="8:16" x14ac:dyDescent="0.25">
      <c r="H409" s="10"/>
      <c r="I409" s="10"/>
      <c r="J409" s="2"/>
      <c r="M409"/>
      <c r="O409"/>
      <c r="P409"/>
    </row>
    <row r="410" spans="8:16" x14ac:dyDescent="0.25">
      <c r="H410" s="10"/>
      <c r="I410" s="10"/>
      <c r="J410" s="2"/>
      <c r="M410"/>
      <c r="O410"/>
      <c r="P410"/>
    </row>
    <row r="411" spans="8:16" x14ac:dyDescent="0.25">
      <c r="H411" s="10"/>
      <c r="I411" s="10"/>
      <c r="J411" s="2"/>
      <c r="M411"/>
      <c r="O411"/>
      <c r="P411"/>
    </row>
    <row r="412" spans="8:16" x14ac:dyDescent="0.25">
      <c r="H412" s="10"/>
      <c r="I412" s="10"/>
      <c r="J412" s="2"/>
      <c r="M412"/>
      <c r="O412"/>
      <c r="P412"/>
    </row>
    <row r="413" spans="8:16" x14ac:dyDescent="0.25">
      <c r="H413" s="10"/>
      <c r="I413" s="10"/>
      <c r="J413" s="2"/>
      <c r="M413"/>
      <c r="O413"/>
      <c r="P413"/>
    </row>
    <row r="414" spans="8:16" x14ac:dyDescent="0.25">
      <c r="H414" s="10"/>
      <c r="I414" s="10"/>
      <c r="J414" s="2"/>
      <c r="M414"/>
      <c r="O414"/>
      <c r="P414"/>
    </row>
    <row r="415" spans="8:16" x14ac:dyDescent="0.25">
      <c r="H415" s="10"/>
      <c r="I415" s="10"/>
      <c r="J415" s="2"/>
      <c r="M415"/>
      <c r="O415"/>
      <c r="P415"/>
    </row>
    <row r="416" spans="8:16" x14ac:dyDescent="0.25">
      <c r="H416" s="10"/>
      <c r="I416" s="10"/>
      <c r="J416" s="2"/>
      <c r="M416"/>
      <c r="O416"/>
      <c r="P416"/>
    </row>
    <row r="417" spans="8:16" x14ac:dyDescent="0.25">
      <c r="H417" s="10"/>
      <c r="I417" s="10"/>
      <c r="J417" s="2"/>
      <c r="M417"/>
      <c r="O417"/>
      <c r="P417"/>
    </row>
    <row r="418" spans="8:16" x14ac:dyDescent="0.25">
      <c r="H418" s="10"/>
      <c r="I418" s="10"/>
      <c r="J418" s="2"/>
      <c r="M418"/>
      <c r="O418"/>
      <c r="P418"/>
    </row>
    <row r="419" spans="8:16" x14ac:dyDescent="0.25">
      <c r="H419" s="10"/>
      <c r="I419" s="10"/>
      <c r="J419" s="2"/>
      <c r="M419"/>
      <c r="O419"/>
      <c r="P419"/>
    </row>
    <row r="420" spans="8:16" x14ac:dyDescent="0.25">
      <c r="H420" s="10"/>
      <c r="I420" s="10"/>
      <c r="J420" s="2"/>
      <c r="M420"/>
      <c r="O420"/>
      <c r="P4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"/>
  <sheetViews>
    <sheetView tabSelected="1" workbookViewId="0">
      <selection activeCell="A2" sqref="A2"/>
    </sheetView>
  </sheetViews>
  <sheetFormatPr defaultRowHeight="15" x14ac:dyDescent="0.25"/>
  <cols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3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132</v>
      </c>
      <c r="M1" t="s">
        <v>125</v>
      </c>
      <c r="N1" t="s">
        <v>126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2195994712.7800002</v>
      </c>
      <c r="C2">
        <f>VLOOKUP($A2,all_biorepintensities!$A:$G,MATCH(C$1,all_biorepintensities!$A$1:$G$1,0),FALSE)</f>
        <v>6081536379.04</v>
      </c>
      <c r="D2">
        <f>VLOOKUP($A2,all_biorepintensities!$A:$G,MATCH(D$1,all_biorepintensities!$A$1:$G$1,0),FALSE)</f>
        <v>4583679962.0299997</v>
      </c>
      <c r="E2">
        <f>VLOOKUP($A2,all_biorepintensities!$A:$G,MATCH(E$1,all_biorepintensities!$A$1:$G$1,0),FALSE)</f>
        <v>2086120457.05</v>
      </c>
      <c r="F2">
        <f>VLOOKUP($A2,all_biorepintensities!$A:$G,MATCH(F$1,all_biorepintensities!$A$1:$G$1,0),FALSE)</f>
        <v>4057916147.2600002</v>
      </c>
      <c r="G2">
        <f>VLOOKUP($A2,all_biorepintensities!$A:$G,MATCH(G$1,all_biorepintensities!$A$1:$G$1,0),FALSE)</f>
        <v>6162791083.6499996</v>
      </c>
      <c r="H2" s="10">
        <f>ROUND(AVERAGE(B2:D2),all_biorepintensities!$U$4)</f>
        <v>4287070351.28333</v>
      </c>
      <c r="I2" s="10">
        <f>ROUND(AVERAGE(E2:G2),all_biorepintensities!$U$4)</f>
        <v>4102275895.98667</v>
      </c>
      <c r="J2" s="2">
        <f>ROUND(SQRT(((1/3+1/3)/4)*((SUM((B2-H2)^2,(C2-H2)^2,(D2-H2)^2)+SUM((E2-I2)^2,(F2-I2)^2,(G2-I2)^2)))),all_biorepintensities!$U$4)</f>
        <v>1632648987.1654601</v>
      </c>
      <c r="K2" s="2">
        <f>ROUND((I2-H2)/(J2+all_biorepintensities!$U$2),all_biorepintensities!$U$4)</f>
        <v>-0.1131868862</v>
      </c>
      <c r="L2" s="2">
        <f>K2+0.00000001*ROWS($K$2:K2)</f>
        <v>-0.11318687620000001</v>
      </c>
      <c r="M2">
        <f>COUNTIF(L:L,"&lt;="&amp;$L2)</f>
        <v>53</v>
      </c>
      <c r="N2">
        <f>INDEX($K$2:$K$420,MATCH(ROWS($M$2:$M2),$M$2:$M$420,0))</f>
        <v>-1.2575448119999999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3041367653.8299999</v>
      </c>
      <c r="C3">
        <f>VLOOKUP($A3,all_biorepintensities!$A:$G,MATCH(C$1,all_biorepintensities!$A$1:$G$1,0),FALSE)</f>
        <v>7751331446.6099997</v>
      </c>
      <c r="D3">
        <f>VLOOKUP($A3,all_biorepintensities!$A:$G,MATCH(D$1,all_biorepintensities!$A$1:$G$1,0),FALSE)</f>
        <v>4749537043.6999998</v>
      </c>
      <c r="E3">
        <f>VLOOKUP($A3,all_biorepintensities!$A:$G,MATCH(E$1,all_biorepintensities!$A$1:$G$1,0),FALSE)</f>
        <v>2905348841.8000002</v>
      </c>
      <c r="F3">
        <f>VLOOKUP($A3,all_biorepintensities!$A:$G,MATCH(F$1,all_biorepintensities!$A$1:$G$1,0),FALSE)</f>
        <v>5446346379.6300001</v>
      </c>
      <c r="G3">
        <f>VLOOKUP($A3,all_biorepintensities!$A:$G,MATCH(G$1,all_biorepintensities!$A$1:$G$1,0),FALSE)</f>
        <v>6269075395.2799997</v>
      </c>
      <c r="H3" s="10">
        <f>ROUND(AVERAGE(B3:D3),all_biorepintensities!$U$4)</f>
        <v>5180745381.3800001</v>
      </c>
      <c r="I3" s="10">
        <f>ROUND(AVERAGE(E3:G3),all_biorepintensities!$U$4)</f>
        <v>4873590205.5699997</v>
      </c>
      <c r="J3" s="2">
        <f>ROUND(SQRT(((1/3+1/3)/4)*((SUM((B3-H3)^2,(C3-H3)^2,(D3-H3)^2)+SUM((E3-I3)^2,(F3-I3)^2,(G3-I3)^2)))),all_biorepintensities!$U$4)</f>
        <v>1708810162.3671501</v>
      </c>
      <c r="K3" s="2">
        <f>ROUND((I3-H3)/(J3+all_biorepintensities!$U$2),all_biorepintensities!$U$4)</f>
        <v>-0.17974798040000001</v>
      </c>
      <c r="L3" s="2">
        <f>K3+0.00000001*ROWS($K$2:K3)</f>
        <v>-0.17974796040000002</v>
      </c>
      <c r="M3">
        <f t="shared" ref="M3:M66" si="0">COUNTIF(L:L,"&lt;="&amp;$L3)</f>
        <v>44</v>
      </c>
      <c r="N3">
        <f>INDEX($K$2:$K$420,MATCH(ROWS($M$2:$M3),$M$2:$M$420,0))</f>
        <v>-1.1078328405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658320446.92999995</v>
      </c>
      <c r="C4">
        <f>VLOOKUP($A4,all_biorepintensities!$A:$G,MATCH(C$1,all_biorepintensities!$A$1:$G$1,0),FALSE)</f>
        <v>1543871268.04</v>
      </c>
      <c r="D4">
        <f>VLOOKUP($A4,all_biorepintensities!$A:$G,MATCH(D$1,all_biorepintensities!$A$1:$G$1,0),FALSE)</f>
        <v>603321540.36000001</v>
      </c>
      <c r="E4">
        <f>VLOOKUP($A4,all_biorepintensities!$A:$G,MATCH(E$1,all_biorepintensities!$A$1:$G$1,0),FALSE)</f>
        <v>558728763.85000002</v>
      </c>
      <c r="F4">
        <f>VLOOKUP($A4,all_biorepintensities!$A:$G,MATCH(F$1,all_biorepintensities!$A$1:$G$1,0),FALSE)</f>
        <v>829578634.91999996</v>
      </c>
      <c r="G4">
        <f>VLOOKUP($A4,all_biorepintensities!$A:$G,MATCH(G$1,all_biorepintensities!$A$1:$G$1,0),FALSE)</f>
        <v>894839443.60000002</v>
      </c>
      <c r="H4" s="10">
        <f>ROUND(AVERAGE(B4:D4),all_biorepintensities!$U$4)</f>
        <v>935171085.11000001</v>
      </c>
      <c r="I4" s="10">
        <f>ROUND(AVERAGE(E4:G4),all_biorepintensities!$U$4)</f>
        <v>761048947.45666695</v>
      </c>
      <c r="J4" s="2">
        <f>ROUND(SQRT(((1/3+1/3)/4)*((SUM((B4-H4)^2,(C4-H4)^2,(D4-H4)^2)+SUM((E4-I4)^2,(F4-I4)^2,(G4-I4)^2)))),all_biorepintensities!$U$4)</f>
        <v>321666488.910281</v>
      </c>
      <c r="K4" s="2">
        <f>ROUND((I4-H4)/(J4+all_biorepintensities!$U$2),all_biorepintensities!$U$4)</f>
        <v>-0.5413126425</v>
      </c>
      <c r="L4" s="2">
        <f>K4+0.00000001*ROWS($K$2:K4)</f>
        <v>-0.54131261249999996</v>
      </c>
      <c r="M4">
        <f t="shared" si="0"/>
        <v>10</v>
      </c>
      <c r="N4">
        <f>INDEX($K$2:$K$420,MATCH(ROWS($M$2:$M4),$M$2:$M$420,0))</f>
        <v>-0.70344103280000003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3546639583.9499998</v>
      </c>
      <c r="C5">
        <f>VLOOKUP($A5,all_biorepintensities!$A:$G,MATCH(C$1,all_biorepintensities!$A$1:$G$1,0),FALSE)</f>
        <v>6409657204.8199997</v>
      </c>
      <c r="D5">
        <f>VLOOKUP($A5,all_biorepintensities!$A:$G,MATCH(D$1,all_biorepintensities!$A$1:$G$1,0),FALSE)</f>
        <v>3936468858.3600001</v>
      </c>
      <c r="E5">
        <f>VLOOKUP($A5,all_biorepintensities!$A:$G,MATCH(E$1,all_biorepintensities!$A$1:$G$1,0),FALSE)</f>
        <v>3246271643.3000002</v>
      </c>
      <c r="F5">
        <f>VLOOKUP($A5,all_biorepintensities!$A:$G,MATCH(F$1,all_biorepintensities!$A$1:$G$1,0),FALSE)</f>
        <v>4259291147</v>
      </c>
      <c r="G5">
        <f>VLOOKUP($A5,all_biorepintensities!$A:$G,MATCH(G$1,all_biorepintensities!$A$1:$G$1,0),FALSE)</f>
        <v>4977272842.6899996</v>
      </c>
      <c r="H5" s="10">
        <f>ROUND(AVERAGE(B5:D5),all_biorepintensities!$U$4)</f>
        <v>4630921882.3766699</v>
      </c>
      <c r="I5" s="10">
        <f>ROUND(AVERAGE(E5:G5),all_biorepintensities!$U$4)</f>
        <v>4160945210.9966698</v>
      </c>
      <c r="J5" s="2">
        <f>ROUND(SQRT(((1/3+1/3)/4)*((SUM((B5-H5)^2,(C5-H5)^2,(D5-H5)^2)+SUM((E5-I5)^2,(F5-I5)^2,(G5-I5)^2)))),all_biorepintensities!$U$4)</f>
        <v>1027498816.98166</v>
      </c>
      <c r="K5" s="2">
        <f>ROUND((I5-H5)/(J5+all_biorepintensities!$U$2),all_biorepintensities!$U$4)</f>
        <v>-0.45739874650000001</v>
      </c>
      <c r="L5" s="2">
        <f>K5+0.00000001*ROWS($K$2:K5)</f>
        <v>-0.45739870650000003</v>
      </c>
      <c r="M5">
        <f t="shared" si="0"/>
        <v>15</v>
      </c>
      <c r="N5">
        <f>INDEX($K$2:$K$420,MATCH(ROWS($M$2:$M5),$M$2:$M$420,0))</f>
        <v>-0.70180387099999997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2898344411.8099999</v>
      </c>
      <c r="C6">
        <f>VLOOKUP($A6,all_biorepintensities!$A:$G,MATCH(C$1,all_biorepintensities!$A$1:$G$1,0),FALSE)</f>
        <v>4676879724.1300001</v>
      </c>
      <c r="D6">
        <f>VLOOKUP($A6,all_biorepintensities!$A:$G,MATCH(D$1,all_biorepintensities!$A$1:$G$1,0),FALSE)</f>
        <v>3440954501.98</v>
      </c>
      <c r="E6">
        <f>VLOOKUP($A6,all_biorepintensities!$A:$G,MATCH(E$1,all_biorepintensities!$A$1:$G$1,0),FALSE)</f>
        <v>2919193901.0900002</v>
      </c>
      <c r="F6">
        <f>VLOOKUP($A6,all_biorepintensities!$A:$G,MATCH(F$1,all_biorepintensities!$A$1:$G$1,0),FALSE)</f>
        <v>2730926785.3699999</v>
      </c>
      <c r="G6">
        <f>VLOOKUP($A6,all_biorepintensities!$A:$G,MATCH(G$1,all_biorepintensities!$A$1:$G$1,0),FALSE)</f>
        <v>5658385145.8400002</v>
      </c>
      <c r="H6" s="10">
        <f>ROUND(AVERAGE(B6:D6),all_biorepintensities!$U$4)</f>
        <v>3672059545.97333</v>
      </c>
      <c r="I6" s="10">
        <f>ROUND(AVERAGE(E6:G6),all_biorepintensities!$U$4)</f>
        <v>3769501944.0999999</v>
      </c>
      <c r="J6" s="2">
        <f>ROUND(SQRT(((1/3+1/3)/4)*((SUM((B6-H6)^2,(C6-H6)^2,(D6-H6)^2)+SUM((E6-I6)^2,(F6-I6)^2,(G6-I6)^2)))),all_biorepintensities!$U$4)</f>
        <v>1082531763.8740399</v>
      </c>
      <c r="K6" s="2">
        <f>ROUND((I6-H6)/(J6+all_biorepintensities!$U$2),all_biorepintensities!$U$4)</f>
        <v>9.0013430800000002E-2</v>
      </c>
      <c r="L6" s="2">
        <f>K6+0.00000001*ROWS($K$2:K6)</f>
        <v>9.0013480800000004E-2</v>
      </c>
      <c r="M6">
        <f t="shared" si="0"/>
        <v>85</v>
      </c>
      <c r="N6">
        <f>INDEX($K$2:$K$420,MATCH(ROWS($M$2:$M6),$M$2:$M$420,0))</f>
        <v>-0.65736778500000004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3112659007.8400002</v>
      </c>
      <c r="C7">
        <f>VLOOKUP($A7,all_biorepintensities!$A:$G,MATCH(C$1,all_biorepintensities!$A$1:$G$1,0),FALSE)</f>
        <v>4496278374.71</v>
      </c>
      <c r="D7">
        <f>VLOOKUP($A7,all_biorepintensities!$A:$G,MATCH(D$1,all_biorepintensities!$A$1:$G$1,0),FALSE)</f>
        <v>1578564200.8399999</v>
      </c>
      <c r="E7">
        <f>VLOOKUP($A7,all_biorepintensities!$A:$G,MATCH(E$1,all_biorepintensities!$A$1:$G$1,0),FALSE)</f>
        <v>2649011125.27</v>
      </c>
      <c r="F7">
        <f>VLOOKUP($A7,all_biorepintensities!$A:$G,MATCH(F$1,all_biorepintensities!$A$1:$G$1,0),FALSE)</f>
        <v>2562154872.02</v>
      </c>
      <c r="G7">
        <f>VLOOKUP($A7,all_biorepintensities!$A:$G,MATCH(G$1,all_biorepintensities!$A$1:$G$1,0),FALSE)</f>
        <v>2171251230.4499998</v>
      </c>
      <c r="H7" s="10">
        <f>ROUND(AVERAGE(B7:D7),all_biorepintensities!$U$4)</f>
        <v>3062500527.79667</v>
      </c>
      <c r="I7" s="10">
        <f>ROUND(AVERAGE(E7:G7),all_biorepintensities!$U$4)</f>
        <v>2460805742.5799999</v>
      </c>
      <c r="J7" s="2">
        <f>ROUND(SQRT(((1/3+1/3)/4)*((SUM((B7-H7)^2,(C7-H7)^2,(D7-H7)^2)+SUM((E7-I7)^2,(F7-I7)^2,(G7-I7)^2)))),all_biorepintensities!$U$4)</f>
        <v>855359236.17779005</v>
      </c>
      <c r="K7" s="2">
        <f>ROUND((I7-H7)/(J7+all_biorepintensities!$U$2),all_biorepintensities!$U$4)</f>
        <v>-0.70344103280000003</v>
      </c>
      <c r="L7" s="2">
        <f>K7+0.00000001*ROWS($K$2:K7)</f>
        <v>-0.70344097280000006</v>
      </c>
      <c r="M7">
        <f t="shared" si="0"/>
        <v>3</v>
      </c>
      <c r="N7">
        <f>INDEX($K$2:$K$420,MATCH(ROWS($M$2:$M7),$M$2:$M$420,0))</f>
        <v>-0.64979773919999995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162087864.75</v>
      </c>
      <c r="C8">
        <f>VLOOKUP($A8,all_biorepintensities!$A:$G,MATCH(C$1,all_biorepintensities!$A$1:$G$1,0),FALSE)</f>
        <v>808145465.73000002</v>
      </c>
      <c r="D8">
        <f>VLOOKUP($A8,all_biorepintensities!$A:$G,MATCH(D$1,all_biorepintensities!$A$1:$G$1,0),FALSE)</f>
        <v>470074233.93000001</v>
      </c>
      <c r="E8">
        <f>VLOOKUP($A8,all_biorepintensities!$A:$G,MATCH(E$1,all_biorepintensities!$A$1:$G$1,0),FALSE)</f>
        <v>138192646.34999999</v>
      </c>
      <c r="F8">
        <f>VLOOKUP($A8,all_biorepintensities!$A:$G,MATCH(F$1,all_biorepintensities!$A$1:$G$1,0),FALSE)</f>
        <v>509878516.70999998</v>
      </c>
      <c r="G8">
        <f>VLOOKUP($A8,all_biorepintensities!$A:$G,MATCH(G$1,all_biorepintensities!$A$1:$G$1,0),FALSE)</f>
        <v>656680146.66999996</v>
      </c>
      <c r="H8" s="10">
        <f>ROUND(AVERAGE(B8:D8),all_biorepintensities!$U$4)</f>
        <v>480102521.47000003</v>
      </c>
      <c r="I8" s="10">
        <f>ROUND(AVERAGE(E8:G8),all_biorepintensities!$U$4)</f>
        <v>434917103.24333298</v>
      </c>
      <c r="J8" s="2">
        <f>ROUND(SQRT(((1/3+1/3)/4)*((SUM((B8-H8)^2,(C8-H8)^2,(D8-H8)^2)+SUM((E8-I8)^2,(F8-I8)^2,(G8-I8)^2)))),all_biorepintensities!$U$4)</f>
        <v>242105185.80977601</v>
      </c>
      <c r="K8" s="2">
        <f>ROUND((I8-H8)/(J8+all_biorepintensities!$U$2),all_biorepintensities!$U$4)</f>
        <v>-0.18663548199999999</v>
      </c>
      <c r="L8" s="2">
        <f>K8+0.00000001*ROWS($K$2:K8)</f>
        <v>-0.186635412</v>
      </c>
      <c r="M8">
        <f t="shared" si="0"/>
        <v>42</v>
      </c>
      <c r="N8">
        <f>INDEX($K$2:$K$420,MATCH(ROWS($M$2:$M8),$M$2:$M$420,0))</f>
        <v>-0.62441786219999995</v>
      </c>
      <c r="O8"/>
      <c r="P8"/>
    </row>
    <row r="9" spans="1:21" x14ac:dyDescent="0.25">
      <c r="A9" t="s">
        <v>14</v>
      </c>
      <c r="B9">
        <f>VLOOKUP($A9,all_biorepintensities!$A:$G,MATCH(B$1,all_biorepintensities!$A$1:$G$1,0),FALSE)</f>
        <v>115849007.55</v>
      </c>
      <c r="C9">
        <f>VLOOKUP($A9,all_biorepintensities!$A:$G,MATCH(C$1,all_biorepintensities!$A$1:$G$1,0),FALSE)</f>
        <v>419878145.13</v>
      </c>
      <c r="D9">
        <f>VLOOKUP($A9,all_biorepintensities!$A:$G,MATCH(D$1,all_biorepintensities!$A$1:$G$1,0),FALSE)</f>
        <v>298160533.91000003</v>
      </c>
      <c r="E9">
        <f>VLOOKUP($A9,all_biorepintensities!$A:$G,MATCH(E$1,all_biorepintensities!$A$1:$G$1,0),FALSE)</f>
        <v>135937392.27000001</v>
      </c>
      <c r="F9">
        <f>VLOOKUP($A9,all_biorepintensities!$A:$G,MATCH(F$1,all_biorepintensities!$A$1:$G$1,0),FALSE)</f>
        <v>363482341.51999998</v>
      </c>
      <c r="G9">
        <f>VLOOKUP($A9,all_biorepintensities!$A:$G,MATCH(G$1,all_biorepintensities!$A$1:$G$1,0),FALSE)</f>
        <v>328428202</v>
      </c>
      <c r="H9" s="10">
        <f>ROUND(AVERAGE(B9:D9),all_biorepintensities!$U$4)</f>
        <v>277962562.19666702</v>
      </c>
      <c r="I9" s="10">
        <f>ROUND(AVERAGE(E9:G9),all_biorepintensities!$U$4)</f>
        <v>275949311.93000001</v>
      </c>
      <c r="J9" s="2">
        <f>ROUND(SQRT(((1/3+1/3)/4)*((SUM((B9-H9)^2,(C9-H9)^2,(D9-H9)^2)+SUM((E9-I9)^2,(F9-I9)^2,(G9-I9)^2)))),all_biorepintensities!$U$4)</f>
        <v>113172580.719212</v>
      </c>
      <c r="K9" s="2">
        <f>ROUND((I9-H9)/(J9+all_biorepintensities!$U$2),all_biorepintensities!$U$4)</f>
        <v>-1.77892051E-2</v>
      </c>
      <c r="L9" s="2">
        <f>K9+0.00000001*ROWS($K$2:K9)</f>
        <v>-1.7789125100000001E-2</v>
      </c>
      <c r="M9">
        <f t="shared" si="0"/>
        <v>71</v>
      </c>
      <c r="N9">
        <f>INDEX($K$2:$K$420,MATCH(ROWS($M$2:$M9),$M$2:$M$420,0))</f>
        <v>-0.55718744080000004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1207194512.1900001</v>
      </c>
      <c r="C10">
        <f>VLOOKUP($A10,all_biorepintensities!$A:$G,MATCH(C$1,all_biorepintensities!$A$1:$G$1,0),FALSE)</f>
        <v>2126395656.1300001</v>
      </c>
      <c r="D10">
        <f>VLOOKUP($A10,all_biorepintensities!$A:$G,MATCH(D$1,all_biorepintensities!$A$1:$G$1,0),FALSE)</f>
        <v>1607847237.1199999</v>
      </c>
      <c r="E10">
        <f>VLOOKUP($A10,all_biorepintensities!$A:$G,MATCH(E$1,all_biorepintensities!$A$1:$G$1,0),FALSE)</f>
        <v>963297543.20000005</v>
      </c>
      <c r="F10">
        <f>VLOOKUP($A10,all_biorepintensities!$A:$G,MATCH(F$1,all_biorepintensities!$A$1:$G$1,0),FALSE)</f>
        <v>1032588352.1900001</v>
      </c>
      <c r="G10">
        <f>VLOOKUP($A10,all_biorepintensities!$A:$G,MATCH(G$1,all_biorepintensities!$A$1:$G$1,0),FALSE)</f>
        <v>2741347011.27</v>
      </c>
      <c r="H10" s="10">
        <f>ROUND(AVERAGE(B10:D10),all_biorepintensities!$U$4)</f>
        <v>1647145801.8133299</v>
      </c>
      <c r="I10" s="10">
        <f>ROUND(AVERAGE(E10:G10),all_biorepintensities!$U$4)</f>
        <v>1579077635.5533299</v>
      </c>
      <c r="J10" s="2">
        <f>ROUND(SQRT(((1/3+1/3)/4)*((SUM((B10-H10)^2,(C10-H10)^2,(D10-H10)^2)+SUM((E10-I10)^2,(F10-I10)^2,(G10-I10)^2)))),all_biorepintensities!$U$4)</f>
        <v>639464319.82678497</v>
      </c>
      <c r="K10" s="2">
        <f>ROUND((I10-H10)/(J10+all_biorepintensities!$U$2),all_biorepintensities!$U$4)</f>
        <v>-0.10644560459999999</v>
      </c>
      <c r="L10" s="2">
        <f>K10+0.00000001*ROWS($K$2:K10)</f>
        <v>-0.1064455146</v>
      </c>
      <c r="M10">
        <f t="shared" si="0"/>
        <v>55</v>
      </c>
      <c r="N10">
        <f>INDEX($K$2:$K$420,MATCH(ROWS($M$2:$M10),$M$2:$M$420,0))</f>
        <v>-0.54358896720000005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1271595550.1800001</v>
      </c>
      <c r="C11">
        <f>VLOOKUP($A11,all_biorepintensities!$A:$G,MATCH(C$1,all_biorepintensities!$A$1:$G$1,0),FALSE)</f>
        <v>2969906292.6100001</v>
      </c>
      <c r="D11">
        <f>VLOOKUP($A11,all_biorepintensities!$A:$G,MATCH(D$1,all_biorepintensities!$A$1:$G$1,0),FALSE)</f>
        <v>2303020203.6599998</v>
      </c>
      <c r="E11">
        <f>VLOOKUP($A11,all_biorepintensities!$A:$G,MATCH(E$1,all_biorepintensities!$A$1:$G$1,0),FALSE)</f>
        <v>1183586828.47</v>
      </c>
      <c r="F11">
        <f>VLOOKUP($A11,all_biorepintensities!$A:$G,MATCH(F$1,all_biorepintensities!$A$1:$G$1,0),FALSE)</f>
        <v>1325385046.3199999</v>
      </c>
      <c r="G11">
        <f>VLOOKUP($A11,all_biorepintensities!$A:$G,MATCH(G$1,all_biorepintensities!$A$1:$G$1,0),FALSE)</f>
        <v>3476149650.2399998</v>
      </c>
      <c r="H11" s="10">
        <f>ROUND(AVERAGE(B11:D11),all_biorepintensities!$U$4)</f>
        <v>2181507348.8166699</v>
      </c>
      <c r="I11" s="10">
        <f>ROUND(AVERAGE(E11:G11),all_biorepintensities!$U$4)</f>
        <v>1995040508.3433299</v>
      </c>
      <c r="J11" s="2">
        <f>ROUND(SQRT(((1/3+1/3)/4)*((SUM((B11-H11)^2,(C11-H11)^2,(D11-H11)^2)+SUM((E11-I11)^2,(F11-I11)^2,(G11-I11)^2)))),all_biorepintensities!$U$4)</f>
        <v>891146971.82641804</v>
      </c>
      <c r="K11" s="2">
        <f>ROUND((I11-H11)/(J11+all_biorepintensities!$U$2),all_biorepintensities!$U$4)</f>
        <v>-0.2092436446</v>
      </c>
      <c r="L11" s="2">
        <f>K11+0.00000001*ROWS($K$2:K11)</f>
        <v>-0.2092435446</v>
      </c>
      <c r="M11">
        <f t="shared" si="0"/>
        <v>39</v>
      </c>
      <c r="N11">
        <f>INDEX($K$2:$K$420,MATCH(ROWS($M$2:$M11),$M$2:$M$420,0))</f>
        <v>-0.5413126425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542867596.01999998</v>
      </c>
      <c r="C12">
        <f>VLOOKUP($A12,all_biorepintensities!$A:$G,MATCH(C$1,all_biorepintensities!$A$1:$G$1,0),FALSE)</f>
        <v>2295175151.96</v>
      </c>
      <c r="D12">
        <f>VLOOKUP($A12,all_biorepintensities!$A:$G,MATCH(D$1,all_biorepintensities!$A$1:$G$1,0),FALSE)</f>
        <v>2707716513.1500001</v>
      </c>
      <c r="E12">
        <f>VLOOKUP($A12,all_biorepintensities!$A:$G,MATCH(E$1,all_biorepintensities!$A$1:$G$1,0),FALSE)</f>
        <v>514637771.38999999</v>
      </c>
      <c r="F12">
        <f>VLOOKUP($A12,all_biorepintensities!$A:$G,MATCH(F$1,all_biorepintensities!$A$1:$G$1,0),FALSE)</f>
        <v>1529086127.96</v>
      </c>
      <c r="G12">
        <f>VLOOKUP($A12,all_biorepintensities!$A:$G,MATCH(G$1,all_biorepintensities!$A$1:$G$1,0),FALSE)</f>
        <v>3715359331.6799998</v>
      </c>
      <c r="H12" s="10">
        <f>ROUND(AVERAGE(B12:D12),all_biorepintensities!$U$4)</f>
        <v>1848586420.3766699</v>
      </c>
      <c r="I12" s="10">
        <f>ROUND(AVERAGE(E12:G12),all_biorepintensities!$U$4)</f>
        <v>1919694410.3433299</v>
      </c>
      <c r="J12" s="2">
        <f>ROUND(SQRT(((1/3+1/3)/4)*((SUM((B12-H12)^2,(C12-H12)^2,(D12-H12)^2)+SUM((E12-I12)^2,(F12-I12)^2,(G12-I12)^2)))),all_biorepintensities!$U$4)</f>
        <v>1154239948.94314</v>
      </c>
      <c r="K12" s="2">
        <f>ROUND((I12-H12)/(J12+all_biorepintensities!$U$2),all_biorepintensities!$U$4)</f>
        <v>6.1605899200000001E-2</v>
      </c>
      <c r="L12" s="2">
        <f>K12+0.00000001*ROWS($K$2:K12)</f>
        <v>6.1606009199999999E-2</v>
      </c>
      <c r="M12">
        <f t="shared" si="0"/>
        <v>83</v>
      </c>
      <c r="N12">
        <f>INDEX($K$2:$K$420,MATCH(ROWS($M$2:$M12),$M$2:$M$420,0))</f>
        <v>-0.54067599479999995</v>
      </c>
      <c r="O12"/>
      <c r="P12"/>
      <c r="T12" s="2"/>
      <c r="U12" s="2"/>
    </row>
    <row r="13" spans="1:21" x14ac:dyDescent="0.25">
      <c r="A13" t="s">
        <v>18</v>
      </c>
      <c r="B13">
        <f>VLOOKUP($A13,all_biorepintensities!$A:$G,MATCH(B$1,all_biorepintensities!$A$1:$G$1,0),FALSE)</f>
        <v>767069072.46000004</v>
      </c>
      <c r="C13">
        <f>VLOOKUP($A13,all_biorepintensities!$A:$G,MATCH(C$1,all_biorepintensities!$A$1:$G$1,0),FALSE)</f>
        <v>1955440036.75</v>
      </c>
      <c r="D13">
        <f>VLOOKUP($A13,all_biorepintensities!$A:$G,MATCH(D$1,all_biorepintensities!$A$1:$G$1,0),FALSE)</f>
        <v>516654218.24000001</v>
      </c>
      <c r="E13">
        <f>VLOOKUP($A13,all_biorepintensities!$A:$G,MATCH(E$1,all_biorepintensities!$A$1:$G$1,0),FALSE)</f>
        <v>600377504.86000001</v>
      </c>
      <c r="F13">
        <f>VLOOKUP($A13,all_biorepintensities!$A:$G,MATCH(F$1,all_biorepintensities!$A$1:$G$1,0),FALSE)</f>
        <v>987484265.700001</v>
      </c>
      <c r="G13">
        <f>VLOOKUP($A13,all_biorepintensities!$A:$G,MATCH(G$1,all_biorepintensities!$A$1:$G$1,0),FALSE)</f>
        <v>758891140.44000101</v>
      </c>
      <c r="H13" s="10">
        <f>ROUND(AVERAGE(B13:D13),all_biorepintensities!$U$4)</f>
        <v>1079721109.1500001</v>
      </c>
      <c r="I13" s="10">
        <f>ROUND(AVERAGE(E13:G13),all_biorepintensities!$U$4)</f>
        <v>782250970.33333397</v>
      </c>
      <c r="J13" s="2">
        <f>ROUND(SQRT(((1/3+1/3)/4)*((SUM((B13-H13)^2,(C13-H13)^2,(D13-H13)^2)+SUM((E13-I13)^2,(F13-I13)^2,(G13-I13)^2)))),all_biorepintensities!$U$4)</f>
        <v>457788816.75312197</v>
      </c>
      <c r="K13" s="2">
        <f>ROUND((I13-H13)/(J13+all_biorepintensities!$U$2),all_biorepintensities!$U$4)</f>
        <v>-0.64979773919999995</v>
      </c>
      <c r="L13" s="2">
        <f>K13+0.00000001*ROWS($K$2:K13)</f>
        <v>-0.6497976191999999</v>
      </c>
      <c r="M13">
        <f t="shared" si="0"/>
        <v>6</v>
      </c>
      <c r="N13">
        <f>INDEX($K$2:$K$420,MATCH(ROWS($M$2:$M13),$M$2:$M$420,0))</f>
        <v>-0.4974664916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628110957.53999996</v>
      </c>
      <c r="C14">
        <f>VLOOKUP($A14,all_biorepintensities!$A:$G,MATCH(C$1,all_biorepintensities!$A$1:$G$1,0),FALSE)</f>
        <v>2197022133.3699999</v>
      </c>
      <c r="D14">
        <f>VLOOKUP($A14,all_biorepintensities!$A:$G,MATCH(D$1,all_biorepintensities!$A$1:$G$1,0),FALSE)</f>
        <v>1266994902.8599999</v>
      </c>
      <c r="E14">
        <f>VLOOKUP($A14,all_biorepintensities!$A:$G,MATCH(E$1,all_biorepintensities!$A$1:$G$1,0),FALSE)</f>
        <v>583835956.33000004</v>
      </c>
      <c r="F14">
        <f>VLOOKUP($A14,all_biorepintensities!$A:$G,MATCH(F$1,all_biorepintensities!$A$1:$G$1,0),FALSE)</f>
        <v>2262458449.98</v>
      </c>
      <c r="G14">
        <f>VLOOKUP($A14,all_biorepintensities!$A:$G,MATCH(G$1,all_biorepintensities!$A$1:$G$1,0),FALSE)</f>
        <v>1122288859.3699999</v>
      </c>
      <c r="H14" s="10">
        <f>ROUND(AVERAGE(B14:D14),all_biorepintensities!$U$4)</f>
        <v>1364042664.5899999</v>
      </c>
      <c r="I14" s="10">
        <f>ROUND(AVERAGE(E14:G14),all_biorepintensities!$U$4)</f>
        <v>1322861088.5599999</v>
      </c>
      <c r="J14" s="2">
        <f>ROUND(SQRT(((1/3+1/3)/4)*((SUM((B14-H14)^2,(C14-H14)^2,(D14-H14)^2)+SUM((E14-I14)^2,(F14-I14)^2,(G14-I14)^2)))),all_biorepintensities!$U$4)</f>
        <v>672569588.42989898</v>
      </c>
      <c r="K14" s="2">
        <f>ROUND((I14-H14)/(J14+all_biorepintensities!$U$2),all_biorepintensities!$U$4)</f>
        <v>-6.1230208299999998E-2</v>
      </c>
      <c r="L14" s="2">
        <f>K14+0.00000001*ROWS($K$2:K14)</f>
        <v>-6.1230078299999997E-2</v>
      </c>
      <c r="M14">
        <f t="shared" si="0"/>
        <v>61</v>
      </c>
      <c r="N14">
        <f>INDEX($K$2:$K$420,MATCH(ROWS($M$2:$M14),$M$2:$M$420,0))</f>
        <v>-0.48922279019999998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346228692.02999997</v>
      </c>
      <c r="C15">
        <f>VLOOKUP($A15,all_biorepintensities!$A:$G,MATCH(C$1,all_biorepintensities!$A$1:$G$1,0),FALSE)</f>
        <v>552451087.75</v>
      </c>
      <c r="D15">
        <f>VLOOKUP($A15,all_biorepintensities!$A:$G,MATCH(D$1,all_biorepintensities!$A$1:$G$1,0),FALSE)</f>
        <v>600821590.50999999</v>
      </c>
      <c r="E15">
        <f>VLOOKUP($A15,all_biorepintensities!$A:$G,MATCH(E$1,all_biorepintensities!$A$1:$G$1,0),FALSE)</f>
        <v>255846670.28999999</v>
      </c>
      <c r="F15">
        <f>VLOOKUP($A15,all_biorepintensities!$A:$G,MATCH(F$1,all_biorepintensities!$A$1:$G$1,0),FALSE)</f>
        <v>227350179.91</v>
      </c>
      <c r="G15">
        <f>VLOOKUP($A15,all_biorepintensities!$A:$G,MATCH(G$1,all_biorepintensities!$A$1:$G$1,0),FALSE)</f>
        <v>807529433.97000003</v>
      </c>
      <c r="H15" s="10">
        <f>ROUND(AVERAGE(B15:D15),all_biorepintensities!$U$4)</f>
        <v>499833790.09666699</v>
      </c>
      <c r="I15" s="10">
        <f>ROUND(AVERAGE(E15:G15),all_biorepintensities!$U$4)</f>
        <v>430242094.723333</v>
      </c>
      <c r="J15" s="2">
        <f>ROUND(SQRT(((1/3+1/3)/4)*((SUM((B15-H15)^2,(C15-H15)^2,(D15-H15)^2)+SUM((E15-I15)^2,(F15-I15)^2,(G15-I15)^2)))),all_biorepintensities!$U$4)</f>
        <v>204322568.30498299</v>
      </c>
      <c r="K15" s="2">
        <f>ROUND((I15-H15)/(J15+all_biorepintensities!$U$2),all_biorepintensities!$U$4)</f>
        <v>-0.34059720180000003</v>
      </c>
      <c r="L15" s="2">
        <f>K15+0.00000001*ROWS($K$2:K15)</f>
        <v>-0.34059706180000004</v>
      </c>
      <c r="M15">
        <f t="shared" si="0"/>
        <v>21</v>
      </c>
      <c r="N15">
        <f>INDEX($K$2:$K$420,MATCH(ROWS($M$2:$M15),$M$2:$M$420,0))</f>
        <v>-0.45741798950000001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437754121.27999997</v>
      </c>
      <c r="C16">
        <f>VLOOKUP($A16,all_biorepintensities!$A:$G,MATCH(C$1,all_biorepintensities!$A$1:$G$1,0),FALSE)</f>
        <v>2419841869.8400002</v>
      </c>
      <c r="D16">
        <f>VLOOKUP($A16,all_biorepintensities!$A:$G,MATCH(D$1,all_biorepintensities!$A$1:$G$1,0),FALSE)</f>
        <v>1923629714.3299999</v>
      </c>
      <c r="E16">
        <f>VLOOKUP($A16,all_biorepintensities!$A:$G,MATCH(E$1,all_biorepintensities!$A$1:$G$1,0),FALSE)</f>
        <v>418635709.13</v>
      </c>
      <c r="F16">
        <f>VLOOKUP($A16,all_biorepintensities!$A:$G,MATCH(F$1,all_biorepintensities!$A$1:$G$1,0),FALSE)</f>
        <v>1561622330.4100001</v>
      </c>
      <c r="G16">
        <f>VLOOKUP($A16,all_biorepintensities!$A:$G,MATCH(G$1,all_biorepintensities!$A$1:$G$1,0),FALSE)</f>
        <v>2732053503.04</v>
      </c>
      <c r="H16" s="10">
        <f>ROUND(AVERAGE(B16:D16),all_biorepintensities!$U$4)</f>
        <v>1593741901.8166699</v>
      </c>
      <c r="I16" s="10">
        <f>ROUND(AVERAGE(E16:G16),all_biorepintensities!$U$4)</f>
        <v>1570770514.19333</v>
      </c>
      <c r="J16" s="2">
        <f>ROUND(SQRT(((1/3+1/3)/4)*((SUM((B16-H16)^2,(C16-H16)^2,(D16-H16)^2)+SUM((E16-I16)^2,(F16-I16)^2,(G16-I16)^2)))),all_biorepintensities!$U$4)</f>
        <v>894767321.08153701</v>
      </c>
      <c r="K16" s="2">
        <f>ROUND((I16-H16)/(J16+all_biorepintensities!$U$2),all_biorepintensities!$U$4)</f>
        <v>-2.5673029199999999E-2</v>
      </c>
      <c r="L16" s="2">
        <f>K16+0.00000001*ROWS($K$2:K16)</f>
        <v>-2.5672879199999998E-2</v>
      </c>
      <c r="M16">
        <f t="shared" si="0"/>
        <v>69</v>
      </c>
      <c r="N16">
        <f>INDEX($K$2:$K$420,MATCH(ROWS($M$2:$M16),$M$2:$M$420,0))</f>
        <v>-0.45739874650000001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314979061.06999999</v>
      </c>
      <c r="C17">
        <f>VLOOKUP($A17,all_biorepintensities!$A:$G,MATCH(C$1,all_biorepintensities!$A$1:$G$1,0),FALSE)</f>
        <v>880947754.17999995</v>
      </c>
      <c r="D17">
        <f>VLOOKUP($A17,all_biorepintensities!$A:$G,MATCH(D$1,all_biorepintensities!$A$1:$G$1,0),FALSE)</f>
        <v>291706996.13999999</v>
      </c>
      <c r="E17">
        <f>VLOOKUP($A17,all_biorepintensities!$A:$G,MATCH(E$1,all_biorepintensities!$A$1:$G$1,0),FALSE)</f>
        <v>276801664.93000001</v>
      </c>
      <c r="F17">
        <f>VLOOKUP($A17,all_biorepintensities!$A:$G,MATCH(F$1,all_biorepintensities!$A$1:$G$1,0),FALSE)</f>
        <v>498354328.93000001</v>
      </c>
      <c r="G17">
        <f>VLOOKUP($A17,all_biorepintensities!$A:$G,MATCH(G$1,all_biorepintensities!$A$1:$G$1,0),FALSE)</f>
        <v>414268540.70999998</v>
      </c>
      <c r="H17" s="10">
        <f>ROUND(AVERAGE(B17:D17),all_biorepintensities!$U$4)</f>
        <v>495877937.13</v>
      </c>
      <c r="I17" s="10">
        <f>ROUND(AVERAGE(E17:G17),all_biorepintensities!$U$4)</f>
        <v>396474844.85666698</v>
      </c>
      <c r="J17" s="2">
        <f>ROUND(SQRT(((1/3+1/3)/4)*((SUM((B17-H17)^2,(C17-H17)^2,(D17-H17)^2)+SUM((E17-I17)^2,(F17-I17)^2,(G17-I17)^2)))),all_biorepintensities!$U$4)</f>
        <v>203185734.156528</v>
      </c>
      <c r="K17" s="2">
        <f>ROUND((I17-H17)/(J17+all_biorepintensities!$U$2),all_biorepintensities!$U$4)</f>
        <v>-0.48922279019999998</v>
      </c>
      <c r="L17" s="2">
        <f>K17+0.00000001*ROWS($K$2:K17)</f>
        <v>-0.48922263019999995</v>
      </c>
      <c r="M17">
        <f t="shared" si="0"/>
        <v>13</v>
      </c>
      <c r="N17">
        <f>INDEX($K$2:$K$420,MATCH(ROWS($M$2:$M17),$M$2:$M$420,0))</f>
        <v>-0.44510303159999998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253236077.25999999</v>
      </c>
      <c r="C18">
        <f>VLOOKUP($A18,all_biorepintensities!$A:$G,MATCH(C$1,all_biorepintensities!$A$1:$G$1,0),FALSE)</f>
        <v>783522056.82000005</v>
      </c>
      <c r="D18">
        <f>VLOOKUP($A18,all_biorepintensities!$A:$G,MATCH(D$1,all_biorepintensities!$A$1:$G$1,0),FALSE)</f>
        <v>607439097.92999995</v>
      </c>
      <c r="E18">
        <f>VLOOKUP($A18,all_biorepintensities!$A:$G,MATCH(E$1,all_biorepintensities!$A$1:$G$1,0),FALSE)</f>
        <v>218844894.34999999</v>
      </c>
      <c r="F18">
        <f>VLOOKUP($A18,all_biorepintensities!$A:$G,MATCH(F$1,all_biorepintensities!$A$1:$G$1,0),FALSE)</f>
        <v>528404236.44</v>
      </c>
      <c r="G18">
        <f>VLOOKUP($A18,all_biorepintensities!$A:$G,MATCH(G$1,all_biorepintensities!$A$1:$G$1,0),FALSE)</f>
        <v>783710805.54999995</v>
      </c>
      <c r="H18" s="10">
        <f>ROUND(AVERAGE(B18:D18),all_biorepintensities!$U$4)</f>
        <v>548065744.00333297</v>
      </c>
      <c r="I18" s="10">
        <f>ROUND(AVERAGE(E18:G18),all_biorepintensities!$U$4)</f>
        <v>510319978.77999997</v>
      </c>
      <c r="J18" s="2">
        <f>ROUND(SQRT(((1/3+1/3)/4)*((SUM((B18-H18)^2,(C18-H18)^2,(D18-H18)^2)+SUM((E18-I18)^2,(F18-I18)^2,(G18-I18)^2)))),all_biorepintensities!$U$4)</f>
        <v>225801059.99687701</v>
      </c>
      <c r="K18" s="2">
        <f>ROUND((I18-H18)/(J18+all_biorepintensities!$U$2),all_biorepintensities!$U$4)</f>
        <v>-0.16716380810000001</v>
      </c>
      <c r="L18" s="2">
        <f>K18+0.00000001*ROWS($K$2:K18)</f>
        <v>-0.16716363810000001</v>
      </c>
      <c r="M18">
        <f t="shared" si="0"/>
        <v>45</v>
      </c>
      <c r="N18">
        <f>INDEX($K$2:$K$420,MATCH(ROWS($M$2:$M18),$M$2:$M$420,0))</f>
        <v>-0.42793330810000002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1581959957.04</v>
      </c>
      <c r="C19">
        <f>VLOOKUP($A19,all_biorepintensities!$A:$G,MATCH(C$1,all_biorepintensities!$A$1:$G$1,0),FALSE)</f>
        <v>1902192588.5999999</v>
      </c>
      <c r="D19">
        <f>VLOOKUP($A19,all_biorepintensities!$A:$G,MATCH(D$1,all_biorepintensities!$A$1:$G$1,0),FALSE)</f>
        <v>1094026461.46</v>
      </c>
      <c r="E19">
        <f>VLOOKUP($A19,all_biorepintensities!$A:$G,MATCH(E$1,all_biorepintensities!$A$1:$G$1,0),FALSE)</f>
        <v>1192343889.26</v>
      </c>
      <c r="F19">
        <f>VLOOKUP($A19,all_biorepintensities!$A:$G,MATCH(F$1,all_biorepintensities!$A$1:$G$1,0),FALSE)</f>
        <v>969625820.30999994</v>
      </c>
      <c r="G19">
        <f>VLOOKUP($A19,all_biorepintensities!$A:$G,MATCH(G$1,all_biorepintensities!$A$1:$G$1,0),FALSE)</f>
        <v>1408905257.97</v>
      </c>
      <c r="H19" s="10">
        <f>ROUND(AVERAGE(B19:D19),all_biorepintensities!$U$4)</f>
        <v>1526059669.03333</v>
      </c>
      <c r="I19" s="10">
        <f>ROUND(AVERAGE(E19:G19),all_biorepintensities!$U$4)</f>
        <v>1190291655.8466699</v>
      </c>
      <c r="J19" s="2">
        <f>ROUND(SQRT(((1/3+1/3)/4)*((SUM((B19-H19)^2,(C19-H19)^2,(D19-H19)^2)+SUM((E19-I19)^2,(F19-I19)^2,(G19-I19)^2)))),all_biorepintensities!$U$4)</f>
        <v>267002820.67657799</v>
      </c>
      <c r="K19" s="2">
        <f>ROUND((I19-H19)/(J19+all_biorepintensities!$U$2),all_biorepintensities!$U$4)</f>
        <v>-1.2575448119999999</v>
      </c>
      <c r="L19" s="2">
        <f>K19+0.00000001*ROWS($K$2:K19)</f>
        <v>-1.2575446319999999</v>
      </c>
      <c r="M19">
        <f t="shared" si="0"/>
        <v>1</v>
      </c>
      <c r="N19">
        <f>INDEX($K$2:$K$420,MATCH(ROWS($M$2:$M19),$M$2:$M$420,0))</f>
        <v>-0.41891736369999999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728208401.28999996</v>
      </c>
      <c r="C20">
        <f>VLOOKUP($A20,all_biorepintensities!$A:$G,MATCH(C$1,all_biorepintensities!$A$1:$G$1,0),FALSE)</f>
        <v>1281714747.05</v>
      </c>
      <c r="D20">
        <f>VLOOKUP($A20,all_biorepintensities!$A:$G,MATCH(D$1,all_biorepintensities!$A$1:$G$1,0),FALSE)</f>
        <v>2272756385.6399999</v>
      </c>
      <c r="E20">
        <f>VLOOKUP($A20,all_biorepintensities!$A:$G,MATCH(E$1,all_biorepintensities!$A$1:$G$1,0),FALSE)</f>
        <v>576597334.49000001</v>
      </c>
      <c r="F20">
        <f>VLOOKUP($A20,all_biorepintensities!$A:$G,MATCH(F$1,all_biorepintensities!$A$1:$G$1,0),FALSE)</f>
        <v>545041294.55999994</v>
      </c>
      <c r="G20">
        <f>VLOOKUP($A20,all_biorepintensities!$A:$G,MATCH(G$1,all_biorepintensities!$A$1:$G$1,0),FALSE)</f>
        <v>3560519909.5500002</v>
      </c>
      <c r="H20" s="10">
        <f>ROUND(AVERAGE(B20:D20),all_biorepintensities!$U$4)</f>
        <v>1427559844.6600001</v>
      </c>
      <c r="I20" s="10">
        <f>ROUND(AVERAGE(E20:G20),all_biorepintensities!$U$4)</f>
        <v>1560719512.8666699</v>
      </c>
      <c r="J20" s="2">
        <f>ROUND(SQRT(((1/3+1/3)/4)*((SUM((B20-H20)^2,(C20-H20)^2,(D20-H20)^2)+SUM((E20-I20)^2,(F20-I20)^2,(G20-I20)^2)))),all_biorepintensities!$U$4)</f>
        <v>1097270914.4672999</v>
      </c>
      <c r="K20" s="2">
        <f>ROUND((I20-H20)/(J20+all_biorepintensities!$U$2),all_biorepintensities!$U$4)</f>
        <v>0.1213553247</v>
      </c>
      <c r="L20" s="2">
        <f>K20+0.00000001*ROWS($K$2:K20)</f>
        <v>0.1213555147</v>
      </c>
      <c r="M20">
        <f t="shared" si="0"/>
        <v>91</v>
      </c>
      <c r="N20">
        <f>INDEX($K$2:$K$420,MATCH(ROWS($M$2:$M20),$M$2:$M$420,0))</f>
        <v>-0.41841453810000001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197268634.97999999</v>
      </c>
      <c r="C21">
        <f>VLOOKUP($A21,all_biorepintensities!$A:$G,MATCH(C$1,all_biorepintensities!$A$1:$G$1,0),FALSE)</f>
        <v>180204355.97999999</v>
      </c>
      <c r="D21">
        <f>VLOOKUP($A21,all_biorepintensities!$A:$G,MATCH(D$1,all_biorepintensities!$A$1:$G$1,0),FALSE)</f>
        <v>233677240.59</v>
      </c>
      <c r="E21">
        <f>VLOOKUP($A21,all_biorepintensities!$A:$G,MATCH(E$1,all_biorepintensities!$A$1:$G$1,0),FALSE)</f>
        <v>182017615.94</v>
      </c>
      <c r="F21">
        <f>VLOOKUP($A21,all_biorepintensities!$A:$G,MATCH(F$1,all_biorepintensities!$A$1:$G$1,0),FALSE)</f>
        <v>105737277.34</v>
      </c>
      <c r="G21">
        <f>VLOOKUP($A21,all_biorepintensities!$A:$G,MATCH(G$1,all_biorepintensities!$A$1:$G$1,0),FALSE)</f>
        <v>345026986.14999998</v>
      </c>
      <c r="H21" s="10">
        <f>ROUND(AVERAGE(B21:D21),all_biorepintensities!$U$4)</f>
        <v>203716743.84999999</v>
      </c>
      <c r="I21" s="10">
        <f>ROUND(AVERAGE(E21:G21),all_biorepintensities!$U$4)</f>
        <v>210927293.14333299</v>
      </c>
      <c r="J21" s="2">
        <f>ROUND(SQRT(((1/3+1/3)/4)*((SUM((B21-H21)^2,(C21-H21)^2,(D21-H21)^2)+SUM((E21-I21)^2,(F21-I21)^2,(G21-I21)^2)))),all_biorepintensities!$U$4)</f>
        <v>72313528.450128093</v>
      </c>
      <c r="K21" s="2">
        <f>ROUND((I21-H21)/(J21+all_biorepintensities!$U$2),all_biorepintensities!$U$4)</f>
        <v>9.9712313100000005E-2</v>
      </c>
      <c r="L21" s="2">
        <f>K21+0.00000001*ROWS($K$2:K21)</f>
        <v>9.9712513100000011E-2</v>
      </c>
      <c r="M21">
        <f t="shared" si="0"/>
        <v>87</v>
      </c>
      <c r="N21">
        <f>INDEX($K$2:$K$420,MATCH(ROWS($M$2:$M21),$M$2:$M$420,0))</f>
        <v>-0.35668300400000003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120943913.97</v>
      </c>
      <c r="C22">
        <f>VLOOKUP($A22,all_biorepintensities!$A:$G,MATCH(C$1,all_biorepintensities!$A$1:$G$1,0),FALSE)</f>
        <v>1503861322.71</v>
      </c>
      <c r="D22">
        <f>VLOOKUP($A22,all_biorepintensities!$A:$G,MATCH(D$1,all_biorepintensities!$A$1:$G$1,0),FALSE)</f>
        <v>1089150395.3</v>
      </c>
      <c r="E22">
        <f>VLOOKUP($A22,all_biorepintensities!$A:$G,MATCH(E$1,all_biorepintensities!$A$1:$G$1,0),FALSE)</f>
        <v>119375942.26000001</v>
      </c>
      <c r="F22">
        <f>VLOOKUP($A22,all_biorepintensities!$A:$G,MATCH(F$1,all_biorepintensities!$A$1:$G$1,0),FALSE)</f>
        <v>956938548.02999997</v>
      </c>
      <c r="G22">
        <f>VLOOKUP($A22,all_biorepintensities!$A:$G,MATCH(G$1,all_biorepintensities!$A$1:$G$1,0),FALSE)</f>
        <v>1570977097.4000001</v>
      </c>
      <c r="H22" s="10">
        <f>ROUND(AVERAGE(B22:D22),all_biorepintensities!$U$4)</f>
        <v>904651877.32666695</v>
      </c>
      <c r="I22" s="10">
        <f>ROUND(AVERAGE(E22:G22),all_biorepintensities!$U$4)</f>
        <v>882430529.23000002</v>
      </c>
      <c r="J22" s="2">
        <f>ROUND(SQRT(((1/3+1/3)/4)*((SUM((B22-H22)^2,(C22-H22)^2,(D22-H22)^2)+SUM((E22-I22)^2,(F22-I22)^2,(G22-I22)^2)))),all_biorepintensities!$U$4)</f>
        <v>587252069.45850098</v>
      </c>
      <c r="K22" s="2">
        <f>ROUND((I22-H22)/(J22+all_biorepintensities!$U$2),all_biorepintensities!$U$4)</f>
        <v>-3.7839539800000002E-2</v>
      </c>
      <c r="L22" s="2">
        <f>K22+0.00000001*ROWS($K$2:K22)</f>
        <v>-3.7839329800000002E-2</v>
      </c>
      <c r="M22">
        <f t="shared" si="0"/>
        <v>65</v>
      </c>
      <c r="N22">
        <f>INDEX($K$2:$K$420,MATCH(ROWS($M$2:$M22),$M$2:$M$420,0))</f>
        <v>-0.34059720180000003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164204584.09999999</v>
      </c>
      <c r="C23">
        <f>VLOOKUP($A23,all_biorepintensities!$A:$G,MATCH(C$1,all_biorepintensities!$A$1:$G$1,0),FALSE)</f>
        <v>499853100.83999997</v>
      </c>
      <c r="D23">
        <f>VLOOKUP($A23,all_biorepintensities!$A:$G,MATCH(D$1,all_biorepintensities!$A$1:$G$1,0),FALSE)</f>
        <v>508694182.88999999</v>
      </c>
      <c r="E23">
        <f>VLOOKUP($A23,all_biorepintensities!$A:$G,MATCH(E$1,all_biorepintensities!$A$1:$G$1,0),FALSE)</f>
        <v>186115364.53</v>
      </c>
      <c r="F23">
        <f>VLOOKUP($A23,all_biorepintensities!$A:$G,MATCH(F$1,all_biorepintensities!$A$1:$G$1,0),FALSE)</f>
        <v>458577073.95999998</v>
      </c>
      <c r="G23">
        <f>VLOOKUP($A23,all_biorepintensities!$A:$G,MATCH(G$1,all_biorepintensities!$A$1:$G$1,0),FALSE)</f>
        <v>548513623.00999999</v>
      </c>
      <c r="H23" s="10">
        <f>ROUND(AVERAGE(B23:D23),all_biorepintensities!$U$4)</f>
        <v>390917289.276667</v>
      </c>
      <c r="I23" s="10">
        <f>ROUND(AVERAGE(E23:G23),all_biorepintensities!$U$4)</f>
        <v>397735353.83333302</v>
      </c>
      <c r="J23" s="2">
        <f>ROUND(SQRT(((1/3+1/3)/4)*((SUM((B23-H23)^2,(C23-H23)^2,(D23-H23)^2)+SUM((E23-I23)^2,(F23-I23)^2,(G23-I23)^2)))),all_biorepintensities!$U$4)</f>
        <v>157244967.92972201</v>
      </c>
      <c r="K23" s="2">
        <f>ROUND((I23-H23)/(J23+all_biorepintensities!$U$2),all_biorepintensities!$U$4)</f>
        <v>4.3359508400000003E-2</v>
      </c>
      <c r="L23" s="2">
        <f>K23+0.00000001*ROWS($K$2:K23)</f>
        <v>4.3359728400000005E-2</v>
      </c>
      <c r="M23">
        <f t="shared" si="0"/>
        <v>81</v>
      </c>
      <c r="N23">
        <f>INDEX($K$2:$K$420,MATCH(ROWS($M$2:$M23),$M$2:$M$420,0))</f>
        <v>-0.32520466050000002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236345716.71000001</v>
      </c>
      <c r="C24">
        <f>VLOOKUP($A24,all_biorepintensities!$A:$G,MATCH(C$1,all_biorepintensities!$A$1:$G$1,0),FALSE)</f>
        <v>255135515.66999999</v>
      </c>
      <c r="D24">
        <f>VLOOKUP($A24,all_biorepintensities!$A:$G,MATCH(D$1,all_biorepintensities!$A$1:$G$1,0),FALSE)</f>
        <v>311797451.61000001</v>
      </c>
      <c r="E24">
        <f>VLOOKUP($A24,all_biorepintensities!$A:$G,MATCH(E$1,all_biorepintensities!$A$1:$G$1,0),FALSE)</f>
        <v>219157464.00999999</v>
      </c>
      <c r="F24">
        <f>VLOOKUP($A24,all_biorepintensities!$A:$G,MATCH(F$1,all_biorepintensities!$A$1:$G$1,0),FALSE)</f>
        <v>143674084.49000001</v>
      </c>
      <c r="G24">
        <f>VLOOKUP($A24,all_biorepintensities!$A:$G,MATCH(G$1,all_biorepintensities!$A$1:$G$1,0),FALSE)</f>
        <v>417825772.77999997</v>
      </c>
      <c r="H24" s="10">
        <f>ROUND(AVERAGE(B24:D24),all_biorepintensities!$U$4)</f>
        <v>267759561.33000001</v>
      </c>
      <c r="I24" s="10">
        <f>ROUND(AVERAGE(E24:G24),all_biorepintensities!$U$4)</f>
        <v>260219107.09333301</v>
      </c>
      <c r="J24" s="2">
        <f>ROUND(SQRT(((1/3+1/3)/4)*((SUM((B24-H24)^2,(C24-H24)^2,(D24-H24)^2)+SUM((E24-I24)^2,(F24-I24)^2,(G24-I24)^2)))),all_biorepintensities!$U$4)</f>
        <v>84847111.361290902</v>
      </c>
      <c r="K24" s="2">
        <f>ROUND((I24-H24)/(J24+all_biorepintensities!$U$2),all_biorepintensities!$U$4)</f>
        <v>-8.8871076800000004E-2</v>
      </c>
      <c r="L24" s="2">
        <f>K24+0.00000001*ROWS($K$2:K24)</f>
        <v>-8.88708468E-2</v>
      </c>
      <c r="M24">
        <f t="shared" si="0"/>
        <v>58</v>
      </c>
      <c r="N24">
        <f>INDEX($K$2:$K$420,MATCH(ROWS($M$2:$M24),$M$2:$M$420,0))</f>
        <v>-0.32458962270000002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117186390.67</v>
      </c>
      <c r="C25">
        <f>VLOOKUP($A25,all_biorepintensities!$A:$G,MATCH(C$1,all_biorepintensities!$A$1:$G$1,0),FALSE)</f>
        <v>697059706.26999998</v>
      </c>
      <c r="D25">
        <f>VLOOKUP($A25,all_biorepintensities!$A:$G,MATCH(D$1,all_biorepintensities!$A$1:$G$1,0),FALSE)</f>
        <v>656922162.97000003</v>
      </c>
      <c r="E25">
        <f>VLOOKUP($A25,all_biorepintensities!$A:$G,MATCH(E$1,all_biorepintensities!$A$1:$G$1,0),FALSE)</f>
        <v>107611590.86</v>
      </c>
      <c r="F25">
        <f>VLOOKUP($A25,all_biorepintensities!$A:$G,MATCH(F$1,all_biorepintensities!$A$1:$G$1,0),FALSE)</f>
        <v>424591721.02999997</v>
      </c>
      <c r="G25">
        <f>VLOOKUP($A25,all_biorepintensities!$A:$G,MATCH(G$1,all_biorepintensities!$A$1:$G$1,0),FALSE)</f>
        <v>905193938.72000003</v>
      </c>
      <c r="H25" s="10">
        <f>ROUND(AVERAGE(B25:D25),all_biorepintensities!$U$4)</f>
        <v>490389419.97000003</v>
      </c>
      <c r="I25" s="10">
        <f>ROUND(AVERAGE(E25:G25),all_biorepintensities!$U$4)</f>
        <v>479132416.87</v>
      </c>
      <c r="J25" s="2">
        <f>ROUND(SQRT(((1/3+1/3)/4)*((SUM((B25-H25)^2,(C25-H25)^2,(D25-H25)^2)+SUM((E25-I25)^2,(F25-I25)^2,(G25-I25)^2)))),all_biorepintensities!$U$4)</f>
        <v>297841427.29315102</v>
      </c>
      <c r="K25" s="2">
        <f>ROUND((I25-H25)/(J25+all_biorepintensities!$U$2),all_biorepintensities!$U$4)</f>
        <v>-3.77952898E-2</v>
      </c>
      <c r="L25" s="2">
        <f>K25+0.00000001*ROWS($K$2:K25)</f>
        <v>-3.7795049800000001E-2</v>
      </c>
      <c r="M25">
        <f t="shared" si="0"/>
        <v>66</v>
      </c>
      <c r="N25">
        <f>INDEX($K$2:$K$420,MATCH(ROWS($M$2:$M25),$M$2:$M$420,0))</f>
        <v>-0.32221887770000002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283709198.11000001</v>
      </c>
      <c r="C26">
        <f>VLOOKUP($A26,all_biorepintensities!$A:$G,MATCH(C$1,all_biorepintensities!$A$1:$G$1,0),FALSE)</f>
        <v>1246434461.1700001</v>
      </c>
      <c r="D26">
        <f>VLOOKUP($A26,all_biorepintensities!$A:$G,MATCH(D$1,all_biorepintensities!$A$1:$G$1,0),FALSE)</f>
        <v>605890796.23000002</v>
      </c>
      <c r="E26">
        <f>VLOOKUP($A26,all_biorepintensities!$A:$G,MATCH(E$1,all_biorepintensities!$A$1:$G$1,0),FALSE)</f>
        <v>257958064.47</v>
      </c>
      <c r="F26">
        <f>VLOOKUP($A26,all_biorepintensities!$A:$G,MATCH(F$1,all_biorepintensities!$A$1:$G$1,0),FALSE)</f>
        <v>810362656.66999996</v>
      </c>
      <c r="G26">
        <f>VLOOKUP($A26,all_biorepintensities!$A:$G,MATCH(G$1,all_biorepintensities!$A$1:$G$1,0),FALSE)</f>
        <v>830634633.25999999</v>
      </c>
      <c r="H26" s="10">
        <f>ROUND(AVERAGE(B26:D26),all_biorepintensities!$U$4)</f>
        <v>712011485.16999996</v>
      </c>
      <c r="I26" s="10">
        <f>ROUND(AVERAGE(E26:G26),all_biorepintensities!$U$4)</f>
        <v>632985118.13333297</v>
      </c>
      <c r="J26" s="2">
        <f>ROUND(SQRT(((1/3+1/3)/4)*((SUM((B26-H26)^2,(C26-H26)^2,(D26-H26)^2)+SUM((E26-I26)^2,(F26-I26)^2,(G26-I26)^2)))),all_biorepintensities!$U$4)</f>
        <v>339481413.33146101</v>
      </c>
      <c r="K26" s="2">
        <f>ROUND((I26-H26)/(J26+all_biorepintensities!$U$2),all_biorepintensities!$U$4)</f>
        <v>-0.2327855479</v>
      </c>
      <c r="L26" s="2">
        <f>K26+0.00000001*ROWS($K$2:K26)</f>
        <v>-0.23278529789999999</v>
      </c>
      <c r="M26">
        <f t="shared" si="0"/>
        <v>36</v>
      </c>
      <c r="N26">
        <f>INDEX($K$2:$K$420,MATCH(ROWS($M$2:$M26),$M$2:$M$420,0))</f>
        <v>-0.31873109430000002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34763281.590000004</v>
      </c>
      <c r="C27">
        <f>VLOOKUP($A27,all_biorepintensities!$A:$G,MATCH(C$1,all_biorepintensities!$A$1:$G$1,0),FALSE)</f>
        <v>89454858.060000002</v>
      </c>
      <c r="D27">
        <f>VLOOKUP($A27,all_biorepintensities!$A:$G,MATCH(D$1,all_biorepintensities!$A$1:$G$1,0),FALSE)</f>
        <v>133451636.92</v>
      </c>
      <c r="E27">
        <f>VLOOKUP($A27,all_biorepintensities!$A:$G,MATCH(E$1,all_biorepintensities!$A$1:$G$1,0),FALSE)</f>
        <v>27804826.030000001</v>
      </c>
      <c r="F27">
        <f>VLOOKUP($A27,all_biorepintensities!$A:$G,MATCH(F$1,all_biorepintensities!$A$1:$G$1,0),FALSE)</f>
        <v>57452936.380000003</v>
      </c>
      <c r="G27">
        <f>VLOOKUP($A27,all_biorepintensities!$A:$G,MATCH(G$1,all_biorepintensities!$A$1:$G$1,0),FALSE)</f>
        <v>194948992.16</v>
      </c>
      <c r="H27" s="10">
        <f>ROUND(AVERAGE(B27:D27),all_biorepintensities!$U$4)</f>
        <v>85889925.523333296</v>
      </c>
      <c r="I27" s="10">
        <f>ROUND(AVERAGE(E27:G27),all_biorepintensities!$U$4)</f>
        <v>93402251.523333296</v>
      </c>
      <c r="J27" s="2">
        <f>ROUND(SQRT(((1/3+1/3)/4)*((SUM((B27-H27)^2,(C27-H27)^2,(D27-H27)^2)+SUM((E27-I27)^2,(F27-I27)^2,(G27-I27)^2)))),all_biorepintensities!$U$4)</f>
        <v>58872567.011887603</v>
      </c>
      <c r="K27" s="2">
        <f>ROUND((I27-H27)/(J27+all_biorepintensities!$U$2),all_biorepintensities!$U$4)</f>
        <v>0.1276031648</v>
      </c>
      <c r="L27" s="2">
        <f>K27+0.00000001*ROWS($K$2:K27)</f>
        <v>0.1276034248</v>
      </c>
      <c r="M27">
        <f t="shared" si="0"/>
        <v>92</v>
      </c>
      <c r="N27">
        <f>INDEX($K$2:$K$420,MATCH(ROWS($M$2:$M27),$M$2:$M$420,0))</f>
        <v>-0.31739567429999999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132416575.5</v>
      </c>
      <c r="C28">
        <f>VLOOKUP($A28,all_biorepintensities!$A:$G,MATCH(C$1,all_biorepintensities!$A$1:$G$1,0),FALSE)</f>
        <v>1412304856.8800001</v>
      </c>
      <c r="D28">
        <f>VLOOKUP($A28,all_biorepintensities!$A:$G,MATCH(D$1,all_biorepintensities!$A$1:$G$1,0),FALSE)</f>
        <v>501803513.56</v>
      </c>
      <c r="E28">
        <f>VLOOKUP($A28,all_biorepintensities!$A:$G,MATCH(E$1,all_biorepintensities!$A$1:$G$1,0),FALSE)</f>
        <v>126068794.69</v>
      </c>
      <c r="F28">
        <f>VLOOKUP($A28,all_biorepintensities!$A:$G,MATCH(F$1,all_biorepintensities!$A$1:$G$1,0),FALSE)</f>
        <v>968855414.07000005</v>
      </c>
      <c r="G28">
        <f>VLOOKUP($A28,all_biorepintensities!$A:$G,MATCH(G$1,all_biorepintensities!$A$1:$G$1,0),FALSE)</f>
        <v>685688682.46000004</v>
      </c>
      <c r="H28" s="10">
        <f>ROUND(AVERAGE(B28:D28),all_biorepintensities!$U$4)</f>
        <v>682174981.98000002</v>
      </c>
      <c r="I28" s="10">
        <f>ROUND(AVERAGE(E28:G28),all_biorepintensities!$U$4)</f>
        <v>593537630.40666699</v>
      </c>
      <c r="J28" s="2">
        <f>ROUND(SQRT(((1/3+1/3)/4)*((SUM((B28-H28)^2,(C28-H28)^2,(D28-H28)^2)+SUM((E28-I28)^2,(F28-I28)^2,(G28-I28)^2)))),all_biorepintensities!$U$4)</f>
        <v>453824520.75512201</v>
      </c>
      <c r="K28" s="2">
        <f>ROUND((I28-H28)/(J28+all_biorepintensities!$U$2),all_biorepintensities!$U$4)</f>
        <v>-0.19531194839999999</v>
      </c>
      <c r="L28" s="2">
        <f>K28+0.00000001*ROWS($K$2:K28)</f>
        <v>-0.19531167839999999</v>
      </c>
      <c r="M28">
        <f t="shared" si="0"/>
        <v>41</v>
      </c>
      <c r="N28">
        <f>INDEX($K$2:$K$420,MATCH(ROWS($M$2:$M28),$M$2:$M$420,0))</f>
        <v>-0.3017999509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346417331.79000002</v>
      </c>
      <c r="C29">
        <f>VLOOKUP($A29,all_biorepintensities!$A:$G,MATCH(C$1,all_biorepintensities!$A$1:$G$1,0),FALSE)</f>
        <v>1123473944.55</v>
      </c>
      <c r="D29">
        <f>VLOOKUP($A29,all_biorepintensities!$A:$G,MATCH(D$1,all_biorepintensities!$A$1:$G$1,0),FALSE)</f>
        <v>807257650.55999994</v>
      </c>
      <c r="E29">
        <f>VLOOKUP($A29,all_biorepintensities!$A:$G,MATCH(E$1,all_biorepintensities!$A$1:$G$1,0),FALSE)</f>
        <v>303458821</v>
      </c>
      <c r="F29">
        <f>VLOOKUP($A29,all_biorepintensities!$A:$G,MATCH(F$1,all_biorepintensities!$A$1:$G$1,0),FALSE)</f>
        <v>740692720.09000003</v>
      </c>
      <c r="G29">
        <f>VLOOKUP($A29,all_biorepintensities!$A:$G,MATCH(G$1,all_biorepintensities!$A$1:$G$1,0),FALSE)</f>
        <v>1087832046.5799999</v>
      </c>
      <c r="H29" s="10">
        <f>ROUND(AVERAGE(B29:D29),all_biorepintensities!$U$4)</f>
        <v>759049642.29999995</v>
      </c>
      <c r="I29" s="10">
        <f>ROUND(AVERAGE(E29:G29),all_biorepintensities!$U$4)</f>
        <v>710661195.88999999</v>
      </c>
      <c r="J29" s="2">
        <f>ROUND(SQRT(((1/3+1/3)/4)*((SUM((B29-H29)^2,(C29-H29)^2,(D29-H29)^2)+SUM((E29-I29)^2,(F29-I29)^2,(G29-I29)^2)))),all_biorepintensities!$U$4)</f>
        <v>319991673.06344801</v>
      </c>
      <c r="K29" s="2">
        <f>ROUND((I29-H29)/(J29+all_biorepintensities!$U$2),all_biorepintensities!$U$4)</f>
        <v>-0.15121782950000001</v>
      </c>
      <c r="L29" s="2">
        <f>K29+0.00000001*ROWS($K$2:K29)</f>
        <v>-0.15121754950000002</v>
      </c>
      <c r="M29">
        <f t="shared" si="0"/>
        <v>50</v>
      </c>
      <c r="N29">
        <f>INDEX($K$2:$K$420,MATCH(ROWS($M$2:$M29),$M$2:$M$420,0))</f>
        <v>-0.30081782299999998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63081249.479999997</v>
      </c>
      <c r="C30">
        <f>VLOOKUP($A30,all_biorepintensities!$A:$G,MATCH(C$1,all_biorepintensities!$A$1:$G$1,0),FALSE)</f>
        <v>321143969.72000003</v>
      </c>
      <c r="D30">
        <f>VLOOKUP($A30,all_biorepintensities!$A:$G,MATCH(D$1,all_biorepintensities!$A$1:$G$1,0),FALSE)</f>
        <v>219148911.25</v>
      </c>
      <c r="E30">
        <f>VLOOKUP($A30,all_biorepintensities!$A:$G,MATCH(E$1,all_biorepintensities!$A$1:$G$1,0),FALSE)</f>
        <v>27056564.829999998</v>
      </c>
      <c r="F30">
        <f>VLOOKUP($A30,all_biorepintensities!$A:$G,MATCH(F$1,all_biorepintensities!$A$1:$G$1,0),FALSE)</f>
        <v>205781002.02000001</v>
      </c>
      <c r="G30">
        <f>VLOOKUP($A30,all_biorepintensities!$A:$G,MATCH(G$1,all_biorepintensities!$A$1:$G$1,0),FALSE)</f>
        <v>213735334.30000001</v>
      </c>
      <c r="H30" s="10">
        <f>ROUND(AVERAGE(B30:D30),all_biorepintensities!$U$4)</f>
        <v>201124710.15000001</v>
      </c>
      <c r="I30" s="10">
        <f>ROUND(AVERAGE(E30:G30),all_biorepintensities!$U$4)</f>
        <v>148857633.716667</v>
      </c>
      <c r="J30" s="2">
        <f>ROUND(SQRT(((1/3+1/3)/4)*((SUM((B30-H30)^2,(C30-H30)^2,(D30-H30)^2)+SUM((E30-I30)^2,(F30-I30)^2,(G30-I30)^2)))),all_biorepintensities!$U$4)</f>
        <v>96669865.867192701</v>
      </c>
      <c r="K30" s="2">
        <f>ROUND((I30-H30)/(J30+all_biorepintensities!$U$2),all_biorepintensities!$U$4)</f>
        <v>-0.54067599479999995</v>
      </c>
      <c r="L30" s="2">
        <f>K30+0.00000001*ROWS($K$2:K30)</f>
        <v>-0.54067570479999993</v>
      </c>
      <c r="M30">
        <f t="shared" si="0"/>
        <v>11</v>
      </c>
      <c r="N30">
        <f>INDEX($K$2:$K$420,MATCH(ROWS($M$2:$M30),$M$2:$M$420,0))</f>
        <v>-0.28302083049999999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785023884.60000002</v>
      </c>
      <c r="C31">
        <f>VLOOKUP($A31,all_biorepintensities!$A:$G,MATCH(C$1,all_biorepintensities!$A$1:$G$1,0),FALSE)</f>
        <v>131177523.95</v>
      </c>
      <c r="D31">
        <f>VLOOKUP($A31,all_biorepintensities!$A:$G,MATCH(D$1,all_biorepintensities!$A$1:$G$1,0),FALSE)</f>
        <v>388595877.95999998</v>
      </c>
      <c r="E31">
        <f>VLOOKUP($A31,all_biorepintensities!$A:$G,MATCH(E$1,all_biorepintensities!$A$1:$G$1,0),FALSE)</f>
        <v>746960214.37</v>
      </c>
      <c r="F31">
        <f>VLOOKUP($A31,all_biorepintensities!$A:$G,MATCH(F$1,all_biorepintensities!$A$1:$G$1,0),FALSE)</f>
        <v>37124312.899999999</v>
      </c>
      <c r="G31">
        <f>VLOOKUP($A31,all_biorepintensities!$A:$G,MATCH(G$1,all_biorepintensities!$A$1:$G$1,0),FALSE)</f>
        <v>539743286.10000002</v>
      </c>
      <c r="H31" s="10">
        <f>ROUND(AVERAGE(B31:D31),all_biorepintensities!$U$4)</f>
        <v>434932428.836667</v>
      </c>
      <c r="I31" s="10">
        <f>ROUND(AVERAGE(E31:G31),all_biorepintensities!$U$4)</f>
        <v>441275937.79000002</v>
      </c>
      <c r="J31" s="2">
        <f>ROUND(SQRT(((1/3+1/3)/4)*((SUM((B31-H31)^2,(C31-H31)^2,(D31-H31)^2)+SUM((E31-I31)^2,(F31-I31)^2,(G31-I31)^2)))),all_biorepintensities!$U$4)</f>
        <v>283858937.126939</v>
      </c>
      <c r="K31" s="2">
        <f>ROUND((I31-H31)/(J31+all_biorepintensities!$U$2),all_biorepintensities!$U$4)</f>
        <v>2.2347399E-2</v>
      </c>
      <c r="L31" s="2">
        <f>K31+0.00000001*ROWS($K$2:K31)</f>
        <v>2.2347699000000002E-2</v>
      </c>
      <c r="M31">
        <f t="shared" si="0"/>
        <v>77</v>
      </c>
      <c r="N31">
        <f>INDEX($K$2:$K$420,MATCH(ROWS($M$2:$M31),$M$2:$M$420,0))</f>
        <v>-0.27467845839999999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639400668.88</v>
      </c>
      <c r="C32">
        <f>VLOOKUP($A32,all_biorepintensities!$A:$G,MATCH(C$1,all_biorepintensities!$A$1:$G$1,0),FALSE)</f>
        <v>2465093937.29</v>
      </c>
      <c r="D32">
        <f>VLOOKUP($A32,all_biorepintensities!$A:$G,MATCH(D$1,all_biorepintensities!$A$1:$G$1,0),FALSE)</f>
        <v>845467282.09000003</v>
      </c>
      <c r="E32">
        <f>VLOOKUP($A32,all_biorepintensities!$A:$G,MATCH(E$1,all_biorepintensities!$A$1:$G$1,0),FALSE)</f>
        <v>611076768.24000001</v>
      </c>
      <c r="F32">
        <f>VLOOKUP($A32,all_biorepintensities!$A:$G,MATCH(F$1,all_biorepintensities!$A$1:$G$1,0),FALSE)</f>
        <v>1480886399.22</v>
      </c>
      <c r="G32">
        <f>VLOOKUP($A32,all_biorepintensities!$A:$G,MATCH(G$1,all_biorepintensities!$A$1:$G$1,0),FALSE)</f>
        <v>1240564129.4100001</v>
      </c>
      <c r="H32" s="10">
        <f>ROUND(AVERAGE(B32:D32),all_biorepintensities!$U$4)</f>
        <v>1316653962.75333</v>
      </c>
      <c r="I32" s="10">
        <f>ROUND(AVERAGE(E32:G32),all_biorepintensities!$U$4)</f>
        <v>1110842432.29</v>
      </c>
      <c r="J32" s="2">
        <f>ROUND(SQRT(((1/3+1/3)/4)*((SUM((B32-H32)^2,(C32-H32)^2,(D32-H32)^2)+SUM((E32-I32)^2,(F32-I32)^2,(G32-I32)^2)))),all_biorepintensities!$U$4)</f>
        <v>632867714.236673</v>
      </c>
      <c r="K32" s="2">
        <f>ROUND((I32-H32)/(J32+all_biorepintensities!$U$2),all_biorepintensities!$U$4)</f>
        <v>-0.32520466050000002</v>
      </c>
      <c r="L32" s="2">
        <f>K32+0.00000001*ROWS($K$2:K32)</f>
        <v>-0.32520435050000002</v>
      </c>
      <c r="M32">
        <f t="shared" si="0"/>
        <v>22</v>
      </c>
      <c r="N32">
        <f>INDEX($K$2:$K$420,MATCH(ROWS($M$2:$M32),$M$2:$M$420,0))</f>
        <v>-0.27170146760000002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1177115338.29</v>
      </c>
      <c r="C33">
        <f>VLOOKUP($A33,all_biorepintensities!$A:$G,MATCH(C$1,all_biorepintensities!$A$1:$G$1,0),FALSE)</f>
        <v>1695424007.49</v>
      </c>
      <c r="D33">
        <f>VLOOKUP($A33,all_biorepintensities!$A:$G,MATCH(D$1,all_biorepintensities!$A$1:$G$1,0),FALSE)</f>
        <v>1040034094.95</v>
      </c>
      <c r="E33">
        <f>VLOOKUP($A33,all_biorepintensities!$A:$G,MATCH(E$1,all_biorepintensities!$A$1:$G$1,0),FALSE)</f>
        <v>1079073872.6500001</v>
      </c>
      <c r="F33">
        <f>VLOOKUP($A33,all_biorepintensities!$A:$G,MATCH(F$1,all_biorepintensities!$A$1:$G$1,0),FALSE)</f>
        <v>981623043.52999997</v>
      </c>
      <c r="G33">
        <f>VLOOKUP($A33,all_biorepintensities!$A:$G,MATCH(G$1,all_biorepintensities!$A$1:$G$1,0),FALSE)</f>
        <v>1525005642.1300001</v>
      </c>
      <c r="H33" s="10">
        <f>ROUND(AVERAGE(B33:D33),all_biorepintensities!$U$4)</f>
        <v>1304191146.9100001</v>
      </c>
      <c r="I33" s="10">
        <f>ROUND(AVERAGE(E33:G33),all_biorepintensities!$U$4)</f>
        <v>1195234186.1033299</v>
      </c>
      <c r="J33" s="2">
        <f>ROUND(SQRT(((1/3+1/3)/4)*((SUM((B33-H33)^2,(C33-H33)^2,(D33-H33)^2)+SUM((E33-I33)^2,(F33-I33)^2,(G33-I33)^2)))),all_biorepintensities!$U$4)</f>
        <v>260404336.97657099</v>
      </c>
      <c r="K33" s="2">
        <f>ROUND((I33-H33)/(J33+all_biorepintensities!$U$2),all_biorepintensities!$U$4)</f>
        <v>-0.41841453810000001</v>
      </c>
      <c r="L33" s="2">
        <f>K33+0.00000001*ROWS($K$2:K33)</f>
        <v>-0.41841421810000001</v>
      </c>
      <c r="M33">
        <f t="shared" si="0"/>
        <v>19</v>
      </c>
      <c r="N33">
        <f>INDEX($K$2:$K$420,MATCH(ROWS($M$2:$M33),$M$2:$M$420,0))</f>
        <v>-0.2665368629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172966183.88999999</v>
      </c>
      <c r="C34">
        <f>VLOOKUP($A34,all_biorepintensities!$A:$G,MATCH(C$1,all_biorepintensities!$A$1:$G$1,0),FALSE)</f>
        <v>1001105773.11</v>
      </c>
      <c r="D34">
        <f>VLOOKUP($A34,all_biorepintensities!$A:$G,MATCH(D$1,all_biorepintensities!$A$1:$G$1,0),FALSE)</f>
        <v>448058676.5</v>
      </c>
      <c r="E34">
        <f>VLOOKUP($A34,all_biorepintensities!$A:$G,MATCH(E$1,all_biorepintensities!$A$1:$G$1,0),FALSE)</f>
        <v>255569185.69999999</v>
      </c>
      <c r="F34">
        <f>VLOOKUP($A34,all_biorepintensities!$A:$G,MATCH(F$1,all_biorepintensities!$A$1:$G$1,0),FALSE)</f>
        <v>538471764.71000004</v>
      </c>
      <c r="G34">
        <f>VLOOKUP($A34,all_biorepintensities!$A:$G,MATCH(G$1,all_biorepintensities!$A$1:$G$1,0),FALSE)</f>
        <v>831201619.26999998</v>
      </c>
      <c r="H34" s="10">
        <f>ROUND(AVERAGE(B34:D34),all_biorepintensities!$U$4)</f>
        <v>540710211.16666698</v>
      </c>
      <c r="I34" s="10">
        <f>ROUND(AVERAGE(E34:G34),all_biorepintensities!$U$4)</f>
        <v>541747523.22666705</v>
      </c>
      <c r="J34" s="2">
        <f>ROUND(SQRT(((1/3+1/3)/4)*((SUM((B34-H34)^2,(C34-H34)^2,(D34-H34)^2)+SUM((E34-I34)^2,(F34-I34)^2,(G34-I34)^2)))),all_biorepintensities!$U$4)</f>
        <v>294809682.99071598</v>
      </c>
      <c r="K34" s="2">
        <f>ROUND((I34-H34)/(J34+all_biorepintensities!$U$2),all_biorepintensities!$U$4)</f>
        <v>3.5185820000000001E-3</v>
      </c>
      <c r="L34" s="2">
        <f>K34+0.00000001*ROWS($K$2:K34)</f>
        <v>3.5189120000000003E-3</v>
      </c>
      <c r="M34">
        <f t="shared" si="0"/>
        <v>76</v>
      </c>
      <c r="N34">
        <f>INDEX($K$2:$K$420,MATCH(ROWS($M$2:$M34),$M$2:$M$420,0))</f>
        <v>-0.241971667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547773992.94000006</v>
      </c>
      <c r="C35">
        <f>VLOOKUP($A35,all_biorepintensities!$A:$G,MATCH(C$1,all_biorepintensities!$A$1:$G$1,0),FALSE)</f>
        <v>732751228.23000002</v>
      </c>
      <c r="D35">
        <f>VLOOKUP($A35,all_biorepintensities!$A:$G,MATCH(D$1,all_biorepintensities!$A$1:$G$1,0),FALSE)</f>
        <v>253387050.41999999</v>
      </c>
      <c r="E35">
        <f>VLOOKUP($A35,all_biorepintensities!$A:$G,MATCH(E$1,all_biorepintensities!$A$1:$G$1,0),FALSE)</f>
        <v>478291414.19999999</v>
      </c>
      <c r="F35">
        <f>VLOOKUP($A35,all_biorepintensities!$A:$G,MATCH(F$1,all_biorepintensities!$A$1:$G$1,0),FALSE)</f>
        <v>344496222.43000001</v>
      </c>
      <c r="G35">
        <f>VLOOKUP($A35,all_biorepintensities!$A:$G,MATCH(G$1,all_biorepintensities!$A$1:$G$1,0),FALSE)</f>
        <v>406192627.94999999</v>
      </c>
      <c r="H35" s="10">
        <f>ROUND(AVERAGE(B35:D35),all_biorepintensities!$U$4)</f>
        <v>511304090.52999997</v>
      </c>
      <c r="I35" s="10">
        <f>ROUND(AVERAGE(E35:G35),all_biorepintensities!$U$4)</f>
        <v>409660088.19333303</v>
      </c>
      <c r="J35" s="2">
        <f>ROUND(SQRT(((1/3+1/3)/4)*((SUM((B35-H35)^2,(C35-H35)^2,(D35-H35)^2)+SUM((E35-I35)^2,(F35-I35)^2,(G35-I35)^2)))),all_biorepintensities!$U$4)</f>
        <v>144832489.30380201</v>
      </c>
      <c r="K35" s="2">
        <f>ROUND((I35-H35)/(J35+all_biorepintensities!$U$2),all_biorepintensities!$U$4)</f>
        <v>-0.70180387099999997</v>
      </c>
      <c r="L35" s="2">
        <f>K35+0.00000001*ROWS($K$2:K35)</f>
        <v>-0.70180353099999992</v>
      </c>
      <c r="M35">
        <f t="shared" si="0"/>
        <v>4</v>
      </c>
      <c r="N35">
        <f>INDEX($K$2:$K$420,MATCH(ROWS($M$2:$M35),$M$2:$M$420,0))</f>
        <v>-0.23956965520000001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2330565.91</v>
      </c>
      <c r="C36">
        <f>VLOOKUP($A36,all_biorepintensities!$A:$G,MATCH(C$1,all_biorepintensities!$A$1:$G$1,0),FALSE)</f>
        <v>130365008.81</v>
      </c>
      <c r="D36">
        <f>VLOOKUP($A36,all_biorepintensities!$A:$G,MATCH(D$1,all_biorepintensities!$A$1:$G$1,0),FALSE)</f>
        <v>83449782.939999998</v>
      </c>
      <c r="E36">
        <f>VLOOKUP($A36,all_biorepintensities!$A:$G,MATCH(E$1,all_biorepintensities!$A$1:$G$1,0),FALSE)</f>
        <v>2875510.65</v>
      </c>
      <c r="F36">
        <f>VLOOKUP($A36,all_biorepintensities!$A:$G,MATCH(F$1,all_biorepintensities!$A$1:$G$1,0),FALSE)</f>
        <v>122360743.76000001</v>
      </c>
      <c r="G36">
        <f>VLOOKUP($A36,all_biorepintensities!$A:$G,MATCH(G$1,all_biorepintensities!$A$1:$G$1,0),FALSE)</f>
        <v>106109769.08</v>
      </c>
      <c r="H36" s="10">
        <f>ROUND(AVERAGE(B36:D36),all_biorepintensities!$U$4)</f>
        <v>72048452.553333297</v>
      </c>
      <c r="I36" s="10">
        <f>ROUND(AVERAGE(E36:G36),all_biorepintensities!$U$4)</f>
        <v>77115341.163333297</v>
      </c>
      <c r="J36" s="2">
        <f>ROUND(SQRT(((1/3+1/3)/4)*((SUM((B36-H36)^2,(C36-H36)^2,(D36-H36)^2)+SUM((E36-I36)^2,(F36-I36)^2,(G36-I36)^2)))),all_biorepintensities!$U$4)</f>
        <v>52900489.171073601</v>
      </c>
      <c r="K36" s="2">
        <f>ROUND((I36-H36)/(J36+all_biorepintensities!$U$2),all_biorepintensities!$U$4)</f>
        <v>9.5781505899999994E-2</v>
      </c>
      <c r="L36" s="2">
        <f>K36+0.00000001*ROWS($K$2:K36)</f>
        <v>9.578185589999999E-2</v>
      </c>
      <c r="M36">
        <f t="shared" si="0"/>
        <v>86</v>
      </c>
      <c r="N36">
        <f>INDEX($K$2:$K$420,MATCH(ROWS($M$2:$M36),$M$2:$M$420,0))</f>
        <v>-0.23775995110000001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510134650.61000001</v>
      </c>
      <c r="C37">
        <f>VLOOKUP($A37,all_biorepintensities!$A:$G,MATCH(C$1,all_biorepintensities!$A$1:$G$1,0),FALSE)</f>
        <v>1428022751.8499999</v>
      </c>
      <c r="D37">
        <f>VLOOKUP($A37,all_biorepintensities!$A:$G,MATCH(D$1,all_biorepintensities!$A$1:$G$1,0),FALSE)</f>
        <v>217687475.00999999</v>
      </c>
      <c r="E37">
        <f>VLOOKUP($A37,all_biorepintensities!$A:$G,MATCH(E$1,all_biorepintensities!$A$1:$G$1,0),FALSE)</f>
        <v>308823825.67000002</v>
      </c>
      <c r="F37">
        <f>VLOOKUP($A37,all_biorepintensities!$A:$G,MATCH(F$1,all_biorepintensities!$A$1:$G$1,0),FALSE)</f>
        <v>559889759.66999996</v>
      </c>
      <c r="G37">
        <f>VLOOKUP($A37,all_biorepintensities!$A:$G,MATCH(G$1,all_biorepintensities!$A$1:$G$1,0),FALSE)</f>
        <v>550074570.15999997</v>
      </c>
      <c r="H37" s="10">
        <f>ROUND(AVERAGE(B37:D37),all_biorepintensities!$U$4)</f>
        <v>718614959.15666699</v>
      </c>
      <c r="I37" s="10">
        <f>ROUND(AVERAGE(E37:G37),all_biorepintensities!$U$4)</f>
        <v>472929385.16666698</v>
      </c>
      <c r="J37" s="2">
        <f>ROUND(SQRT(((1/3+1/3)/4)*((SUM((B37-H37)^2,(C37-H37)^2,(D37-H37)^2)+SUM((E37-I37)^2,(F37-I37)^2,(G37-I37)^2)))),all_biorepintensities!$U$4)</f>
        <v>373741425.92581701</v>
      </c>
      <c r="K37" s="2">
        <f>ROUND((I37-H37)/(J37+all_biorepintensities!$U$2),all_biorepintensities!$U$4)</f>
        <v>-0.65736778500000004</v>
      </c>
      <c r="L37" s="2">
        <f>K37+0.00000001*ROWS($K$2:K37)</f>
        <v>-0.65736742500000001</v>
      </c>
      <c r="M37">
        <f t="shared" si="0"/>
        <v>5</v>
      </c>
      <c r="N37">
        <f>INDEX($K$2:$K$420,MATCH(ROWS($M$2:$M37),$M$2:$M$420,0))</f>
        <v>-0.2327855479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27504447.350000001</v>
      </c>
      <c r="C38">
        <f>VLOOKUP($A38,all_biorepintensities!$A:$G,MATCH(C$1,all_biorepintensities!$A$1:$G$1,0),FALSE)</f>
        <v>135530428.03</v>
      </c>
      <c r="D38">
        <f>VLOOKUP($A38,all_biorepintensities!$A:$G,MATCH(D$1,all_biorepintensities!$A$1:$G$1,0),FALSE)</f>
        <v>24388814.670000002</v>
      </c>
      <c r="E38">
        <f>VLOOKUP($A38,all_biorepintensities!$A:$G,MATCH(E$1,all_biorepintensities!$A$1:$G$1,0),FALSE)</f>
        <v>21276793.609999999</v>
      </c>
      <c r="F38">
        <f>VLOOKUP($A38,all_biorepintensities!$A:$G,MATCH(F$1,all_biorepintensities!$A$1:$G$1,0),FALSE)</f>
        <v>83068857.980000004</v>
      </c>
      <c r="G38">
        <f>VLOOKUP($A38,all_biorepintensities!$A:$G,MATCH(G$1,all_biorepintensities!$A$1:$G$1,0),FALSE)</f>
        <v>43381277.780000001</v>
      </c>
      <c r="H38" s="10">
        <f>ROUND(AVERAGE(B38:D38),all_biorepintensities!$U$4)</f>
        <v>62474563.350000001</v>
      </c>
      <c r="I38" s="10">
        <f>ROUND(AVERAGE(E38:G38),all_biorepintensities!$U$4)</f>
        <v>49242309.789999999</v>
      </c>
      <c r="J38" s="2">
        <f>ROUND(SQRT(((1/3+1/3)/4)*((SUM((B38-H38)^2,(C38-H38)^2,(D38-H38)^2)+SUM((E38-I38)^2,(F38-I38)^2,(G38-I38)^2)))),all_biorepintensities!$U$4)</f>
        <v>40766100.671183802</v>
      </c>
      <c r="K38" s="2">
        <f>ROUND((I38-H38)/(J38+all_biorepintensities!$U$2),all_biorepintensities!$U$4)</f>
        <v>-0.32458962270000002</v>
      </c>
      <c r="L38" s="2">
        <f>K38+0.00000001*ROWS($K$2:K38)</f>
        <v>-0.3245892527</v>
      </c>
      <c r="M38">
        <f t="shared" si="0"/>
        <v>23</v>
      </c>
      <c r="N38">
        <f>INDEX($K$2:$K$420,MATCH(ROWS($M$2:$M38),$M$2:$M$420,0))</f>
        <v>-0.2224182301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1484052156.1500001</v>
      </c>
      <c r="C39">
        <f>VLOOKUP($A39,all_biorepintensities!$A:$G,MATCH(C$1,all_biorepintensities!$A$1:$G$1,0),FALSE)</f>
        <v>876012955.95000005</v>
      </c>
      <c r="D39">
        <f>VLOOKUP($A39,all_biorepintensities!$A:$G,MATCH(D$1,all_biorepintensities!$A$1:$G$1,0),FALSE)</f>
        <v>2167760440.0500002</v>
      </c>
      <c r="E39">
        <f>VLOOKUP($A39,all_biorepintensities!$A:$G,MATCH(E$1,all_biorepintensities!$A$1:$G$1,0),FALSE)</f>
        <v>2262177698.7600002</v>
      </c>
      <c r="F39">
        <f>VLOOKUP($A39,all_biorepintensities!$A:$G,MATCH(F$1,all_biorepintensities!$A$1:$G$1,0),FALSE)</f>
        <v>1882216841.6099999</v>
      </c>
      <c r="G39">
        <f>VLOOKUP($A39,all_biorepintensities!$A:$G,MATCH(G$1,all_biorepintensities!$A$1:$G$1,0),FALSE)</f>
        <v>958802454.77999997</v>
      </c>
      <c r="H39" s="10">
        <f>ROUND(AVERAGE(B39:D39),all_biorepintensities!$U$4)</f>
        <v>1509275184.05</v>
      </c>
      <c r="I39" s="10">
        <f>ROUND(AVERAGE(E39:G39),all_biorepintensities!$U$4)</f>
        <v>1701065665.05</v>
      </c>
      <c r="J39" s="2">
        <f>ROUND(SQRT(((1/3+1/3)/4)*((SUM((B39-H39)^2,(C39-H39)^2,(D39-H39)^2)+SUM((E39-I39)^2,(F39-I39)^2,(G39-I39)^2)))),all_biorepintensities!$U$4)</f>
        <v>537568169.24423301</v>
      </c>
      <c r="K39" s="2">
        <f>ROUND((I39-H39)/(J39+all_biorepintensities!$U$2),all_biorepintensities!$U$4)</f>
        <v>0.35677425039999999</v>
      </c>
      <c r="L39" s="2">
        <f>K39+0.00000001*ROWS($K$2:K39)</f>
        <v>0.35677463040000001</v>
      </c>
      <c r="M39">
        <f t="shared" si="0"/>
        <v>97</v>
      </c>
      <c r="N39">
        <f>INDEX($K$2:$K$420,MATCH(ROWS($M$2:$M39),$M$2:$M$420,0))</f>
        <v>-0.21567581650000001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141597070.46000001</v>
      </c>
      <c r="C40">
        <f>VLOOKUP($A40,all_biorepintensities!$A:$G,MATCH(C$1,all_biorepintensities!$A$1:$G$1,0),FALSE)</f>
        <v>196301702.59999999</v>
      </c>
      <c r="D40">
        <f>VLOOKUP($A40,all_biorepintensities!$A:$G,MATCH(D$1,all_biorepintensities!$A$1:$G$1,0),FALSE)</f>
        <v>99516236</v>
      </c>
      <c r="E40">
        <f>VLOOKUP($A40,all_biorepintensities!$A:$G,MATCH(E$1,all_biorepintensities!$A$1:$G$1,0),FALSE)</f>
        <v>138860295.19999999</v>
      </c>
      <c r="F40">
        <f>VLOOKUP($A40,all_biorepintensities!$A:$G,MATCH(F$1,all_biorepintensities!$A$1:$G$1,0),FALSE)</f>
        <v>107903815.81</v>
      </c>
      <c r="G40">
        <f>VLOOKUP($A40,all_biorepintensities!$A:$G,MATCH(G$1,all_biorepintensities!$A$1:$G$1,0),FALSE)</f>
        <v>83291898.650000006</v>
      </c>
      <c r="H40" s="10">
        <f>ROUND(AVERAGE(B40:D40),all_biorepintensities!$U$4)</f>
        <v>145805003.02000001</v>
      </c>
      <c r="I40" s="10">
        <f>ROUND(AVERAGE(E40:G40),all_biorepintensities!$U$4)</f>
        <v>110018669.886667</v>
      </c>
      <c r="J40" s="2">
        <f>ROUND(SQRT(((1/3+1/3)/4)*((SUM((B40-H40)^2,(C40-H40)^2,(D40-H40)^2)+SUM((E40-I40)^2,(F40-I40)^2,(G40-I40)^2)))),all_biorepintensities!$U$4)</f>
        <v>32303007.022957701</v>
      </c>
      <c r="K40" s="2">
        <f>ROUND((I40-H40)/(J40+all_biorepintensities!$U$2),all_biorepintensities!$U$4)</f>
        <v>-1.1078328405</v>
      </c>
      <c r="L40" s="2">
        <f>K40+0.00000001*ROWS($K$2:K40)</f>
        <v>-1.1078324504999999</v>
      </c>
      <c r="M40">
        <f t="shared" si="0"/>
        <v>2</v>
      </c>
      <c r="N40">
        <f>INDEX($K$2:$K$420,MATCH(ROWS($M$2:$M40),$M$2:$M$420,0))</f>
        <v>-0.2092436446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17828795.100000001</v>
      </c>
      <c r="C41">
        <f>VLOOKUP($A41,all_biorepintensities!$A:$G,MATCH(C$1,all_biorepintensities!$A$1:$G$1,0),FALSE)</f>
        <v>293243315.70999998</v>
      </c>
      <c r="D41">
        <f>VLOOKUP($A41,all_biorepintensities!$A:$G,MATCH(D$1,all_biorepintensities!$A$1:$G$1,0),FALSE)</f>
        <v>131445195.34</v>
      </c>
      <c r="E41">
        <f>VLOOKUP($A41,all_biorepintensities!$A:$G,MATCH(E$1,all_biorepintensities!$A$1:$G$1,0),FALSE)</f>
        <v>16550221.140000001</v>
      </c>
      <c r="F41">
        <f>VLOOKUP($A41,all_biorepintensities!$A:$G,MATCH(F$1,all_biorepintensities!$A$1:$G$1,0),FALSE)</f>
        <v>171253782.80000001</v>
      </c>
      <c r="G41">
        <f>VLOOKUP($A41,all_biorepintensities!$A:$G,MATCH(G$1,all_biorepintensities!$A$1:$G$1,0),FALSE)</f>
        <v>184721821.75999999</v>
      </c>
      <c r="H41" s="10">
        <f>ROUND(AVERAGE(B41:D41),all_biorepintensities!$U$4)</f>
        <v>147505768.716667</v>
      </c>
      <c r="I41" s="10">
        <f>ROUND(AVERAGE(E41:G41),all_biorepintensities!$U$4)</f>
        <v>124175275.23333301</v>
      </c>
      <c r="J41" s="2">
        <f>ROUND(SQRT(((1/3+1/3)/4)*((SUM((B41-H41)^2,(C41-H41)^2,(D41-H41)^2)+SUM((E41-I41)^2,(F41-I41)^2,(G41-I41)^2)))),all_biorepintensities!$U$4)</f>
        <v>96418285.391311601</v>
      </c>
      <c r="K41" s="2">
        <f>ROUND((I41-H41)/(J41+all_biorepintensities!$U$2),all_biorepintensities!$U$4)</f>
        <v>-0.241971667</v>
      </c>
      <c r="L41" s="2">
        <f>K41+0.00000001*ROWS($K$2:K41)</f>
        <v>-0.24197126699999999</v>
      </c>
      <c r="M41">
        <f t="shared" si="0"/>
        <v>33</v>
      </c>
      <c r="N41">
        <f>INDEX($K$2:$K$420,MATCH(ROWS($M$2:$M41),$M$2:$M$420,0))</f>
        <v>-0.19869373360000001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1216671</v>
      </c>
      <c r="C42">
        <f>VLOOKUP($A42,all_biorepintensities!$A:$G,MATCH(C$1,all_biorepintensities!$A$1:$G$1,0),FALSE)</f>
        <v>31583259.100000001</v>
      </c>
      <c r="D42">
        <f>VLOOKUP($A42,all_biorepintensities!$A:$G,MATCH(D$1,all_biorepintensities!$A$1:$G$1,0),FALSE)</f>
        <v>42178.86</v>
      </c>
      <c r="E42">
        <f>VLOOKUP($A42,all_biorepintensities!$A:$G,MATCH(E$1,all_biorepintensities!$A$1:$G$1,0),FALSE)</f>
        <v>882139.33</v>
      </c>
      <c r="F42">
        <f>VLOOKUP($A42,all_biorepintensities!$A:$G,MATCH(F$1,all_biorepintensities!$A$1:$G$1,0),FALSE)</f>
        <v>16017400.99</v>
      </c>
      <c r="G42">
        <f>VLOOKUP($A42,all_biorepintensities!$A:$G,MATCH(G$1,all_biorepintensities!$A$1:$G$1,0),FALSE)</f>
        <v>568127.24</v>
      </c>
      <c r="H42" s="10">
        <f>ROUND(AVERAGE(B42:D42),all_biorepintensities!$U$4)</f>
        <v>10947369.653333301</v>
      </c>
      <c r="I42" s="10">
        <f>ROUND(AVERAGE(E42:G42),all_biorepintensities!$U$4)</f>
        <v>5822555.8533333298</v>
      </c>
      <c r="J42" s="2">
        <f>ROUND(SQRT(((1/3+1/3)/4)*((SUM((B42-H42)^2,(C42-H42)^2,(D42-H42)^2)+SUM((E42-I42)^2,(F42-I42)^2,(G42-I42)^2)))),all_biorepintensities!$U$4)</f>
        <v>11513768.703985799</v>
      </c>
      <c r="K42" s="2">
        <f>ROUND((I42-H42)/(J42+all_biorepintensities!$U$2),all_biorepintensities!$U$4)</f>
        <v>-0.44510303159999998</v>
      </c>
      <c r="L42" s="2">
        <f>K42+0.00000001*ROWS($K$2:K42)</f>
        <v>-0.44510262159999997</v>
      </c>
      <c r="M42">
        <f t="shared" si="0"/>
        <v>16</v>
      </c>
      <c r="N42">
        <f>INDEX($K$2:$K$420,MATCH(ROWS($M$2:$M42),$M$2:$M$420,0))</f>
        <v>-0.19531194839999999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7489122.0599999996</v>
      </c>
      <c r="C43">
        <f>VLOOKUP($A43,all_biorepintensities!$A:$G,MATCH(C$1,all_biorepintensities!$A$1:$G$1,0),FALSE)</f>
        <v>378484281.80000001</v>
      </c>
      <c r="D43">
        <f>VLOOKUP($A43,all_biorepintensities!$A:$G,MATCH(D$1,all_biorepintensities!$A$1:$G$1,0),FALSE)</f>
        <v>97616145.569999993</v>
      </c>
      <c r="E43">
        <f>VLOOKUP($A43,all_biorepintensities!$A:$G,MATCH(E$1,all_biorepintensities!$A$1:$G$1,0),FALSE)</f>
        <v>6627803.0700000003</v>
      </c>
      <c r="F43">
        <f>VLOOKUP($A43,all_biorepintensities!$A:$G,MATCH(F$1,all_biorepintensities!$A$1:$G$1,0),FALSE)</f>
        <v>210744729</v>
      </c>
      <c r="G43">
        <f>VLOOKUP($A43,all_biorepintensities!$A:$G,MATCH(G$1,all_biorepintensities!$A$1:$G$1,0),FALSE)</f>
        <v>174099365.03</v>
      </c>
      <c r="H43" s="10">
        <f>ROUND(AVERAGE(B43:D43),all_biorepintensities!$U$4)</f>
        <v>161196516.47666699</v>
      </c>
      <c r="I43" s="10">
        <f>ROUND(AVERAGE(E43:G43),all_biorepintensities!$U$4)</f>
        <v>130490632.366667</v>
      </c>
      <c r="J43" s="2">
        <f>ROUND(SQRT(((1/3+1/3)/4)*((SUM((B43-H43)^2,(C43-H43)^2,(D43-H43)^2)+SUM((E43-I43)^2,(F43-I43)^2,(G43-I43)^2)))),all_biorepintensities!$U$4)</f>
        <v>128171006.663304</v>
      </c>
      <c r="K43" s="2">
        <f>ROUND((I43-H43)/(J43+all_biorepintensities!$U$2),all_biorepintensities!$U$4)</f>
        <v>-0.23956965520000001</v>
      </c>
      <c r="L43" s="2">
        <f>K43+0.00000001*ROWS($K$2:K43)</f>
        <v>-0.23956923520000001</v>
      </c>
      <c r="M43">
        <f t="shared" si="0"/>
        <v>34</v>
      </c>
      <c r="N43">
        <f>INDEX($K$2:$K$420,MATCH(ROWS($M$2:$M43),$M$2:$M$420,0))</f>
        <v>-0.18663548199999999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272724785.14999998</v>
      </c>
      <c r="C44">
        <f>VLOOKUP($A44,all_biorepintensities!$A:$G,MATCH(C$1,all_biorepintensities!$A$1:$G$1,0),FALSE)</f>
        <v>828968886.13999999</v>
      </c>
      <c r="D44">
        <f>VLOOKUP($A44,all_biorepintensities!$A:$G,MATCH(D$1,all_biorepintensities!$A$1:$G$1,0),FALSE)</f>
        <v>419858447.07999998</v>
      </c>
      <c r="E44">
        <f>VLOOKUP($A44,all_biorepintensities!$A:$G,MATCH(E$1,all_biorepintensities!$A$1:$G$1,0),FALSE)</f>
        <v>224107377.74000001</v>
      </c>
      <c r="F44">
        <f>VLOOKUP($A44,all_biorepintensities!$A:$G,MATCH(F$1,all_biorepintensities!$A$1:$G$1,0),FALSE)</f>
        <v>221316500.87</v>
      </c>
      <c r="G44">
        <f>VLOOKUP($A44,all_biorepintensities!$A:$G,MATCH(G$1,all_biorepintensities!$A$1:$G$1,0),FALSE)</f>
        <v>1058919319.41</v>
      </c>
      <c r="H44" s="10">
        <f>ROUND(AVERAGE(B44:D44),all_biorepintensities!$U$4)</f>
        <v>507184039.45666701</v>
      </c>
      <c r="I44" s="10">
        <f>ROUND(AVERAGE(E44:G44),all_biorepintensities!$U$4)</f>
        <v>501447732.67333299</v>
      </c>
      <c r="J44" s="2">
        <f>ROUND(SQRT(((1/3+1/3)/4)*((SUM((B44-H44)^2,(C44-H44)^2,(D44-H44)^2)+SUM((E44-I44)^2,(F44-I44)^2,(G44-I44)^2)))),all_biorepintensities!$U$4)</f>
        <v>324630081.296103</v>
      </c>
      <c r="K44" s="2">
        <f>ROUND((I44-H44)/(J44+all_biorepintensities!$U$2),all_biorepintensities!$U$4)</f>
        <v>-1.7670287199999999E-2</v>
      </c>
      <c r="L44" s="2">
        <f>K44+0.00000001*ROWS($K$2:K44)</f>
        <v>-1.76698572E-2</v>
      </c>
      <c r="M44">
        <f t="shared" si="0"/>
        <v>72</v>
      </c>
      <c r="N44">
        <f>INDEX($K$2:$K$420,MATCH(ROWS($M$2:$M44),$M$2:$M$420,0))</f>
        <v>-0.18024147460000001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121619168.94</v>
      </c>
      <c r="C45">
        <f>VLOOKUP($A45,all_biorepintensities!$A:$G,MATCH(C$1,all_biorepintensities!$A$1:$G$1,0),FALSE)</f>
        <v>3098097442.1700001</v>
      </c>
      <c r="D45">
        <f>VLOOKUP($A45,all_biorepintensities!$A:$G,MATCH(D$1,all_biorepintensities!$A$1:$G$1,0),FALSE)</f>
        <v>1976840151.6400001</v>
      </c>
      <c r="E45">
        <f>VLOOKUP($A45,all_biorepintensities!$A:$G,MATCH(E$1,all_biorepintensities!$A$1:$G$1,0),FALSE)</f>
        <v>153448437.00999999</v>
      </c>
      <c r="F45">
        <f>VLOOKUP($A45,all_biorepintensities!$A:$G,MATCH(F$1,all_biorepintensities!$A$1:$G$1,0),FALSE)</f>
        <v>2855464812.9099998</v>
      </c>
      <c r="G45">
        <f>VLOOKUP($A45,all_biorepintensities!$A:$G,MATCH(G$1,all_biorepintensities!$A$1:$G$1,0),FALSE)</f>
        <v>2004563905.5999999</v>
      </c>
      <c r="H45" s="10">
        <f>ROUND(AVERAGE(B45:D45),all_biorepintensities!$U$4)</f>
        <v>1732185587.5833299</v>
      </c>
      <c r="I45" s="10">
        <f>ROUND(AVERAGE(E45:G45),all_biorepintensities!$U$4)</f>
        <v>1671159051.8399999</v>
      </c>
      <c r="J45" s="2">
        <f>ROUND(SQRT(((1/3+1/3)/4)*((SUM((B45-H45)^2,(C45-H45)^2,(D45-H45)^2)+SUM((E45-I45)^2,(F45-I45)^2,(G45-I45)^2)))),all_biorepintensities!$U$4)</f>
        <v>1178747900.7869401</v>
      </c>
      <c r="K45" s="2">
        <f>ROUND((I45-H45)/(J45+all_biorepintensities!$U$2),all_biorepintensities!$U$4)</f>
        <v>-5.1772338799999998E-2</v>
      </c>
      <c r="L45" s="2">
        <f>K45+0.00000001*ROWS($K$2:K45)</f>
        <v>-5.17718988E-2</v>
      </c>
      <c r="M45">
        <f t="shared" si="0"/>
        <v>63</v>
      </c>
      <c r="N45">
        <f>INDEX($K$2:$K$420,MATCH(ROWS($M$2:$M45),$M$2:$M$420,0))</f>
        <v>-0.17974798040000001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15428409.5</v>
      </c>
      <c r="C46">
        <f>VLOOKUP($A46,all_biorepintensities!$A:$G,MATCH(C$1,all_biorepintensities!$A$1:$G$1,0),FALSE)</f>
        <v>99484036.709999993</v>
      </c>
      <c r="D46">
        <f>VLOOKUP($A46,all_biorepintensities!$A:$G,MATCH(D$1,all_biorepintensities!$A$1:$G$1,0),FALSE)</f>
        <v>10698313.560000001</v>
      </c>
      <c r="E46">
        <f>VLOOKUP($A46,all_biorepintensities!$A:$G,MATCH(E$1,all_biorepintensities!$A$1:$G$1,0),FALSE)</f>
        <v>11999979.43</v>
      </c>
      <c r="F46">
        <f>VLOOKUP($A46,all_biorepintensities!$A:$G,MATCH(F$1,all_biorepintensities!$A$1:$G$1,0),FALSE)</f>
        <v>58634258.740000002</v>
      </c>
      <c r="G46">
        <f>VLOOKUP($A46,all_biorepintensities!$A:$G,MATCH(G$1,all_biorepintensities!$A$1:$G$1,0),FALSE)</f>
        <v>20513625.039999999</v>
      </c>
      <c r="H46" s="10">
        <f>ROUND(AVERAGE(B46:D46),all_biorepintensities!$U$4)</f>
        <v>41870253.256666698</v>
      </c>
      <c r="I46" s="10">
        <f>ROUND(AVERAGE(E46:G46),all_biorepintensities!$U$4)</f>
        <v>30382621.07</v>
      </c>
      <c r="J46" s="2">
        <f>ROUND(SQRT(((1/3+1/3)/4)*((SUM((B46-H46)^2,(C46-H46)^2,(D46-H46)^2)+SUM((E46-I46)^2,(F46-I46)^2,(G46-I46)^2)))),all_biorepintensities!$U$4)</f>
        <v>32206838.2926514</v>
      </c>
      <c r="K46" s="2">
        <f>ROUND((I46-H46)/(J46+all_biorepintensities!$U$2),all_biorepintensities!$U$4)</f>
        <v>-0.35668300400000003</v>
      </c>
      <c r="L46" s="2">
        <f>K46+0.00000001*ROWS($K$2:K46)</f>
        <v>-0.35668255400000004</v>
      </c>
      <c r="M46">
        <f t="shared" si="0"/>
        <v>20</v>
      </c>
      <c r="N46">
        <f>INDEX($K$2:$K$420,MATCH(ROWS($M$2:$M46),$M$2:$M$420,0))</f>
        <v>-0.16716380810000001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16149352.289999999</v>
      </c>
      <c r="C47">
        <f>VLOOKUP($A47,all_biorepintensities!$A:$G,MATCH(C$1,all_biorepintensities!$A$1:$G$1,0),FALSE)</f>
        <v>71431524.269999996</v>
      </c>
      <c r="D47">
        <f>VLOOKUP($A47,all_biorepintensities!$A:$G,MATCH(D$1,all_biorepintensities!$A$1:$G$1,0),FALSE)</f>
        <v>215877771.08000001</v>
      </c>
      <c r="E47">
        <f>VLOOKUP($A47,all_biorepintensities!$A:$G,MATCH(E$1,all_biorepintensities!$A$1:$G$1,0),FALSE)</f>
        <v>18230903.57</v>
      </c>
      <c r="F47">
        <f>VLOOKUP($A47,all_biorepintensities!$A:$G,MATCH(F$1,all_biorepintensities!$A$1:$G$1,0),FALSE)</f>
        <v>22637195</v>
      </c>
      <c r="G47">
        <f>VLOOKUP($A47,all_biorepintensities!$A:$G,MATCH(G$1,all_biorepintensities!$A$1:$G$1,0),FALSE)</f>
        <v>355524299.10000002</v>
      </c>
      <c r="H47" s="10">
        <f>ROUND(AVERAGE(B47:D47),all_biorepintensities!$U$4)</f>
        <v>101152882.54666699</v>
      </c>
      <c r="I47" s="10">
        <f>ROUND(AVERAGE(E47:G47),all_biorepintensities!$U$4)</f>
        <v>132130799.223333</v>
      </c>
      <c r="J47" s="2">
        <f>ROUND(SQRT(((1/3+1/3)/4)*((SUM((B47-H47)^2,(C47-H47)^2,(D47-H47)^2)+SUM((E47-I47)^2,(F47-I47)^2,(G47-I47)^2)))),all_biorepintensities!$U$4)</f>
        <v>126581627.633248</v>
      </c>
      <c r="K47" s="2">
        <f>ROUND((I47-H47)/(J47+all_biorepintensities!$U$2),all_biorepintensities!$U$4)</f>
        <v>0.2447267981</v>
      </c>
      <c r="L47" s="2">
        <f>K47+0.00000001*ROWS($K$2:K47)</f>
        <v>0.24472725810000001</v>
      </c>
      <c r="M47">
        <f t="shared" si="0"/>
        <v>95</v>
      </c>
      <c r="N47">
        <f>INDEX($K$2:$K$420,MATCH(ROWS($M$2:$M47),$M$2:$M$420,0))</f>
        <v>-0.1662858666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396735537.70999998</v>
      </c>
      <c r="C48">
        <f>VLOOKUP($A48,all_biorepintensities!$A:$G,MATCH(C$1,all_biorepintensities!$A$1:$G$1,0),FALSE)</f>
        <v>1252376119.75</v>
      </c>
      <c r="D48">
        <f>VLOOKUP($A48,all_biorepintensities!$A:$G,MATCH(D$1,all_biorepintensities!$A$1:$G$1,0),FALSE)</f>
        <v>709737526.55999994</v>
      </c>
      <c r="E48">
        <f>VLOOKUP($A48,all_biorepintensities!$A:$G,MATCH(E$1,all_biorepintensities!$A$1:$G$1,0),FALSE)</f>
        <v>385795982.20999998</v>
      </c>
      <c r="F48">
        <f>VLOOKUP($A48,all_biorepintensities!$A:$G,MATCH(F$1,all_biorepintensities!$A$1:$G$1,0),FALSE)</f>
        <v>761685876.92999995</v>
      </c>
      <c r="G48">
        <f>VLOOKUP($A48,all_biorepintensities!$A:$G,MATCH(G$1,all_biorepintensities!$A$1:$G$1,0),FALSE)</f>
        <v>962705592.05999994</v>
      </c>
      <c r="H48" s="10">
        <f>ROUND(AVERAGE(B48:D48),all_biorepintensities!$U$4)</f>
        <v>786283061.34000003</v>
      </c>
      <c r="I48" s="10">
        <f>ROUND(AVERAGE(E48:G48),all_biorepintensities!$U$4)</f>
        <v>703395817.06666696</v>
      </c>
      <c r="J48" s="2">
        <f>ROUND(SQRT(((1/3+1/3)/4)*((SUM((B48-H48)^2,(C48-H48)^2,(D48-H48)^2)+SUM((E48-I48)^2,(F48-I48)^2,(G48-I48)^2)))),all_biorepintensities!$U$4)</f>
        <v>301760991.72080898</v>
      </c>
      <c r="K48" s="2">
        <f>ROUND((I48-H48)/(J48+all_biorepintensities!$U$2),all_biorepintensities!$U$4)</f>
        <v>-0.27467845839999999</v>
      </c>
      <c r="L48" s="2">
        <f>K48+0.00000001*ROWS($K$2:K48)</f>
        <v>-0.27467798840000002</v>
      </c>
      <c r="M48">
        <f t="shared" si="0"/>
        <v>30</v>
      </c>
      <c r="N48">
        <f>INDEX($K$2:$K$420,MATCH(ROWS($M$2:$M48),$M$2:$M$420,0))</f>
        <v>-0.16463097879999999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30585493.460000001</v>
      </c>
      <c r="C49">
        <f>VLOOKUP($A49,all_biorepintensities!$A:$G,MATCH(C$1,all_biorepintensities!$A$1:$G$1,0),FALSE)</f>
        <v>759419499.39999998</v>
      </c>
      <c r="D49">
        <f>VLOOKUP($A49,all_biorepintensities!$A:$G,MATCH(D$1,all_biorepintensities!$A$1:$G$1,0),FALSE)</f>
        <v>415451042.69999999</v>
      </c>
      <c r="E49">
        <f>VLOOKUP($A49,all_biorepintensities!$A:$G,MATCH(E$1,all_biorepintensities!$A$1:$G$1,0),FALSE)</f>
        <v>35841261.329999998</v>
      </c>
      <c r="F49">
        <f>VLOOKUP($A49,all_biorepintensities!$A:$G,MATCH(F$1,all_biorepintensities!$A$1:$G$1,0),FALSE)</f>
        <v>449231937.47000003</v>
      </c>
      <c r="G49">
        <f>VLOOKUP($A49,all_biorepintensities!$A:$G,MATCH(G$1,all_biorepintensities!$A$1:$G$1,0),FALSE)</f>
        <v>692286803.69000006</v>
      </c>
      <c r="H49" s="10">
        <f>ROUND(AVERAGE(B49:D49),all_biorepintensities!$U$4)</f>
        <v>401818678.51999998</v>
      </c>
      <c r="I49" s="10">
        <f>ROUND(AVERAGE(E49:G49),all_biorepintensities!$U$4)</f>
        <v>392453334.163333</v>
      </c>
      <c r="J49" s="2">
        <f>ROUND(SQRT(((1/3+1/3)/4)*((SUM((B49-H49)^2,(C49-H49)^2,(D49-H49)^2)+SUM((E49-I49)^2,(F49-I49)^2,(G49-I49)^2)))),all_biorepintensities!$U$4)</f>
        <v>284656036.84368497</v>
      </c>
      <c r="K49" s="2">
        <f>ROUND((I49-H49)/(J49+all_biorepintensities!$U$2),all_biorepintensities!$U$4)</f>
        <v>-3.2900564600000001E-2</v>
      </c>
      <c r="L49" s="2">
        <f>K49+0.00000001*ROWS($K$2:K49)</f>
        <v>-3.2900084600000004E-2</v>
      </c>
      <c r="M49">
        <f t="shared" si="0"/>
        <v>67</v>
      </c>
      <c r="N49">
        <f>INDEX($K$2:$K$420,MATCH(ROWS($M$2:$M49),$M$2:$M$420,0))</f>
        <v>-0.15494834790000001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246667803.22999999</v>
      </c>
      <c r="C50">
        <f>VLOOKUP($A50,all_biorepintensities!$A:$G,MATCH(C$1,all_biorepintensities!$A$1:$G$1,0),FALSE)</f>
        <v>978491845.73000002</v>
      </c>
      <c r="D50">
        <f>VLOOKUP($A50,all_biorepintensities!$A:$G,MATCH(D$1,all_biorepintensities!$A$1:$G$1,0),FALSE)</f>
        <v>357548850.45999998</v>
      </c>
      <c r="E50">
        <f>VLOOKUP($A50,all_biorepintensities!$A:$G,MATCH(E$1,all_biorepintensities!$A$1:$G$1,0),FALSE)</f>
        <v>218816521.22999999</v>
      </c>
      <c r="F50">
        <f>VLOOKUP($A50,all_biorepintensities!$A:$G,MATCH(F$1,all_biorepintensities!$A$1:$G$1,0),FALSE)</f>
        <v>624424654.17999995</v>
      </c>
      <c r="G50">
        <f>VLOOKUP($A50,all_biorepintensities!$A:$G,MATCH(G$1,all_biorepintensities!$A$1:$G$1,0),FALSE)</f>
        <v>490938772.93000001</v>
      </c>
      <c r="H50" s="10">
        <f>ROUND(AVERAGE(B50:D50),all_biorepintensities!$U$4)</f>
        <v>527569499.80666697</v>
      </c>
      <c r="I50" s="10">
        <f>ROUND(AVERAGE(E50:G50),all_biorepintensities!$U$4)</f>
        <v>444726649.44666702</v>
      </c>
      <c r="J50" s="2">
        <f>ROUND(SQRT(((1/3+1/3)/4)*((SUM((B50-H50)^2,(C50-H50)^2,(D50-H50)^2)+SUM((E50-I50)^2,(F50-I50)^2,(G50-I50)^2)))),all_biorepintensities!$U$4)</f>
        <v>257101168.70269999</v>
      </c>
      <c r="K50" s="2">
        <f>ROUND((I50-H50)/(J50+all_biorepintensities!$U$2),all_biorepintensities!$U$4)</f>
        <v>-0.32221887770000002</v>
      </c>
      <c r="L50" s="2">
        <f>K50+0.00000001*ROWS($K$2:K50)</f>
        <v>-0.3222183877</v>
      </c>
      <c r="M50">
        <f t="shared" si="0"/>
        <v>24</v>
      </c>
      <c r="N50">
        <f>INDEX($K$2:$K$420,MATCH(ROWS($M$2:$M50),$M$2:$M$420,0))</f>
        <v>-0.1541335972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190135362.78</v>
      </c>
      <c r="C51">
        <f>VLOOKUP($A51,all_biorepintensities!$A:$G,MATCH(C$1,all_biorepintensities!$A$1:$G$1,0),FALSE)</f>
        <v>1218335613.8099999</v>
      </c>
      <c r="D51">
        <f>VLOOKUP($A51,all_biorepintensities!$A:$G,MATCH(D$1,all_biorepintensities!$A$1:$G$1,0),FALSE)</f>
        <v>411589289.11000001</v>
      </c>
      <c r="E51">
        <f>VLOOKUP($A51,all_biorepintensities!$A:$G,MATCH(E$1,all_biorepintensities!$A$1:$G$1,0),FALSE)</f>
        <v>214086528.52000001</v>
      </c>
      <c r="F51">
        <f>VLOOKUP($A51,all_biorepintensities!$A:$G,MATCH(F$1,all_biorepintensities!$A$1:$G$1,0),FALSE)</f>
        <v>384287185.24000001</v>
      </c>
      <c r="G51">
        <f>VLOOKUP($A51,all_biorepintensities!$A:$G,MATCH(G$1,all_biorepintensities!$A$1:$G$1,0),FALSE)</f>
        <v>1137401890.25</v>
      </c>
      <c r="H51" s="10">
        <f>ROUND(AVERAGE(B51:D51),all_biorepintensities!$U$4)</f>
        <v>606686755.23333299</v>
      </c>
      <c r="I51" s="10">
        <f>ROUND(AVERAGE(E51:G51),all_biorepintensities!$U$4)</f>
        <v>578591868.00333297</v>
      </c>
      <c r="J51" s="2">
        <f>ROUND(SQRT(((1/3+1/3)/4)*((SUM((B51-H51)^2,(C51-H51)^2,(D51-H51)^2)+SUM((E51-I51)^2,(F51-I51)^2,(G51-I51)^2)))),all_biorepintensities!$U$4)</f>
        <v>422014909.54302299</v>
      </c>
      <c r="K51" s="2">
        <f>ROUND((I51-H51)/(J51+all_biorepintensities!$U$2),all_biorepintensities!$U$4)</f>
        <v>-6.6573209899999999E-2</v>
      </c>
      <c r="L51" s="2">
        <f>K51+0.00000001*ROWS($K$2:K51)</f>
        <v>-6.6572709899999999E-2</v>
      </c>
      <c r="M51">
        <f t="shared" si="0"/>
        <v>59</v>
      </c>
      <c r="N51">
        <f>INDEX($K$2:$K$420,MATCH(ROWS($M$2:$M51),$M$2:$M$420,0))</f>
        <v>-0.15121782950000001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3516474.05</v>
      </c>
      <c r="C52">
        <f>VLOOKUP($A52,all_biorepintensities!$A:$G,MATCH(C$1,all_biorepintensities!$A$1:$G$1,0),FALSE)</f>
        <v>278509989.16000003</v>
      </c>
      <c r="D52">
        <f>VLOOKUP($A52,all_biorepintensities!$A:$G,MATCH(D$1,all_biorepintensities!$A$1:$G$1,0),FALSE)</f>
        <v>182833088.56</v>
      </c>
      <c r="E52">
        <f>VLOOKUP($A52,all_biorepintensities!$A:$G,MATCH(E$1,all_biorepintensities!$A$1:$G$1,0),FALSE)</f>
        <v>4038018.11</v>
      </c>
      <c r="F52">
        <f>VLOOKUP($A52,all_biorepintensities!$A:$G,MATCH(F$1,all_biorepintensities!$A$1:$G$1,0),FALSE)</f>
        <v>254310388.38999999</v>
      </c>
      <c r="G52">
        <f>VLOOKUP($A52,all_biorepintensities!$A:$G,MATCH(G$1,all_biorepintensities!$A$1:$G$1,0),FALSE)</f>
        <v>214709168.72</v>
      </c>
      <c r="H52" s="10">
        <f>ROUND(AVERAGE(B52:D52),all_biorepintensities!$U$4)</f>
        <v>154953183.92333299</v>
      </c>
      <c r="I52" s="10">
        <f>ROUND(AVERAGE(E52:G52),all_biorepintensities!$U$4)</f>
        <v>157685858.40666699</v>
      </c>
      <c r="J52" s="2">
        <f>ROUND(SQRT(((1/3+1/3)/4)*((SUM((B52-H52)^2,(C52-H52)^2,(D52-H52)^2)+SUM((E52-I52)^2,(F52-I52)^2,(G52-I52)^2)))),all_biorepintensities!$U$4)</f>
        <v>111931725.35190199</v>
      </c>
      <c r="K52" s="2">
        <f>ROUND((I52-H52)/(J52+all_biorepintensities!$U$2),all_biorepintensities!$U$4)</f>
        <v>2.44137616E-2</v>
      </c>
      <c r="L52" s="2">
        <f>K52+0.00000001*ROWS($K$2:K52)</f>
        <v>2.4414271599999999E-2</v>
      </c>
      <c r="M52">
        <f t="shared" si="0"/>
        <v>79</v>
      </c>
      <c r="N52">
        <f>INDEX($K$2:$K$420,MATCH(ROWS($M$2:$M52),$M$2:$M$420,0))</f>
        <v>-0.1165472931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262607317.19999999</v>
      </c>
      <c r="C53">
        <f>VLOOKUP($A53,all_biorepintensities!$A:$G,MATCH(C$1,all_biorepintensities!$A$1:$G$1,0),FALSE)</f>
        <v>1979359652.1099999</v>
      </c>
      <c r="D53">
        <f>VLOOKUP($A53,all_biorepintensities!$A:$G,MATCH(D$1,all_biorepintensities!$A$1:$G$1,0),FALSE)</f>
        <v>393706502.88</v>
      </c>
      <c r="E53">
        <f>VLOOKUP($A53,all_biorepintensities!$A:$G,MATCH(E$1,all_biorepintensities!$A$1:$G$1,0),FALSE)</f>
        <v>1084438229.27</v>
      </c>
      <c r="F53">
        <f>VLOOKUP($A53,all_biorepintensities!$A:$G,MATCH(F$1,all_biorepintensities!$A$1:$G$1,0),FALSE)</f>
        <v>162334068.47999999</v>
      </c>
      <c r="G53">
        <f>VLOOKUP($A53,all_biorepintensities!$A:$G,MATCH(G$1,all_biorepintensities!$A$1:$G$1,0),FALSE)</f>
        <v>2095134195.0699999</v>
      </c>
      <c r="H53" s="10">
        <f>ROUND(AVERAGE(B53:D53),all_biorepintensities!$U$4)</f>
        <v>878557824.06333303</v>
      </c>
      <c r="I53" s="10">
        <f>ROUND(AVERAGE(E53:G53),all_biorepintensities!$U$4)</f>
        <v>1113968830.9400001</v>
      </c>
      <c r="J53" s="2">
        <f>ROUND(SQRT(((1/3+1/3)/4)*((SUM((B53-H53)^2,(C53-H53)^2,(D53-H53)^2)+SUM((E53-I53)^2,(F53-I53)^2,(G53-I53)^2)))),all_biorepintensities!$U$4)</f>
        <v>784793682.49612296</v>
      </c>
      <c r="K53" s="2">
        <f>ROUND((I53-H53)/(J53+all_biorepintensities!$U$2),all_biorepintensities!$U$4)</f>
        <v>0.29996547099999998</v>
      </c>
      <c r="L53" s="2">
        <f>K53+0.00000001*ROWS($K$2:K53)</f>
        <v>0.29996599099999999</v>
      </c>
      <c r="M53">
        <f t="shared" si="0"/>
        <v>96</v>
      </c>
      <c r="N53">
        <f>INDEX($K$2:$K$420,MATCH(ROWS($M$2:$M53),$M$2:$M$420,0))</f>
        <v>-0.11389778070000001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89999284.829999998</v>
      </c>
      <c r="C54">
        <f>VLOOKUP($A54,all_biorepintensities!$A:$G,MATCH(C$1,all_biorepintensities!$A$1:$G$1,0),FALSE)</f>
        <v>799050144.94000006</v>
      </c>
      <c r="D54">
        <f>VLOOKUP($A54,all_biorepintensities!$A:$G,MATCH(D$1,all_biorepintensities!$A$1:$G$1,0),FALSE)</f>
        <v>305126780.92000002</v>
      </c>
      <c r="E54">
        <f>VLOOKUP($A54,all_biorepintensities!$A:$G,MATCH(E$1,all_biorepintensities!$A$1:$G$1,0),FALSE)</f>
        <v>82959555.849999994</v>
      </c>
      <c r="F54">
        <f>VLOOKUP($A54,all_biorepintensities!$A:$G,MATCH(F$1,all_biorepintensities!$A$1:$G$1,0),FALSE)</f>
        <v>399278081.60000002</v>
      </c>
      <c r="G54">
        <f>VLOOKUP($A54,all_biorepintensities!$A:$G,MATCH(G$1,all_biorepintensities!$A$1:$G$1,0),FALSE)</f>
        <v>503852141.50999999</v>
      </c>
      <c r="H54" s="10">
        <f>ROUND(AVERAGE(B54:D54),all_biorepintensities!$U$4)</f>
        <v>398058736.896667</v>
      </c>
      <c r="I54" s="10">
        <f>ROUND(AVERAGE(E54:G54),all_biorepintensities!$U$4)</f>
        <v>328696592.98666698</v>
      </c>
      <c r="J54" s="2">
        <f>ROUND(SQRT(((1/3+1/3)/4)*((SUM((B54-H54)^2,(C54-H54)^2,(D54-H54)^2)+SUM((E54-I54)^2,(F54-I54)^2,(G54-I54)^2)))),all_biorepintensities!$U$4)</f>
        <v>245077874.66705701</v>
      </c>
      <c r="K54" s="2">
        <f>ROUND((I54-H54)/(J54+all_biorepintensities!$U$2),all_biorepintensities!$U$4)</f>
        <v>-0.28302083049999999</v>
      </c>
      <c r="L54" s="2">
        <f>K54+0.00000001*ROWS($K$2:K54)</f>
        <v>-0.28302030049999999</v>
      </c>
      <c r="M54">
        <f t="shared" si="0"/>
        <v>29</v>
      </c>
      <c r="N54">
        <f>INDEX($K$2:$K$420,MATCH(ROWS($M$2:$M54),$M$2:$M$420,0))</f>
        <v>-0.1131868862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426007774.5</v>
      </c>
      <c r="C55">
        <f>VLOOKUP($A55,all_biorepintensities!$A:$G,MATCH(C$1,all_biorepintensities!$A$1:$G$1,0),FALSE)</f>
        <v>97979623.439999998</v>
      </c>
      <c r="D55">
        <f>VLOOKUP($A55,all_biorepintensities!$A:$G,MATCH(D$1,all_biorepintensities!$A$1:$G$1,0),FALSE)</f>
        <v>10269525.869999999</v>
      </c>
      <c r="E55">
        <f>VLOOKUP($A55,all_biorepintensities!$A:$G,MATCH(E$1,all_biorepintensities!$A$1:$G$1,0),FALSE)</f>
        <v>397245898.33999997</v>
      </c>
      <c r="F55">
        <f>VLOOKUP($A55,all_biorepintensities!$A:$G,MATCH(F$1,all_biorepintensities!$A$1:$G$1,0),FALSE)</f>
        <v>60062694.740000002</v>
      </c>
      <c r="G55">
        <f>VLOOKUP($A55,all_biorepintensities!$A:$G,MATCH(G$1,all_biorepintensities!$A$1:$G$1,0),FALSE)</f>
        <v>15873552.050000001</v>
      </c>
      <c r="H55" s="10">
        <f>ROUND(AVERAGE(B55:D55),all_biorepintensities!$U$4)</f>
        <v>178085641.27000001</v>
      </c>
      <c r="I55" s="10">
        <f>ROUND(AVERAGE(E55:G55),all_biorepintensities!$U$4)</f>
        <v>157727381.71000001</v>
      </c>
      <c r="J55" s="2">
        <f>ROUND(SQRT(((1/3+1/3)/4)*((SUM((B55-H55)^2,(C55-H55)^2,(D55-H55)^2)+SUM((E55-I55)^2,(F55-I55)^2,(G55-I55)^2)))),all_biorepintensities!$U$4)</f>
        <v>174678097.60844499</v>
      </c>
      <c r="K55" s="2">
        <f>ROUND((I55-H55)/(J55+all_biorepintensities!$U$2),all_biorepintensities!$U$4)</f>
        <v>-0.1165472931</v>
      </c>
      <c r="L55" s="2">
        <f>K55+0.00000001*ROWS($K$2:K55)</f>
        <v>-0.11654675310000001</v>
      </c>
      <c r="M55">
        <f t="shared" si="0"/>
        <v>51</v>
      </c>
      <c r="N55">
        <f>INDEX($K$2:$K$420,MATCH(ROWS($M$2:$M55),$M$2:$M$420,0))</f>
        <v>-0.1080923382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37012664.609999999</v>
      </c>
      <c r="C56">
        <f>VLOOKUP($A56,all_biorepintensities!$A:$G,MATCH(C$1,all_biorepintensities!$A$1:$G$1,0),FALSE)</f>
        <v>391514057.62</v>
      </c>
      <c r="D56">
        <f>VLOOKUP($A56,all_biorepintensities!$A:$G,MATCH(D$1,all_biorepintensities!$A$1:$G$1,0),FALSE)</f>
        <v>173386132.38</v>
      </c>
      <c r="E56">
        <f>VLOOKUP($A56,all_biorepintensities!$A:$G,MATCH(E$1,all_biorepintensities!$A$1:$G$1,0),FALSE)</f>
        <v>30500336.920000002</v>
      </c>
      <c r="F56">
        <f>VLOOKUP($A56,all_biorepintensities!$A:$G,MATCH(F$1,all_biorepintensities!$A$1:$G$1,0),FALSE)</f>
        <v>228101506.62</v>
      </c>
      <c r="G56">
        <f>VLOOKUP($A56,all_biorepintensities!$A:$G,MATCH(G$1,all_biorepintensities!$A$1:$G$1,0),FALSE)</f>
        <v>267809077.49000001</v>
      </c>
      <c r="H56" s="10">
        <f>ROUND(AVERAGE(B56:D56),all_biorepintensities!$U$4)</f>
        <v>200637618.20333299</v>
      </c>
      <c r="I56" s="10">
        <f>ROUND(AVERAGE(E56:G56),all_biorepintensities!$U$4)</f>
        <v>175470307.00999999</v>
      </c>
      <c r="J56" s="2">
        <f>ROUND(SQRT(((1/3+1/3)/4)*((SUM((B56-H56)^2,(C56-H56)^2,(D56-H56)^2)+SUM((E56-I56)^2,(F56-I56)^2,(G56-I56)^2)))),all_biorepintensities!$U$4)</f>
        <v>126663838.54941</v>
      </c>
      <c r="K56" s="2">
        <f>ROUND((I56-H56)/(J56+all_biorepintensities!$U$2),all_biorepintensities!$U$4)</f>
        <v>-0.19869373360000001</v>
      </c>
      <c r="L56" s="2">
        <f>K56+0.00000001*ROWS($K$2:K56)</f>
        <v>-0.19869318360000002</v>
      </c>
      <c r="M56">
        <f t="shared" si="0"/>
        <v>40</v>
      </c>
      <c r="N56">
        <f>INDEX($K$2:$K$420,MATCH(ROWS($M$2:$M56),$M$2:$M$420,0))</f>
        <v>-0.10644560459999999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92494437.920000002</v>
      </c>
      <c r="C57">
        <f>VLOOKUP($A57,all_biorepintensities!$A:$G,MATCH(C$1,all_biorepintensities!$A$1:$G$1,0),FALSE)</f>
        <v>971887649.14999998</v>
      </c>
      <c r="D57">
        <f>VLOOKUP($A57,all_biorepintensities!$A:$G,MATCH(D$1,all_biorepintensities!$A$1:$G$1,0),FALSE)</f>
        <v>596827575.34000003</v>
      </c>
      <c r="E57">
        <f>VLOOKUP($A57,all_biorepintensities!$A:$G,MATCH(E$1,all_biorepintensities!$A$1:$G$1,0),FALSE)</f>
        <v>79286389.319999993</v>
      </c>
      <c r="F57">
        <f>VLOOKUP($A57,all_biorepintensities!$A:$G,MATCH(F$1,all_biorepintensities!$A$1:$G$1,0),FALSE)</f>
        <v>742653427.33000004</v>
      </c>
      <c r="G57">
        <f>VLOOKUP($A57,all_biorepintensities!$A:$G,MATCH(G$1,all_biorepintensities!$A$1:$G$1,0),FALSE)</f>
        <v>730305773.80999994</v>
      </c>
      <c r="H57" s="10">
        <f>ROUND(AVERAGE(B57:D57),all_biorepintensities!$U$4)</f>
        <v>553736554.13666701</v>
      </c>
      <c r="I57" s="10">
        <f>ROUND(AVERAGE(E57:G57),all_biorepintensities!$U$4)</f>
        <v>517415196.81999999</v>
      </c>
      <c r="J57" s="2">
        <f>ROUND(SQRT(((1/3+1/3)/4)*((SUM((B57-H57)^2,(C57-H57)^2,(D57-H57)^2)+SUM((E57-I57)^2,(F57-I57)^2,(G57-I57)^2)))),all_biorepintensities!$U$4)</f>
        <v>336021570.328704</v>
      </c>
      <c r="K57" s="2">
        <f>ROUND((I57-H57)/(J57+all_biorepintensities!$U$2),all_biorepintensities!$U$4)</f>
        <v>-0.1080923382</v>
      </c>
      <c r="L57" s="2">
        <f>K57+0.00000001*ROWS($K$2:K57)</f>
        <v>-0.1080917782</v>
      </c>
      <c r="M57">
        <f t="shared" si="0"/>
        <v>54</v>
      </c>
      <c r="N57">
        <f>INDEX($K$2:$K$420,MATCH(ROWS($M$2:$M57),$M$2:$M$420,0))</f>
        <v>-0.1022620172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692293928.62</v>
      </c>
      <c r="C58">
        <f>VLOOKUP($A58,all_biorepintensities!$A:$G,MATCH(C$1,all_biorepintensities!$A$1:$G$1,0),FALSE)</f>
        <v>479683577.77999997</v>
      </c>
      <c r="D58">
        <f>VLOOKUP($A58,all_biorepintensities!$A:$G,MATCH(D$1,all_biorepintensities!$A$1:$G$1,0),FALSE)</f>
        <v>320709612.87</v>
      </c>
      <c r="E58">
        <f>VLOOKUP($A58,all_biorepintensities!$A:$G,MATCH(E$1,all_biorepintensities!$A$1:$G$1,0),FALSE)</f>
        <v>556747608.67999995</v>
      </c>
      <c r="F58">
        <f>VLOOKUP($A58,all_biorepintensities!$A:$G,MATCH(F$1,all_biorepintensities!$A$1:$G$1,0),FALSE)</f>
        <v>258308589.34</v>
      </c>
      <c r="G58">
        <f>VLOOKUP($A58,all_biorepintensities!$A:$G,MATCH(G$1,all_biorepintensities!$A$1:$G$1,0),FALSE)</f>
        <v>419260399.51999998</v>
      </c>
      <c r="H58" s="10">
        <f>ROUND(AVERAGE(B58:D58),all_biorepintensities!$U$4)</f>
        <v>497562373.08999997</v>
      </c>
      <c r="I58" s="10">
        <f>ROUND(AVERAGE(E58:G58),all_biorepintensities!$U$4)</f>
        <v>411438865.84666699</v>
      </c>
      <c r="J58" s="2">
        <f>ROUND(SQRT(((1/3+1/3)/4)*((SUM((B58-H58)^2,(C58-H58)^2,(D58-H58)^2)+SUM((E58-I58)^2,(F58-I58)^2,(G58-I58)^2)))),all_biorepintensities!$U$4)</f>
        <v>137926077.757929</v>
      </c>
      <c r="K58" s="2">
        <f>ROUND((I58-H58)/(J58+all_biorepintensities!$U$2),all_biorepintensities!$U$4)</f>
        <v>-0.62441786219999995</v>
      </c>
      <c r="L58" s="2">
        <f>K58+0.00000001*ROWS($K$2:K58)</f>
        <v>-0.62441729219999997</v>
      </c>
      <c r="M58">
        <f t="shared" si="0"/>
        <v>7</v>
      </c>
      <c r="N58">
        <f>INDEX($K$2:$K$420,MATCH(ROWS($M$2:$M58),$M$2:$M$420,0))</f>
        <v>-9.76487776E-2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228440885.99000001</v>
      </c>
      <c r="C59">
        <f>VLOOKUP($A59,all_biorepintensities!$A:$G,MATCH(C$1,all_biorepintensities!$A$1:$G$1,0),FALSE)</f>
        <v>460553939.38999999</v>
      </c>
      <c r="D59">
        <f>VLOOKUP($A59,all_biorepintensities!$A:$G,MATCH(D$1,all_biorepintensities!$A$1:$G$1,0),FALSE)</f>
        <v>639124938.26999998</v>
      </c>
      <c r="E59">
        <f>VLOOKUP($A59,all_biorepintensities!$A:$G,MATCH(E$1,all_biorepintensities!$A$1:$G$1,0),FALSE)</f>
        <v>354254749.13999999</v>
      </c>
      <c r="F59">
        <f>VLOOKUP($A59,all_biorepintensities!$A:$G,MATCH(F$1,all_biorepintensities!$A$1:$G$1,0),FALSE)</f>
        <v>431922701.14999998</v>
      </c>
      <c r="G59">
        <f>VLOOKUP($A59,all_biorepintensities!$A:$G,MATCH(G$1,all_biorepintensities!$A$1:$G$1,0),FALSE)</f>
        <v>638410067.71000004</v>
      </c>
      <c r="H59" s="10">
        <f>ROUND(AVERAGE(B59:D59),all_biorepintensities!$U$4)</f>
        <v>442706587.88333303</v>
      </c>
      <c r="I59" s="10">
        <f>ROUND(AVERAGE(E59:G59),all_biorepintensities!$U$4)</f>
        <v>474862506</v>
      </c>
      <c r="J59" s="2">
        <f>ROUND(SQRT(((1/3+1/3)/4)*((SUM((B59-H59)^2,(C59-H59)^2,(D59-H59)^2)+SUM((E59-I59)^2,(F59-I59)^2,(G59-I59)^2)))),all_biorepintensities!$U$4)</f>
        <v>146028735.83014899</v>
      </c>
      <c r="K59" s="2">
        <f>ROUND((I59-H59)/(J59+all_biorepintensities!$U$2),all_biorepintensities!$U$4)</f>
        <v>0.2202026725</v>
      </c>
      <c r="L59" s="2">
        <f>K59+0.00000001*ROWS($K$2:K59)</f>
        <v>0.2202032525</v>
      </c>
      <c r="M59">
        <f t="shared" si="0"/>
        <v>94</v>
      </c>
      <c r="N59">
        <f>INDEX($K$2:$K$420,MATCH(ROWS($M$2:$M59),$M$2:$M$420,0))</f>
        <v>-8.8871076800000004E-2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389601997.54000002</v>
      </c>
      <c r="C60">
        <f>VLOOKUP($A60,all_biorepintensities!$A:$G,MATCH(C$1,all_biorepintensities!$A$1:$G$1,0),FALSE)</f>
        <v>192257790.50999999</v>
      </c>
      <c r="D60">
        <f>VLOOKUP($A60,all_biorepintensities!$A:$G,MATCH(D$1,all_biorepintensities!$A$1:$G$1,0),FALSE)</f>
        <v>166874218.03999999</v>
      </c>
      <c r="E60">
        <f>VLOOKUP($A60,all_biorepintensities!$A:$G,MATCH(E$1,all_biorepintensities!$A$1:$G$1,0),FALSE)</f>
        <v>349119183.29000002</v>
      </c>
      <c r="F60">
        <f>VLOOKUP($A60,all_biorepintensities!$A:$G,MATCH(F$1,all_biorepintensities!$A$1:$G$1,0),FALSE)</f>
        <v>97407629.890000001</v>
      </c>
      <c r="G60">
        <f>VLOOKUP($A60,all_biorepintensities!$A:$G,MATCH(G$1,all_biorepintensities!$A$1:$G$1,0),FALSE)</f>
        <v>205300324.72</v>
      </c>
      <c r="H60" s="10">
        <f>ROUND(AVERAGE(B60:D60),all_biorepintensities!$U$4)</f>
        <v>249578002.03</v>
      </c>
      <c r="I60" s="10">
        <f>ROUND(AVERAGE(E60:G60),all_biorepintensities!$U$4)</f>
        <v>217275712.633333</v>
      </c>
      <c r="J60" s="2">
        <f>ROUND(SQRT(((1/3+1/3)/4)*((SUM((B60-H60)^2,(C60-H60)^2,(D60-H60)^2)+SUM((E60-I60)^2,(F60-I60)^2,(G60-I60)^2)))),all_biorepintensities!$U$4)</f>
        <v>101346525.82811999</v>
      </c>
      <c r="K60" s="2">
        <f>ROUND((I60-H60)/(J60+all_biorepintensities!$U$2),all_biorepintensities!$U$4)</f>
        <v>-0.31873109430000002</v>
      </c>
      <c r="L60" s="2">
        <f>K60+0.00000001*ROWS($K$2:K60)</f>
        <v>-0.31873050429999999</v>
      </c>
      <c r="M60">
        <f t="shared" si="0"/>
        <v>25</v>
      </c>
      <c r="N60">
        <f>INDEX($K$2:$K$420,MATCH(ROWS($M$2:$M60),$M$2:$M$420,0))</f>
        <v>-6.6573209899999999E-2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285837611.36000001</v>
      </c>
      <c r="C61">
        <f>VLOOKUP($A61,all_biorepintensities!$A:$G,MATCH(C$1,all_biorepintensities!$A$1:$G$1,0),FALSE)</f>
        <v>702365981.63</v>
      </c>
      <c r="D61">
        <f>VLOOKUP($A61,all_biorepintensities!$A:$G,MATCH(D$1,all_biorepintensities!$A$1:$G$1,0),FALSE)</f>
        <v>497682631.49000001</v>
      </c>
      <c r="E61">
        <f>VLOOKUP($A61,all_biorepintensities!$A:$G,MATCH(E$1,all_biorepintensities!$A$1:$G$1,0),FALSE)</f>
        <v>260496871.38</v>
      </c>
      <c r="F61">
        <f>VLOOKUP($A61,all_biorepintensities!$A:$G,MATCH(F$1,all_biorepintensities!$A$1:$G$1,0),FALSE)</f>
        <v>423217225.19999999</v>
      </c>
      <c r="G61">
        <f>VLOOKUP($A61,all_biorepintensities!$A:$G,MATCH(G$1,all_biorepintensities!$A$1:$G$1,0),FALSE)</f>
        <v>816313138.20000005</v>
      </c>
      <c r="H61" s="10">
        <f>ROUND(AVERAGE(B61:D61),all_biorepintensities!$U$4)</f>
        <v>495295408.16000003</v>
      </c>
      <c r="I61" s="10">
        <f>ROUND(AVERAGE(E61:G61),all_biorepintensities!$U$4)</f>
        <v>500009078.25999999</v>
      </c>
      <c r="J61" s="2">
        <f>ROUND(SQRT(((1/3+1/3)/4)*((SUM((B61-H61)^2,(C61-H61)^2,(D61-H61)^2)+SUM((E61-I61)^2,(F61-I61)^2,(G61-I61)^2)))),all_biorepintensities!$U$4)</f>
        <v>204151836.528671</v>
      </c>
      <c r="K61" s="2">
        <f>ROUND((I61-H61)/(J61+all_biorepintensities!$U$2),all_biorepintensities!$U$4)</f>
        <v>2.3089040799999998E-2</v>
      </c>
      <c r="L61" s="2">
        <f>K61+0.00000001*ROWS($K$2:K61)</f>
        <v>2.3089640799999998E-2</v>
      </c>
      <c r="M61">
        <f t="shared" si="0"/>
        <v>78</v>
      </c>
      <c r="N61">
        <f>INDEX($K$2:$K$420,MATCH(ROWS($M$2:$M61),$M$2:$M$420,0))</f>
        <v>-6.3672736300000005E-2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22757400.640000001</v>
      </c>
      <c r="C62">
        <f>VLOOKUP($A62,all_biorepintensities!$A:$G,MATCH(C$1,all_biorepintensities!$A$1:$G$1,0),FALSE)</f>
        <v>277437867.98000002</v>
      </c>
      <c r="D62">
        <f>VLOOKUP($A62,all_biorepintensities!$A:$G,MATCH(D$1,all_biorepintensities!$A$1:$G$1,0),FALSE)</f>
        <v>164248750.52000001</v>
      </c>
      <c r="E62">
        <f>VLOOKUP($A62,all_biorepintensities!$A:$G,MATCH(E$1,all_biorepintensities!$A$1:$G$1,0),FALSE)</f>
        <v>20285392.440000001</v>
      </c>
      <c r="F62">
        <f>VLOOKUP($A62,all_biorepintensities!$A:$G,MATCH(F$1,all_biorepintensities!$A$1:$G$1,0),FALSE)</f>
        <v>174636629.30000001</v>
      </c>
      <c r="G62">
        <f>VLOOKUP($A62,all_biorepintensities!$A:$G,MATCH(G$1,all_biorepintensities!$A$1:$G$1,0),FALSE)</f>
        <v>224894106.97999999</v>
      </c>
      <c r="H62" s="10">
        <f>ROUND(AVERAGE(B62:D62),all_biorepintensities!$U$4)</f>
        <v>154814673.04666701</v>
      </c>
      <c r="I62" s="10">
        <f>ROUND(AVERAGE(E62:G62),all_biorepintensities!$U$4)</f>
        <v>139938709.573333</v>
      </c>
      <c r="J62" s="2">
        <f>ROUND(SQRT(((1/3+1/3)/4)*((SUM((B62-H62)^2,(C62-H62)^2,(D62-H62)^2)+SUM((E62-I62)^2,(F62-I62)^2,(G62-I62)^2)))),all_biorepintensities!$U$4)</f>
        <v>96005949.843236804</v>
      </c>
      <c r="K62" s="2">
        <f>ROUND((I62-H62)/(J62+all_biorepintensities!$U$2),all_biorepintensities!$U$4)</f>
        <v>-0.15494834790000001</v>
      </c>
      <c r="L62" s="2">
        <f>K62+0.00000001*ROWS($K$2:K62)</f>
        <v>-0.15494773789999999</v>
      </c>
      <c r="M62">
        <f t="shared" si="0"/>
        <v>48</v>
      </c>
      <c r="N62">
        <f>INDEX($K$2:$K$420,MATCH(ROWS($M$2:$M62),$M$2:$M$420,0))</f>
        <v>-6.1230208299999998E-2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22343568.82</v>
      </c>
      <c r="C63">
        <f>VLOOKUP($A63,all_biorepintensities!$A:$G,MATCH(C$1,all_biorepintensities!$A$1:$G$1,0),FALSE)</f>
        <v>72594437.590000004</v>
      </c>
      <c r="D63">
        <f>VLOOKUP($A63,all_biorepintensities!$A:$G,MATCH(D$1,all_biorepintensities!$A$1:$G$1,0),FALSE)</f>
        <v>45423923.460000001</v>
      </c>
      <c r="E63">
        <f>VLOOKUP($A63,all_biorepintensities!$A:$G,MATCH(E$1,all_biorepintensities!$A$1:$G$1,0),FALSE)</f>
        <v>21835250.52</v>
      </c>
      <c r="F63">
        <f>VLOOKUP($A63,all_biorepintensities!$A:$G,MATCH(F$1,all_biorepintensities!$A$1:$G$1,0),FALSE)</f>
        <v>48751061.659999996</v>
      </c>
      <c r="G63">
        <f>VLOOKUP($A63,all_biorepintensities!$A:$G,MATCH(G$1,all_biorepintensities!$A$1:$G$1,0),FALSE)</f>
        <v>68082286.709999993</v>
      </c>
      <c r="H63" s="10">
        <f>ROUND(AVERAGE(B63:D63),all_biorepintensities!$U$4)</f>
        <v>46787309.956666701</v>
      </c>
      <c r="I63" s="10">
        <f>ROUND(AVERAGE(E63:G63),all_biorepintensities!$U$4)</f>
        <v>46222866.296666697</v>
      </c>
      <c r="J63" s="2">
        <f>ROUND(SQRT(((1/3+1/3)/4)*((SUM((B63-H63)^2,(C63-H63)^2,(D63-H63)^2)+SUM((E63-I63)^2,(F63-I63)^2,(G63-I63)^2)))),all_biorepintensities!$U$4)</f>
        <v>19766743.856164001</v>
      </c>
      <c r="K63" s="2">
        <f>ROUND((I63-H63)/(J63+all_biorepintensities!$U$2),all_biorepintensities!$U$4)</f>
        <v>-2.8555215500000002E-2</v>
      </c>
      <c r="L63" s="2">
        <f>K63+0.00000001*ROWS($K$2:K63)</f>
        <v>-2.8554595500000002E-2</v>
      </c>
      <c r="M63">
        <f t="shared" si="0"/>
        <v>68</v>
      </c>
      <c r="N63">
        <f>INDEX($K$2:$K$420,MATCH(ROWS($M$2:$M63),$M$2:$M$420,0))</f>
        <v>-6.0650568299999999E-2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105862576.29000001</v>
      </c>
      <c r="C64">
        <f>VLOOKUP($A64,all_biorepintensities!$A:$G,MATCH(C$1,all_biorepintensities!$A$1:$G$1,0),FALSE)</f>
        <v>271546605.11000001</v>
      </c>
      <c r="D64">
        <f>VLOOKUP($A64,all_biorepintensities!$A:$G,MATCH(D$1,all_biorepintensities!$A$1:$G$1,0),FALSE)</f>
        <v>178243910.59</v>
      </c>
      <c r="E64">
        <f>VLOOKUP($A64,all_biorepintensities!$A:$G,MATCH(E$1,all_biorepintensities!$A$1:$G$1,0),FALSE)</f>
        <v>91305134.629999995</v>
      </c>
      <c r="F64">
        <f>VLOOKUP($A64,all_biorepintensities!$A:$G,MATCH(F$1,all_biorepintensities!$A$1:$G$1,0),FALSE)</f>
        <v>143389172.59</v>
      </c>
      <c r="G64">
        <f>VLOOKUP($A64,all_biorepintensities!$A:$G,MATCH(G$1,all_biorepintensities!$A$1:$G$1,0),FALSE)</f>
        <v>238254645.22999999</v>
      </c>
      <c r="H64" s="10">
        <f>ROUND(AVERAGE(B64:D64),all_biorepintensities!$U$4)</f>
        <v>185217697.33000001</v>
      </c>
      <c r="I64" s="10">
        <f>ROUND(AVERAGE(E64:G64),all_biorepintensities!$U$4)</f>
        <v>157649650.81666699</v>
      </c>
      <c r="J64" s="2">
        <f>ROUND(SQRT(((1/3+1/3)/4)*((SUM((B64-H64)^2,(C64-H64)^2,(D64-H64)^2)+SUM((E64-I64)^2,(F64-I64)^2,(G64-I64)^2)))),all_biorepintensities!$U$4)</f>
        <v>64421360.907343701</v>
      </c>
      <c r="K64" s="2">
        <f>ROUND((I64-H64)/(J64+all_biorepintensities!$U$2),all_biorepintensities!$U$4)</f>
        <v>-0.42793330810000002</v>
      </c>
      <c r="L64" s="2">
        <f>K64+0.00000001*ROWS($K$2:K64)</f>
        <v>-0.42793267810000002</v>
      </c>
      <c r="M64">
        <f t="shared" si="0"/>
        <v>17</v>
      </c>
      <c r="N64">
        <f>INDEX($K$2:$K$420,MATCH(ROWS($M$2:$M64),$M$2:$M$420,0))</f>
        <v>-5.1772338799999998E-2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40544691.560000002</v>
      </c>
      <c r="C65">
        <f>VLOOKUP($A65,all_biorepintensities!$A:$G,MATCH(C$1,all_biorepintensities!$A$1:$G$1,0),FALSE)</f>
        <v>1084437852.01</v>
      </c>
      <c r="D65">
        <f>VLOOKUP($A65,all_biorepintensities!$A:$G,MATCH(D$1,all_biorepintensities!$A$1:$G$1,0),FALSE)</f>
        <v>693536484.51999998</v>
      </c>
      <c r="E65">
        <f>VLOOKUP($A65,all_biorepintensities!$A:$G,MATCH(E$1,all_biorepintensities!$A$1:$G$1,0),FALSE)</f>
        <v>49262971.789999999</v>
      </c>
      <c r="F65">
        <f>VLOOKUP($A65,all_biorepintensities!$A:$G,MATCH(F$1,all_biorepintensities!$A$1:$G$1,0),FALSE)</f>
        <v>1053915160.4299999</v>
      </c>
      <c r="G65">
        <f>VLOOKUP($A65,all_biorepintensities!$A:$G,MATCH(G$1,all_biorepintensities!$A$1:$G$1,0),FALSE)</f>
        <v>713708648.88</v>
      </c>
      <c r="H65" s="10">
        <f>ROUND(AVERAGE(B65:D65),all_biorepintensities!$U$4)</f>
        <v>606173009.36333299</v>
      </c>
      <c r="I65" s="10">
        <f>ROUND(AVERAGE(E65:G65),all_biorepintensities!$U$4)</f>
        <v>605628927.03333294</v>
      </c>
      <c r="J65" s="2">
        <f>ROUND(SQRT(((1/3+1/3)/4)*((SUM((B65-H65)^2,(C65-H65)^2,(D65-H65)^2)+SUM((E65-I65)^2,(F65-I65)^2,(G65-I65)^2)))),all_biorepintensities!$U$4)</f>
        <v>423967349.34928799</v>
      </c>
      <c r="K65" s="2">
        <f>ROUND((I65-H65)/(J65+all_biorepintensities!$U$2),all_biorepintensities!$U$4)</f>
        <v>-1.2833119E-3</v>
      </c>
      <c r="L65" s="2">
        <f>K65+0.00000001*ROWS($K$2:K65)</f>
        <v>-1.2826718999999999E-3</v>
      </c>
      <c r="M65">
        <f t="shared" si="0"/>
        <v>75</v>
      </c>
      <c r="N65">
        <f>INDEX($K$2:$K$420,MATCH(ROWS($M$2:$M65),$M$2:$M$420,0))</f>
        <v>-4.92375782E-2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7422581.0999999996</v>
      </c>
      <c r="C66">
        <f>VLOOKUP($A66,all_biorepintensities!$A:$G,MATCH(C$1,all_biorepintensities!$A$1:$G$1,0),FALSE)</f>
        <v>135419129.37</v>
      </c>
      <c r="D66">
        <f>VLOOKUP($A66,all_biorepintensities!$A:$G,MATCH(D$1,all_biorepintensities!$A$1:$G$1,0),FALSE)</f>
        <v>52800840.43</v>
      </c>
      <c r="E66">
        <f>VLOOKUP($A66,all_biorepintensities!$A:$G,MATCH(E$1,all_biorepintensities!$A$1:$G$1,0),FALSE)</f>
        <v>10237840.85</v>
      </c>
      <c r="F66">
        <f>VLOOKUP($A66,all_biorepintensities!$A:$G,MATCH(F$1,all_biorepintensities!$A$1:$G$1,0),FALSE)</f>
        <v>52897558.969999999</v>
      </c>
      <c r="G66">
        <f>VLOOKUP($A66,all_biorepintensities!$A:$G,MATCH(G$1,all_biorepintensities!$A$1:$G$1,0),FALSE)</f>
        <v>90546705</v>
      </c>
      <c r="H66" s="10">
        <f>ROUND(AVERAGE(B66:D66),all_biorepintensities!$U$4)</f>
        <v>65214183.633333303</v>
      </c>
      <c r="I66" s="10">
        <f>ROUND(AVERAGE(E66:G66),all_biorepintensities!$U$4)</f>
        <v>51227368.273333304</v>
      </c>
      <c r="J66" s="2">
        <f>ROUND(SQRT(((1/3+1/3)/4)*((SUM((B66-H66)^2,(C66-H66)^2,(D66-H66)^2)+SUM((E66-I66)^2,(F66-I66)^2,(G66-I66)^2)))),all_biorepintensities!$U$4)</f>
        <v>44067440.653917499</v>
      </c>
      <c r="K66" s="2">
        <f>ROUND((I66-H66)/(J66+all_biorepintensities!$U$2),all_biorepintensities!$U$4)</f>
        <v>-0.31739567429999999</v>
      </c>
      <c r="L66" s="2">
        <f>K66+0.00000001*ROWS($K$2:K66)</f>
        <v>-0.31739502429999999</v>
      </c>
      <c r="M66">
        <f t="shared" si="0"/>
        <v>26</v>
      </c>
      <c r="N66">
        <f>INDEX($K$2:$K$420,MATCH(ROWS($M$2:$M66),$M$2:$M$420,0))</f>
        <v>-3.7839539800000002E-2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107314215.67</v>
      </c>
      <c r="C67">
        <f>VLOOKUP($A67,all_biorepintensities!$A:$G,MATCH(C$1,all_biorepintensities!$A$1:$G$1,0),FALSE)</f>
        <v>421225446.87</v>
      </c>
      <c r="D67">
        <f>VLOOKUP($A67,all_biorepintensities!$A:$G,MATCH(D$1,all_biorepintensities!$A$1:$G$1,0),FALSE)</f>
        <v>123119160.23999999</v>
      </c>
      <c r="E67">
        <f>VLOOKUP($A67,all_biorepintensities!$A:$G,MATCH(E$1,all_biorepintensities!$A$1:$G$1,0),FALSE)</f>
        <v>95505730.620000005</v>
      </c>
      <c r="F67">
        <f>VLOOKUP($A67,all_biorepintensities!$A:$G,MATCH(F$1,all_biorepintensities!$A$1:$G$1,0),FALSE)</f>
        <v>194740563.74000001</v>
      </c>
      <c r="G67">
        <f>VLOOKUP($A67,all_biorepintensities!$A:$G,MATCH(G$1,all_biorepintensities!$A$1:$G$1,0),FALSE)</f>
        <v>224092855.22</v>
      </c>
      <c r="H67" s="10">
        <f>ROUND(AVERAGE(B67:D67),all_biorepintensities!$U$4)</f>
        <v>217219607.59333301</v>
      </c>
      <c r="I67" s="10">
        <f>ROUND(AVERAGE(E67:G67),all_biorepintensities!$U$4)</f>
        <v>171446383.193333</v>
      </c>
      <c r="J67" s="2">
        <f>ROUND(SQRT(((1/3+1/3)/4)*((SUM((B67-H67)^2,(C67-H67)^2,(D67-H67)^2)+SUM((E67-I67)^2,(F67-I67)^2,(G67-I67)^2)))),all_biorepintensities!$U$4)</f>
        <v>109265520.94352201</v>
      </c>
      <c r="K67" s="2">
        <f>ROUND((I67-H67)/(J67+all_biorepintensities!$U$2),all_biorepintensities!$U$4)</f>
        <v>-0.41891736369999999</v>
      </c>
      <c r="L67" s="2">
        <f>K67+0.00000001*ROWS($K$2:K67)</f>
        <v>-0.4189167037</v>
      </c>
      <c r="M67">
        <f t="shared" ref="M67:M101" si="1">COUNTIF(L:L,"&lt;="&amp;$L67)</f>
        <v>18</v>
      </c>
      <c r="N67">
        <f>INDEX($K$2:$K$420,MATCH(ROWS($M$2:$M67),$M$2:$M$420,0))</f>
        <v>-3.77952898E-2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52095457.409999996</v>
      </c>
      <c r="C68">
        <f>VLOOKUP($A68,all_biorepintensities!$A:$G,MATCH(C$1,all_biorepintensities!$A$1:$G$1,0),FALSE)</f>
        <v>408916005.41000003</v>
      </c>
      <c r="D68">
        <f>VLOOKUP($A68,all_biorepintensities!$A:$G,MATCH(D$1,all_biorepintensities!$A$1:$G$1,0),FALSE)</f>
        <v>533112344.14999998</v>
      </c>
      <c r="E68">
        <f>VLOOKUP($A68,all_biorepintensities!$A:$G,MATCH(E$1,all_biorepintensities!$A$1:$G$1,0),FALSE)</f>
        <v>39764242.210000001</v>
      </c>
      <c r="F68">
        <f>VLOOKUP($A68,all_biorepintensities!$A:$G,MATCH(F$1,all_biorepintensities!$A$1:$G$1,0),FALSE)</f>
        <v>229030300.59</v>
      </c>
      <c r="G68">
        <f>VLOOKUP($A68,all_biorepintensities!$A:$G,MATCH(G$1,all_biorepintensities!$A$1:$G$1,0),FALSE)</f>
        <v>767261808.19000006</v>
      </c>
      <c r="H68" s="10">
        <f>ROUND(AVERAGE(B68:D68),all_biorepintensities!$U$4)</f>
        <v>331374602.32333302</v>
      </c>
      <c r="I68" s="10">
        <f>ROUND(AVERAGE(E68:G68),all_biorepintensities!$U$4)</f>
        <v>345352116.99666703</v>
      </c>
      <c r="J68" s="2">
        <f>ROUND(SQRT(((1/3+1/3)/4)*((SUM((B68-H68)^2,(C68-H68)^2,(D68-H68)^2)+SUM((E68-I68)^2,(F68-I68)^2,(G68-I68)^2)))),all_biorepintensities!$U$4)</f>
        <v>261288514.91698</v>
      </c>
      <c r="K68" s="2">
        <f>ROUND((I68-H68)/(J68+all_biorepintensities!$U$2),all_biorepintensities!$U$4)</f>
        <v>5.34945618E-2</v>
      </c>
      <c r="L68" s="2">
        <f>K68+0.00000001*ROWS($K$2:K68)</f>
        <v>5.3495231800000001E-2</v>
      </c>
      <c r="M68">
        <f t="shared" si="1"/>
        <v>82</v>
      </c>
      <c r="N68">
        <f>INDEX($K$2:$K$420,MATCH(ROWS($M$2:$M68),$M$2:$M$420,0))</f>
        <v>-3.2900564600000001E-2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75185594.109999999</v>
      </c>
      <c r="C69">
        <f>VLOOKUP($A69,all_biorepintensities!$A:$G,MATCH(C$1,all_biorepintensities!$A$1:$G$1,0),FALSE)</f>
        <v>27252618.350000001</v>
      </c>
      <c r="D69">
        <f>VLOOKUP($A69,all_biorepintensities!$A:$G,MATCH(D$1,all_biorepintensities!$A$1:$G$1,0),FALSE)</f>
        <v>41153267.530000001</v>
      </c>
      <c r="E69">
        <f>VLOOKUP($A69,all_biorepintensities!$A:$G,MATCH(E$1,all_biorepintensities!$A$1:$G$1,0),FALSE)</f>
        <v>57048976.640000001</v>
      </c>
      <c r="F69">
        <f>VLOOKUP($A69,all_biorepintensities!$A:$G,MATCH(F$1,all_biorepintensities!$A$1:$G$1,0),FALSE)</f>
        <v>41515373.530000001</v>
      </c>
      <c r="G69">
        <f>VLOOKUP($A69,all_biorepintensities!$A:$G,MATCH(G$1,all_biorepintensities!$A$1:$G$1,0),FALSE)</f>
        <v>34881544.079999998</v>
      </c>
      <c r="H69" s="10">
        <f>ROUND(AVERAGE(B69:D69),all_biorepintensities!$U$4)</f>
        <v>47863826.663333297</v>
      </c>
      <c r="I69" s="10">
        <f>ROUND(AVERAGE(E69:G69),all_biorepintensities!$U$4)</f>
        <v>44481964.75</v>
      </c>
      <c r="J69" s="2">
        <f>ROUND(SQRT(((1/3+1/3)/4)*((SUM((B69-H69)^2,(C69-H69)^2,(D69-H69)^2)+SUM((E69-I69)^2,(F69-I69)^2,(G69-I69)^2)))),all_biorepintensities!$U$4)</f>
        <v>15680300.894106301</v>
      </c>
      <c r="K69" s="2">
        <f>ROUND((I69-H69)/(J69+all_biorepintensities!$U$2),all_biorepintensities!$U$4)</f>
        <v>-0.21567581650000001</v>
      </c>
      <c r="L69" s="2">
        <f>K69+0.00000001*ROWS($K$2:K69)</f>
        <v>-0.2156751365</v>
      </c>
      <c r="M69">
        <f t="shared" si="1"/>
        <v>38</v>
      </c>
      <c r="N69">
        <f>INDEX($K$2:$K$420,MATCH(ROWS($M$2:$M69),$M$2:$M$420,0))</f>
        <v>-2.8555215500000002E-2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331204247.44999999</v>
      </c>
      <c r="C70">
        <f>VLOOKUP($A70,all_biorepintensities!$A:$G,MATCH(C$1,all_biorepintensities!$A$1:$G$1,0),FALSE)</f>
        <v>37964245.159999996</v>
      </c>
      <c r="D70">
        <f>VLOOKUP($A70,all_biorepintensities!$A:$G,MATCH(D$1,all_biorepintensities!$A$1:$G$1,0),FALSE)</f>
        <v>146604167.16</v>
      </c>
      <c r="E70">
        <f>VLOOKUP($A70,all_biorepintensities!$A:$G,MATCH(E$1,all_biorepintensities!$A$1:$G$1,0),FALSE)</f>
        <v>289251478.31999999</v>
      </c>
      <c r="F70">
        <f>VLOOKUP($A70,all_biorepintensities!$A:$G,MATCH(F$1,all_biorepintensities!$A$1:$G$1,0),FALSE)</f>
        <v>9663164.6899999995</v>
      </c>
      <c r="G70">
        <f>VLOOKUP($A70,all_biorepintensities!$A:$G,MATCH(G$1,all_biorepintensities!$A$1:$G$1,0),FALSE)</f>
        <v>214864453.90000001</v>
      </c>
      <c r="H70" s="10">
        <f>ROUND(AVERAGE(B70:D70),all_biorepintensities!$U$4)</f>
        <v>171924219.92333299</v>
      </c>
      <c r="I70" s="10">
        <f>ROUND(AVERAGE(E70:G70),all_biorepintensities!$U$4)</f>
        <v>171259698.97</v>
      </c>
      <c r="J70" s="2">
        <f>ROUND(SQRT(((1/3+1/3)/4)*((SUM((B70-H70)^2,(C70-H70)^2,(D70-H70)^2)+SUM((E70-I70)^2,(F70-I70)^2,(G70-I70)^2)))),all_biorepintensities!$U$4)</f>
        <v>119647664.42727999</v>
      </c>
      <c r="K70" s="2">
        <f>ROUND((I70-H70)/(J70+all_biorepintensities!$U$2),all_biorepintensities!$U$4)</f>
        <v>-5.5539817999999998E-3</v>
      </c>
      <c r="L70" s="2">
        <f>K70+0.00000001*ROWS($K$2:K70)</f>
        <v>-5.5532917999999995E-3</v>
      </c>
      <c r="M70">
        <f t="shared" si="1"/>
        <v>74</v>
      </c>
      <c r="N70">
        <f>INDEX($K$2:$K$420,MATCH(ROWS($M$2:$M70),$M$2:$M$420,0))</f>
        <v>-2.5673029199999999E-2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51196203.560000002</v>
      </c>
      <c r="C71">
        <f>VLOOKUP($A71,all_biorepintensities!$A:$G,MATCH(C$1,all_biorepintensities!$A$1:$G$1,0),FALSE)</f>
        <v>1565016774.51</v>
      </c>
      <c r="D71">
        <f>VLOOKUP($A71,all_biorepintensities!$A:$G,MATCH(D$1,all_biorepintensities!$A$1:$G$1,0),FALSE)</f>
        <v>777014289.57000005</v>
      </c>
      <c r="E71">
        <f>VLOOKUP($A71,all_biorepintensities!$A:$G,MATCH(E$1,all_biorepintensities!$A$1:$G$1,0),FALSE)</f>
        <v>16082334.77</v>
      </c>
      <c r="F71">
        <f>VLOOKUP($A71,all_biorepintensities!$A:$G,MATCH(F$1,all_biorepintensities!$A$1:$G$1,0),FALSE)</f>
        <v>482118908.26999998</v>
      </c>
      <c r="G71">
        <f>VLOOKUP($A71,all_biorepintensities!$A:$G,MATCH(G$1,all_biorepintensities!$A$1:$G$1,0),FALSE)</f>
        <v>1598414117.75</v>
      </c>
      <c r="H71" s="10">
        <f>ROUND(AVERAGE(B71:D71),all_biorepintensities!$U$4)</f>
        <v>797742422.54666698</v>
      </c>
      <c r="I71" s="10">
        <f>ROUND(AVERAGE(E71:G71),all_biorepintensities!$U$4)</f>
        <v>698871786.92999995</v>
      </c>
      <c r="J71" s="2">
        <f>ROUND(SQRT(((1/3+1/3)/4)*((SUM((B71-H71)^2,(C71-H71)^2,(D71-H71)^2)+SUM((E71-I71)^2,(F71-I71)^2,(G71-I71)^2)))),all_biorepintensities!$U$4)</f>
        <v>641460637.28106296</v>
      </c>
      <c r="K71" s="2">
        <f>ROUND((I71-H71)/(J71+all_biorepintensities!$U$2),all_biorepintensities!$U$4)</f>
        <v>-0.1541335972</v>
      </c>
      <c r="L71" s="2">
        <f>K71+0.00000001*ROWS($K$2:K71)</f>
        <v>-0.15413289720000001</v>
      </c>
      <c r="M71">
        <f t="shared" si="1"/>
        <v>49</v>
      </c>
      <c r="N71">
        <f>INDEX($K$2:$K$420,MATCH(ROWS($M$2:$M71),$M$2:$M$420,0))</f>
        <v>-2.4455331300000001E-2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177646922.81999999</v>
      </c>
      <c r="C72">
        <f>VLOOKUP($A72,all_biorepintensities!$A:$G,MATCH(C$1,all_biorepintensities!$A$1:$G$1,0),FALSE)</f>
        <v>221837149.50999999</v>
      </c>
      <c r="D72">
        <f>VLOOKUP($A72,all_biorepintensities!$A:$G,MATCH(D$1,all_biorepintensities!$A$1:$G$1,0),FALSE)</f>
        <v>159219328.44</v>
      </c>
      <c r="E72">
        <f>VLOOKUP($A72,all_biorepintensities!$A:$G,MATCH(E$1,all_biorepintensities!$A$1:$G$1,0),FALSE)</f>
        <v>153129168.24000001</v>
      </c>
      <c r="F72">
        <f>VLOOKUP($A72,all_biorepintensities!$A:$G,MATCH(F$1,all_biorepintensities!$A$1:$G$1,0),FALSE)</f>
        <v>102230030.88</v>
      </c>
      <c r="G72">
        <f>VLOOKUP($A72,all_biorepintensities!$A:$G,MATCH(G$1,all_biorepintensities!$A$1:$G$1,0),FALSE)</f>
        <v>232693956.00999999</v>
      </c>
      <c r="H72" s="10">
        <f>ROUND(AVERAGE(B72:D72),all_biorepintensities!$U$4)</f>
        <v>186234466.92333299</v>
      </c>
      <c r="I72" s="10">
        <f>ROUND(AVERAGE(E72:G72),all_biorepintensities!$U$4)</f>
        <v>162684385.04333299</v>
      </c>
      <c r="J72" s="2">
        <f>ROUND(SQRT(((1/3+1/3)/4)*((SUM((B72-H72)^2,(C72-H72)^2,(D72-H72)^2)+SUM((E72-I72)^2,(F72-I72)^2,(G72-I72)^2)))),all_biorepintensities!$U$4)</f>
        <v>42265994.528242402</v>
      </c>
      <c r="K72" s="2">
        <f>ROUND((I72-H72)/(J72+all_biorepintensities!$U$2),all_biorepintensities!$U$4)</f>
        <v>-0.55718744080000004</v>
      </c>
      <c r="L72" s="2">
        <f>K72+0.00000001*ROWS($K$2:K72)</f>
        <v>-0.55718673080000003</v>
      </c>
      <c r="M72">
        <f t="shared" si="1"/>
        <v>8</v>
      </c>
      <c r="N72">
        <f>INDEX($K$2:$K$420,MATCH(ROWS($M$2:$M72),$M$2:$M$420,0))</f>
        <v>-1.77892051E-2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124551529.77</v>
      </c>
      <c r="C73">
        <f>VLOOKUP($A73,all_biorepintensities!$A:$G,MATCH(C$1,all_biorepintensities!$A$1:$G$1,0),FALSE)</f>
        <v>2913666806.23</v>
      </c>
      <c r="D73">
        <f>VLOOKUP($A73,all_biorepintensities!$A:$G,MATCH(D$1,all_biorepintensities!$A$1:$G$1,0),FALSE)</f>
        <v>1973409078.0799999</v>
      </c>
      <c r="E73">
        <f>VLOOKUP($A73,all_biorepintensities!$A:$G,MATCH(E$1,all_biorepintensities!$A$1:$G$1,0),FALSE)</f>
        <v>161867630.44</v>
      </c>
      <c r="F73">
        <f>VLOOKUP($A73,all_biorepintensities!$A:$G,MATCH(F$1,all_biorepintensities!$A$1:$G$1,0),FALSE)</f>
        <v>2692209471.2600002</v>
      </c>
      <c r="G73">
        <f>VLOOKUP($A73,all_biorepintensities!$A:$G,MATCH(G$1,all_biorepintensities!$A$1:$G$1,0),FALSE)</f>
        <v>1993041578.3599999</v>
      </c>
      <c r="H73" s="10">
        <f>ROUND(AVERAGE(B73:D73),all_biorepintensities!$U$4)</f>
        <v>1670542471.3599999</v>
      </c>
      <c r="I73" s="10">
        <f>ROUND(AVERAGE(E73:G73),all_biorepintensities!$U$4)</f>
        <v>1615706226.6866701</v>
      </c>
      <c r="J73" s="2">
        <f>ROUND(SQRT(((1/3+1/3)/4)*((SUM((B73-H73)^2,(C73-H73)^2,(D73-H73)^2)+SUM((E73-I73)^2,(F73-I73)^2,(G73-I73)^2)))),all_biorepintensities!$U$4)</f>
        <v>1113707184.1396999</v>
      </c>
      <c r="K73" s="2">
        <f>ROUND((I73-H73)/(J73+all_biorepintensities!$U$2),all_biorepintensities!$U$4)</f>
        <v>-4.92375782E-2</v>
      </c>
      <c r="L73" s="2">
        <f>K73+0.00000001*ROWS($K$2:K73)</f>
        <v>-4.9236858199999997E-2</v>
      </c>
      <c r="M73">
        <f t="shared" si="1"/>
        <v>64</v>
      </c>
      <c r="N73">
        <f>INDEX($K$2:$K$420,MATCH(ROWS($M$2:$M73),$M$2:$M$420,0))</f>
        <v>-1.7670287199999999E-2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864627497.36000001</v>
      </c>
      <c r="C74">
        <f>VLOOKUP($A74,all_biorepintensities!$A:$G,MATCH(C$1,all_biorepintensities!$A$1:$G$1,0),FALSE)</f>
        <v>1647175330.5999999</v>
      </c>
      <c r="D74">
        <f>VLOOKUP($A74,all_biorepintensities!$A:$G,MATCH(D$1,all_biorepintensities!$A$1:$G$1,0),FALSE)</f>
        <v>815531196.46000004</v>
      </c>
      <c r="E74">
        <f>VLOOKUP($A74,all_biorepintensities!$A:$G,MATCH(E$1,all_biorepintensities!$A$1:$G$1,0),FALSE)</f>
        <v>899789444.04999995</v>
      </c>
      <c r="F74">
        <f>VLOOKUP($A74,all_biorepintensities!$A:$G,MATCH(F$1,all_biorepintensities!$A$1:$G$1,0),FALSE)</f>
        <v>902995437.50999999</v>
      </c>
      <c r="G74">
        <f>VLOOKUP($A74,all_biorepintensities!$A:$G,MATCH(G$1,all_biorepintensities!$A$1:$G$1,0),FALSE)</f>
        <v>1609138714.79</v>
      </c>
      <c r="H74" s="10">
        <f>ROUND(AVERAGE(B74:D74),all_biorepintensities!$U$4)</f>
        <v>1109111341.47333</v>
      </c>
      <c r="I74" s="10">
        <f>ROUND(AVERAGE(E74:G74),all_biorepintensities!$U$4)</f>
        <v>1137307865.45</v>
      </c>
      <c r="J74" s="2">
        <f>ROUND(SQRT(((1/3+1/3)/4)*((SUM((B74-H74)^2,(C74-H74)^2,(D74-H74)^2)+SUM((E74-I74)^2,(F74-I74)^2,(G74-I74)^2)))),all_biorepintensities!$U$4)</f>
        <v>358100584.74162799</v>
      </c>
      <c r="K74" s="2">
        <f>ROUND((I74-H74)/(J74+all_biorepintensities!$U$2),all_biorepintensities!$U$4)</f>
        <v>7.87391172E-2</v>
      </c>
      <c r="L74" s="2">
        <f>K74+0.00000001*ROWS($K$2:K74)</f>
        <v>7.8739847200000004E-2</v>
      </c>
      <c r="M74">
        <f t="shared" si="1"/>
        <v>84</v>
      </c>
      <c r="N74">
        <f>INDEX($K$2:$K$420,MATCH(ROWS($M$2:$M74),$M$2:$M$420,0))</f>
        <v>-1.2419810999999999E-2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330469230.23000002</v>
      </c>
      <c r="C75">
        <f>VLOOKUP($A75,all_biorepintensities!$A:$G,MATCH(C$1,all_biorepintensities!$A$1:$G$1,0),FALSE)</f>
        <v>331439744.19999999</v>
      </c>
      <c r="D75">
        <f>VLOOKUP($A75,all_biorepintensities!$A:$G,MATCH(D$1,all_biorepintensities!$A$1:$G$1,0),FALSE)</f>
        <v>194586179.58000001</v>
      </c>
      <c r="E75">
        <f>VLOOKUP($A75,all_biorepintensities!$A:$G,MATCH(E$1,all_biorepintensities!$A$1:$G$1,0),FALSE)</f>
        <v>273109176.82999998</v>
      </c>
      <c r="F75">
        <f>VLOOKUP($A75,all_biorepintensities!$A:$G,MATCH(F$1,all_biorepintensities!$A$1:$G$1,0),FALSE)</f>
        <v>197743456.12</v>
      </c>
      <c r="G75">
        <f>VLOOKUP($A75,all_biorepintensities!$A:$G,MATCH(G$1,all_biorepintensities!$A$1:$G$1,0),FALSE)</f>
        <v>296921431.23000002</v>
      </c>
      <c r="H75" s="10">
        <f>ROUND(AVERAGE(B75:D75),all_biorepintensities!$U$4)</f>
        <v>285498384.67000002</v>
      </c>
      <c r="I75" s="10">
        <f>ROUND(AVERAGE(E75:G75),all_biorepintensities!$U$4)</f>
        <v>255924688.06</v>
      </c>
      <c r="J75" s="2">
        <f>ROUND(SQRT(((1/3+1/3)/4)*((SUM((B75-H75)^2,(C75-H75)^2,(D75-H75)^2)+SUM((E75-I75)^2,(F75-I75)^2,(G75-I75)^2)))),all_biorepintensities!$U$4)</f>
        <v>54404518.585410401</v>
      </c>
      <c r="K75" s="2">
        <f>ROUND((I75-H75)/(J75+all_biorepintensities!$U$2),all_biorepintensities!$U$4)</f>
        <v>-0.54358896720000005</v>
      </c>
      <c r="L75" s="2">
        <f>K75+0.00000001*ROWS($K$2:K75)</f>
        <v>-0.5435882272</v>
      </c>
      <c r="M75">
        <f t="shared" si="1"/>
        <v>9</v>
      </c>
      <c r="N75">
        <f>INDEX($K$2:$K$420,MATCH(ROWS($M$2:$M75),$M$2:$M$420,0))</f>
        <v>-5.5539817999999998E-3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160870804.44</v>
      </c>
      <c r="C76">
        <f>VLOOKUP($A76,all_biorepintensities!$A:$G,MATCH(C$1,all_biorepintensities!$A$1:$G$1,0),FALSE)</f>
        <v>398812649.04000002</v>
      </c>
      <c r="D76">
        <f>VLOOKUP($A76,all_biorepintensities!$A:$G,MATCH(D$1,all_biorepintensities!$A$1:$G$1,0),FALSE)</f>
        <v>129479724.03</v>
      </c>
      <c r="E76">
        <f>VLOOKUP($A76,all_biorepintensities!$A:$G,MATCH(E$1,all_biorepintensities!$A$1:$G$1,0),FALSE)</f>
        <v>156019038.31999999</v>
      </c>
      <c r="F76">
        <f>VLOOKUP($A76,all_biorepintensities!$A:$G,MATCH(F$1,all_biorepintensities!$A$1:$G$1,0),FALSE)</f>
        <v>190057840.13</v>
      </c>
      <c r="G76">
        <f>VLOOKUP($A76,all_biorepintensities!$A:$G,MATCH(G$1,all_biorepintensities!$A$1:$G$1,0),FALSE)</f>
        <v>223390182.06</v>
      </c>
      <c r="H76" s="10">
        <f>ROUND(AVERAGE(B76:D76),all_biorepintensities!$U$4)</f>
        <v>229721059.16999999</v>
      </c>
      <c r="I76" s="10">
        <f>ROUND(AVERAGE(E76:G76),all_biorepintensities!$U$4)</f>
        <v>189822353.503333</v>
      </c>
      <c r="J76" s="2">
        <f>ROUND(SQRT(((1/3+1/3)/4)*((SUM((B76-H76)^2,(C76-H76)^2,(D76-H76)^2)+SUM((E76-I76)^2,(F76-I76)^2,(G76-I76)^2)))),all_biorepintensities!$U$4)</f>
        <v>87225920.552269399</v>
      </c>
      <c r="K76" s="2">
        <f>ROUND((I76-H76)/(J76+all_biorepintensities!$U$2),all_biorepintensities!$U$4)</f>
        <v>-0.45741798950000001</v>
      </c>
      <c r="L76" s="2">
        <f>K76+0.00000001*ROWS($K$2:K76)</f>
        <v>-0.45741723950000002</v>
      </c>
      <c r="M76">
        <f t="shared" si="1"/>
        <v>14</v>
      </c>
      <c r="N76">
        <f>INDEX($K$2:$K$420,MATCH(ROWS($M$2:$M76),$M$2:$M$420,0))</f>
        <v>-1.2833119E-3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79340789.469999999</v>
      </c>
      <c r="C77">
        <f>VLOOKUP($A77,all_biorepintensities!$A:$G,MATCH(C$1,all_biorepintensities!$A$1:$G$1,0),FALSE)</f>
        <v>425700543.11000001</v>
      </c>
      <c r="D77">
        <f>VLOOKUP($A77,all_biorepintensities!$A:$G,MATCH(D$1,all_biorepintensities!$A$1:$G$1,0),FALSE)</f>
        <v>50745633.390000001</v>
      </c>
      <c r="E77">
        <f>VLOOKUP($A77,all_biorepintensities!$A:$G,MATCH(E$1,all_biorepintensities!$A$1:$G$1,0),FALSE)</f>
        <v>196031104.88</v>
      </c>
      <c r="F77">
        <f>VLOOKUP($A77,all_biorepintensities!$A:$G,MATCH(F$1,all_biorepintensities!$A$1:$G$1,0),FALSE)</f>
        <v>68253033.030000001</v>
      </c>
      <c r="G77">
        <f>VLOOKUP($A77,all_biorepintensities!$A:$G,MATCH(G$1,all_biorepintensities!$A$1:$G$1,0),FALSE)</f>
        <v>960908508.85000002</v>
      </c>
      <c r="H77" s="10">
        <f>ROUND(AVERAGE(B77:D77),all_biorepintensities!$U$4)</f>
        <v>185262321.99000001</v>
      </c>
      <c r="I77" s="10">
        <f>ROUND(AVERAGE(E77:G77),all_biorepintensities!$U$4)</f>
        <v>408397548.92000002</v>
      </c>
      <c r="J77" s="2">
        <f>ROUND(SQRT(((1/3+1/3)/4)*((SUM((B77-H77)^2,(C77-H77)^2,(D77-H77)^2)+SUM((E77-I77)^2,(F77-I77)^2,(G77-I77)^2)))),all_biorepintensities!$U$4)</f>
        <v>303642006.26880002</v>
      </c>
      <c r="K77" s="2">
        <f>ROUND((I77-H77)/(J77+all_biorepintensities!$U$2),all_biorepintensities!$U$4)</f>
        <v>0.7348628371</v>
      </c>
      <c r="L77" s="2">
        <f>K77+0.00000001*ROWS($K$2:K77)</f>
        <v>0.73486359710000004</v>
      </c>
      <c r="M77">
        <f t="shared" si="1"/>
        <v>100</v>
      </c>
      <c r="N77">
        <f>INDEX($K$2:$K$420,MATCH(ROWS($M$2:$M77),$M$2:$M$420,0))</f>
        <v>3.5185820000000001E-3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185308554.03</v>
      </c>
      <c r="C78">
        <f>VLOOKUP($A78,all_biorepintensities!$A:$G,MATCH(C$1,all_biorepintensities!$A$1:$G$1,0),FALSE)</f>
        <v>626009599.03999996</v>
      </c>
      <c r="D78">
        <f>VLOOKUP($A78,all_biorepintensities!$A:$G,MATCH(D$1,all_biorepintensities!$A$1:$G$1,0),FALSE)</f>
        <v>376185193</v>
      </c>
      <c r="E78">
        <f>VLOOKUP($A78,all_biorepintensities!$A:$G,MATCH(E$1,all_biorepintensities!$A$1:$G$1,0),FALSE)</f>
        <v>127862906.95</v>
      </c>
      <c r="F78">
        <f>VLOOKUP($A78,all_biorepintensities!$A:$G,MATCH(F$1,all_biorepintensities!$A$1:$G$1,0),FALSE)</f>
        <v>221193940.75</v>
      </c>
      <c r="G78">
        <f>VLOOKUP($A78,all_biorepintensities!$A:$G,MATCH(G$1,all_biorepintensities!$A$1:$G$1,0),FALSE)</f>
        <v>819988259.94000006</v>
      </c>
      <c r="H78" s="10">
        <f>ROUND(AVERAGE(B78:D78),all_biorepintensities!$U$4)</f>
        <v>395834448.69</v>
      </c>
      <c r="I78" s="10">
        <f>ROUND(AVERAGE(E78:G78),all_biorepintensities!$U$4)</f>
        <v>389681702.54666698</v>
      </c>
      <c r="J78" s="2">
        <f>ROUND(SQRT(((1/3+1/3)/4)*((SUM((B78-H78)^2,(C78-H78)^2,(D78-H78)^2)+SUM((E78-I78)^2,(F78-I78)^2,(G78-I78)^2)))),all_biorepintensities!$U$4)</f>
        <v>251591198.29227301</v>
      </c>
      <c r="K78" s="2">
        <f>ROUND((I78-H78)/(J78+all_biorepintensities!$U$2),all_biorepintensities!$U$4)</f>
        <v>-2.4455331300000001E-2</v>
      </c>
      <c r="L78" s="2">
        <f>K78+0.00000001*ROWS($K$2:K78)</f>
        <v>-2.44545613E-2</v>
      </c>
      <c r="M78">
        <f t="shared" si="1"/>
        <v>70</v>
      </c>
      <c r="N78">
        <f>INDEX($K$2:$K$420,MATCH(ROWS($M$2:$M78),$M$2:$M$420,0))</f>
        <v>2.2347399E-2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551969.26</v>
      </c>
      <c r="C79">
        <f>VLOOKUP($A79,all_biorepintensities!$A:$G,MATCH(C$1,all_biorepintensities!$A$1:$G$1,0),FALSE)</f>
        <v>111506578.44</v>
      </c>
      <c r="D79">
        <f>VLOOKUP($A79,all_biorepintensities!$A:$G,MATCH(D$1,all_biorepintensities!$A$1:$G$1,0),FALSE)</f>
        <v>37423770</v>
      </c>
      <c r="E79">
        <f>VLOOKUP($A79,all_biorepintensities!$A:$G,MATCH(E$1,all_biorepintensities!$A$1:$G$1,0),FALSE)</f>
        <v>2693082.99</v>
      </c>
      <c r="F79">
        <f>VLOOKUP($A79,all_biorepintensities!$A:$G,MATCH(F$1,all_biorepintensities!$A$1:$G$1,0),FALSE)</f>
        <v>47091952.43</v>
      </c>
      <c r="G79">
        <f>VLOOKUP($A79,all_biorepintensities!$A:$G,MATCH(G$1,all_biorepintensities!$A$1:$G$1,0),FALSE)</f>
        <v>65759589.689999998</v>
      </c>
      <c r="H79" s="10">
        <f>ROUND(AVERAGE(B79:D79),all_biorepintensities!$U$4)</f>
        <v>49827439.233333297</v>
      </c>
      <c r="I79" s="10">
        <f>ROUND(AVERAGE(E79:G79),all_biorepintensities!$U$4)</f>
        <v>38514875.036666699</v>
      </c>
      <c r="J79" s="2">
        <f>ROUND(SQRT(((1/3+1/3)/4)*((SUM((B79-H79)^2,(C79-H79)^2,(D79-H79)^2)+SUM((E79-I79)^2,(F79-I79)^2,(G79-I79)^2)))),all_biorepintensities!$U$4)</f>
        <v>37606029.400008</v>
      </c>
      <c r="K79" s="2">
        <f>ROUND((I79-H79)/(J79+all_biorepintensities!$U$2),all_biorepintensities!$U$4)</f>
        <v>-0.30081782299999998</v>
      </c>
      <c r="L79" s="2">
        <f>K79+0.00000001*ROWS($K$2:K79)</f>
        <v>-0.30081704300000001</v>
      </c>
      <c r="M79">
        <f t="shared" si="1"/>
        <v>28</v>
      </c>
      <c r="N79">
        <f>INDEX($K$2:$K$420,MATCH(ROWS($M$2:$M79),$M$2:$M$420,0))</f>
        <v>2.3089040799999998E-2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21252702.079999998</v>
      </c>
      <c r="C80">
        <f>VLOOKUP($A80,all_biorepintensities!$A:$G,MATCH(C$1,all_biorepintensities!$A$1:$G$1,0),FALSE)</f>
        <v>129636914.48999999</v>
      </c>
      <c r="D80">
        <f>VLOOKUP($A80,all_biorepintensities!$A:$G,MATCH(D$1,all_biorepintensities!$A$1:$G$1,0),FALSE)</f>
        <v>67885074.329999998</v>
      </c>
      <c r="E80">
        <f>VLOOKUP($A80,all_biorepintensities!$A:$G,MATCH(E$1,all_biorepintensities!$A$1:$G$1,0),FALSE)</f>
        <v>21879151.719999999</v>
      </c>
      <c r="F80">
        <f>VLOOKUP($A80,all_biorepintensities!$A:$G,MATCH(F$1,all_biorepintensities!$A$1:$G$1,0),FALSE)</f>
        <v>80103412.819999993</v>
      </c>
      <c r="G80">
        <f>VLOOKUP($A80,all_biorepintensities!$A:$G,MATCH(G$1,all_biorepintensities!$A$1:$G$1,0),FALSE)</f>
        <v>89773056.019999996</v>
      </c>
      <c r="H80" s="10">
        <f>ROUND(AVERAGE(B80:D80),all_biorepintensities!$U$4)</f>
        <v>72924896.966666698</v>
      </c>
      <c r="I80" s="10">
        <f>ROUND(AVERAGE(E80:G80),all_biorepintensities!$U$4)</f>
        <v>63918540.186666697</v>
      </c>
      <c r="J80" s="2">
        <f>ROUND(SQRT(((1/3+1/3)/4)*((SUM((B80-H80)^2,(C80-H80)^2,(D80-H80)^2)+SUM((E80-I80)^2,(F80-I80)^2,(G80-I80)^2)))),all_biorepintensities!$U$4)</f>
        <v>37880040.3510129</v>
      </c>
      <c r="K80" s="2">
        <f>ROUND((I80-H80)/(J80+all_biorepintensities!$U$2),all_biorepintensities!$U$4)</f>
        <v>-0.23775995110000001</v>
      </c>
      <c r="L80" s="2">
        <f>K80+0.00000001*ROWS($K$2:K80)</f>
        <v>-0.2377591611</v>
      </c>
      <c r="M80">
        <f t="shared" si="1"/>
        <v>35</v>
      </c>
      <c r="N80">
        <f>INDEX($K$2:$K$420,MATCH(ROWS($M$2:$M80),$M$2:$M$420,0))</f>
        <v>2.44137616E-2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5665731.9400000004</v>
      </c>
      <c r="C81">
        <f>VLOOKUP($A81,all_biorepintensities!$A:$G,MATCH(C$1,all_biorepintensities!$A$1:$G$1,0),FALSE)</f>
        <v>11744790.48</v>
      </c>
      <c r="D81">
        <f>VLOOKUP($A81,all_biorepintensities!$A:$G,MATCH(D$1,all_biorepintensities!$A$1:$G$1,0),FALSE)</f>
        <v>32406914.91</v>
      </c>
      <c r="E81">
        <f>VLOOKUP($A81,all_biorepintensities!$A:$G,MATCH(E$1,all_biorepintensities!$A$1:$G$1,0),FALSE)</f>
        <v>2392322.09</v>
      </c>
      <c r="F81">
        <f>VLOOKUP($A81,all_biorepintensities!$A:$G,MATCH(F$1,all_biorepintensities!$A$1:$G$1,0),FALSE)</f>
        <v>1313342.45</v>
      </c>
      <c r="G81">
        <f>VLOOKUP($A81,all_biorepintensities!$A:$G,MATCH(G$1,all_biorepintensities!$A$1:$G$1,0),FALSE)</f>
        <v>59724272.390000001</v>
      </c>
      <c r="H81" s="10">
        <f>ROUND(AVERAGE(B81:D81),all_biorepintensities!$U$4)</f>
        <v>16605812.4433333</v>
      </c>
      <c r="I81" s="10">
        <f>ROUND(AVERAGE(E81:G81),all_biorepintensities!$U$4)</f>
        <v>21143312.309999999</v>
      </c>
      <c r="J81" s="2">
        <f>ROUND(SQRT(((1/3+1/3)/4)*((SUM((B81-H81)^2,(C81-H81)^2,(D81-H81)^2)+SUM((E81-I81)^2,(F81-I81)^2,(G81-I81)^2)))),all_biorepintensities!$U$4)</f>
        <v>20921709.4373409</v>
      </c>
      <c r="K81" s="2">
        <f>ROUND((I81-H81)/(J81+all_biorepintensities!$U$2),all_biorepintensities!$U$4)</f>
        <v>0.2168799669</v>
      </c>
      <c r="L81" s="2">
        <f>K81+0.00000001*ROWS($K$2:K81)</f>
        <v>0.21688076689999999</v>
      </c>
      <c r="M81">
        <f t="shared" si="1"/>
        <v>93</v>
      </c>
      <c r="N81">
        <f>INDEX($K$2:$K$420,MATCH(ROWS($M$2:$M81),$M$2:$M$420,0))</f>
        <v>3.3820660299999999E-2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5963164.4400000004</v>
      </c>
      <c r="C82">
        <f>VLOOKUP($A82,all_biorepintensities!$A:$G,MATCH(C$1,all_biorepintensities!$A$1:$G$1,0),FALSE)</f>
        <v>88942832.390000001</v>
      </c>
      <c r="D82">
        <f>VLOOKUP($A82,all_biorepintensities!$A:$G,MATCH(D$1,all_biorepintensities!$A$1:$G$1,0),FALSE)</f>
        <v>56368298.609999999</v>
      </c>
      <c r="E82">
        <f>VLOOKUP($A82,all_biorepintensities!$A:$G,MATCH(E$1,all_biorepintensities!$A$1:$G$1,0),FALSE)</f>
        <v>5433293.46</v>
      </c>
      <c r="F82">
        <f>VLOOKUP($A82,all_biorepintensities!$A:$G,MATCH(F$1,all_biorepintensities!$A$1:$G$1,0),FALSE)</f>
        <v>50272381.409999996</v>
      </c>
      <c r="G82">
        <f>VLOOKUP($A82,all_biorepintensities!$A:$G,MATCH(G$1,all_biorepintensities!$A$1:$G$1,0),FALSE)</f>
        <v>74547983.609999999</v>
      </c>
      <c r="H82" s="10">
        <f>ROUND(AVERAGE(B82:D82),all_biorepintensities!$U$4)</f>
        <v>50424765.146666698</v>
      </c>
      <c r="I82" s="10">
        <f>ROUND(AVERAGE(E82:G82),all_biorepintensities!$U$4)</f>
        <v>43417886.159999996</v>
      </c>
      <c r="J82" s="2">
        <f>ROUND(SQRT(((1/3+1/3)/4)*((SUM((B82-H82)^2,(C82-H82)^2,(D82-H82)^2)+SUM((E82-I82)^2,(F82-I82)^2,(G82-I82)^2)))),all_biorepintensities!$U$4)</f>
        <v>31503167.530039601</v>
      </c>
      <c r="K82" s="2">
        <f>ROUND((I82-H82)/(J82+all_biorepintensities!$U$2),all_biorepintensities!$U$4)</f>
        <v>-0.2224182301</v>
      </c>
      <c r="L82" s="2">
        <f>K82+0.00000001*ROWS($K$2:K82)</f>
        <v>-0.22241742010000001</v>
      </c>
      <c r="M82">
        <f t="shared" si="1"/>
        <v>37</v>
      </c>
      <c r="N82">
        <f>INDEX($K$2:$K$420,MATCH(ROWS($M$2:$M82),$M$2:$M$420,0))</f>
        <v>4.3359508400000003E-2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220530963.47</v>
      </c>
      <c r="C83">
        <f>VLOOKUP($A83,all_biorepintensities!$A:$G,MATCH(C$1,all_biorepintensities!$A$1:$G$1,0),FALSE)</f>
        <v>243914408.15000001</v>
      </c>
      <c r="D83">
        <f>VLOOKUP($A83,all_biorepintensities!$A:$G,MATCH(D$1,all_biorepintensities!$A$1:$G$1,0),FALSE)</f>
        <v>160354511.22</v>
      </c>
      <c r="E83">
        <f>VLOOKUP($A83,all_biorepintensities!$A:$G,MATCH(E$1,all_biorepintensities!$A$1:$G$1,0),FALSE)</f>
        <v>169768850.77000001</v>
      </c>
      <c r="F83">
        <f>VLOOKUP($A83,all_biorepintensities!$A:$G,MATCH(F$1,all_biorepintensities!$A$1:$G$1,0),FALSE)</f>
        <v>94260252.189999998</v>
      </c>
      <c r="G83">
        <f>VLOOKUP($A83,all_biorepintensities!$A:$G,MATCH(G$1,all_biorepintensities!$A$1:$G$1,0),FALSE)</f>
        <v>324725203.93000001</v>
      </c>
      <c r="H83" s="10">
        <f>ROUND(AVERAGE(B83:D83),all_biorepintensities!$U$4)</f>
        <v>208266627.61333299</v>
      </c>
      <c r="I83" s="10">
        <f>ROUND(AVERAGE(E83:G83),all_biorepintensities!$U$4)</f>
        <v>196251435.63</v>
      </c>
      <c r="J83" s="2">
        <f>ROUND(SQRT(((1/3+1/3)/4)*((SUM((B83-H83)^2,(C83-H83)^2,(D83-H83)^2)+SUM((E83-I83)^2,(F83-I83)^2,(G83-I83)^2)))),all_biorepintensities!$U$4)</f>
        <v>72256241.979551196</v>
      </c>
      <c r="K83" s="2">
        <f>ROUND((I83-H83)/(J83+all_biorepintensities!$U$2),all_biorepintensities!$U$4)</f>
        <v>-0.1662858666</v>
      </c>
      <c r="L83" s="2">
        <f>K83+0.00000001*ROWS($K$2:K83)</f>
        <v>-0.16628504659999999</v>
      </c>
      <c r="M83">
        <f t="shared" si="1"/>
        <v>46</v>
      </c>
      <c r="N83">
        <f>INDEX($K$2:$K$420,MATCH(ROWS($M$2:$M83),$M$2:$M$420,0))</f>
        <v>5.34945618E-2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109749959.91</v>
      </c>
      <c r="C84">
        <f>VLOOKUP($A84,all_biorepintensities!$A:$G,MATCH(C$1,all_biorepintensities!$A$1:$G$1,0),FALSE)</f>
        <v>51003744.049999997</v>
      </c>
      <c r="D84">
        <f>VLOOKUP($A84,all_biorepintensities!$A:$G,MATCH(D$1,all_biorepintensities!$A$1:$G$1,0),FALSE)</f>
        <v>167706256.13</v>
      </c>
      <c r="E84">
        <f>VLOOKUP($A84,all_biorepintensities!$A:$G,MATCH(E$1,all_biorepintensities!$A$1:$G$1,0),FALSE)</f>
        <v>92785705.75</v>
      </c>
      <c r="F84">
        <f>VLOOKUP($A84,all_biorepintensities!$A:$G,MATCH(F$1,all_biorepintensities!$A$1:$G$1,0),FALSE)</f>
        <v>10378220.58</v>
      </c>
      <c r="G84">
        <f>VLOOKUP($A84,all_biorepintensities!$A:$G,MATCH(G$1,all_biorepintensities!$A$1:$G$1,0),FALSE)</f>
        <v>250175399.5</v>
      </c>
      <c r="H84" s="10">
        <f>ROUND(AVERAGE(B84:D84),all_biorepintensities!$U$4)</f>
        <v>109486653.363333</v>
      </c>
      <c r="I84" s="10">
        <f>ROUND(AVERAGE(E84:G84),all_biorepintensities!$U$4)</f>
        <v>117779775.276667</v>
      </c>
      <c r="J84" s="2">
        <f>ROUND(SQRT(((1/3+1/3)/4)*((SUM((B84-H84)^2,(C84-H84)^2,(D84-H84)^2)+SUM((E84-I84)^2,(F84-I84)^2,(G84-I84)^2)))),all_biorepintensities!$U$4)</f>
        <v>77993846.909706697</v>
      </c>
      <c r="K84" s="2">
        <f>ROUND((I84-H84)/(J84+all_biorepintensities!$U$2),all_biorepintensities!$U$4)</f>
        <v>0.10633046240000001</v>
      </c>
      <c r="L84" s="2">
        <f>K84+0.00000001*ROWS($K$2:K84)</f>
        <v>0.1063312924</v>
      </c>
      <c r="M84">
        <f t="shared" si="1"/>
        <v>89</v>
      </c>
      <c r="N84">
        <f>INDEX($K$2:$K$420,MATCH(ROWS($M$2:$M84),$M$2:$M$420,0))</f>
        <v>6.1605899200000001E-2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6616270.1399999997</v>
      </c>
      <c r="C85">
        <f>VLOOKUP($A85,all_biorepintensities!$A:$G,MATCH(C$1,all_biorepintensities!$A$1:$G$1,0),FALSE)</f>
        <v>761580461.14999998</v>
      </c>
      <c r="D85">
        <f>VLOOKUP($A85,all_biorepintensities!$A:$G,MATCH(D$1,all_biorepintensities!$A$1:$G$1,0),FALSE)</f>
        <v>151185447.31</v>
      </c>
      <c r="E85">
        <f>VLOOKUP($A85,all_biorepintensities!$A:$G,MATCH(E$1,all_biorepintensities!$A$1:$G$1,0),FALSE)</f>
        <v>1820928.38</v>
      </c>
      <c r="F85">
        <f>VLOOKUP($A85,all_biorepintensities!$A:$G,MATCH(F$1,all_biorepintensities!$A$1:$G$1,0),FALSE)</f>
        <v>484983958.88999999</v>
      </c>
      <c r="G85">
        <f>VLOOKUP($A85,all_biorepintensities!$A:$G,MATCH(G$1,all_biorepintensities!$A$1:$G$1,0),FALSE)</f>
        <v>216445941.66</v>
      </c>
      <c r="H85" s="10">
        <f>ROUND(AVERAGE(B85:D85),all_biorepintensities!$U$4)</f>
        <v>306460726.19999999</v>
      </c>
      <c r="I85" s="10">
        <f>ROUND(AVERAGE(E85:G85),all_biorepintensities!$U$4)</f>
        <v>234416942.97666699</v>
      </c>
      <c r="J85" s="2">
        <f>ROUND(SQRT(((1/3+1/3)/4)*((SUM((B85-H85)^2,(C85-H85)^2,(D85-H85)^2)+SUM((E85-I85)^2,(F85-I85)^2,(G85-I85)^2)))),all_biorepintensities!$U$4)</f>
        <v>270295756.39890301</v>
      </c>
      <c r="K85" s="2">
        <f>ROUND((I85-H85)/(J85+all_biorepintensities!$U$2),all_biorepintensities!$U$4)</f>
        <v>-0.2665368629</v>
      </c>
      <c r="L85" s="2">
        <f>K85+0.00000001*ROWS($K$2:K85)</f>
        <v>-0.2665360229</v>
      </c>
      <c r="M85">
        <f t="shared" si="1"/>
        <v>32</v>
      </c>
      <c r="N85">
        <f>INDEX($K$2:$K$420,MATCH(ROWS($M$2:$M85),$M$2:$M$420,0))</f>
        <v>7.87391172E-2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67412583.950000003</v>
      </c>
      <c r="C86">
        <f>VLOOKUP($A86,all_biorepintensities!$A:$G,MATCH(C$1,all_biorepintensities!$A$1:$G$1,0),FALSE)</f>
        <v>826599381.13999999</v>
      </c>
      <c r="D86">
        <f>VLOOKUP($A86,all_biorepintensities!$A:$G,MATCH(D$1,all_biorepintensities!$A$1:$G$1,0),FALSE)</f>
        <v>80081867.099999994</v>
      </c>
      <c r="E86">
        <f>VLOOKUP($A86,all_biorepintensities!$A:$G,MATCH(E$1,all_biorepintensities!$A$1:$G$1,0),FALSE)</f>
        <v>59183749.990000002</v>
      </c>
      <c r="F86">
        <f>VLOOKUP($A86,all_biorepintensities!$A:$G,MATCH(F$1,all_biorepintensities!$A$1:$G$1,0),FALSE)</f>
        <v>483579770.51999998</v>
      </c>
      <c r="G86">
        <f>VLOOKUP($A86,all_biorepintensities!$A:$G,MATCH(G$1,all_biorepintensities!$A$1:$G$1,0),FALSE)</f>
        <v>176863657.66999999</v>
      </c>
      <c r="H86" s="10">
        <f>ROUND(AVERAGE(B86:D86),all_biorepintensities!$U$4)</f>
        <v>324697944.06333297</v>
      </c>
      <c r="I86" s="10">
        <f>ROUND(AVERAGE(E86:G86),all_biorepintensities!$U$4)</f>
        <v>239875726.06</v>
      </c>
      <c r="J86" s="2">
        <f>ROUND(SQRT(((1/3+1/3)/4)*((SUM((B86-H86)^2,(C86-H86)^2,(D86-H86)^2)+SUM((E86-I86)^2,(F86-I86)^2,(G86-I86)^2)))),all_biorepintensities!$U$4)</f>
        <v>281054445.03459698</v>
      </c>
      <c r="K86" s="2">
        <f>ROUND((I86-H86)/(J86+all_biorepintensities!$U$2),all_biorepintensities!$U$4)</f>
        <v>-0.3017999509</v>
      </c>
      <c r="L86" s="2">
        <f>K86+0.00000001*ROWS($K$2:K86)</f>
        <v>-0.30179910090000001</v>
      </c>
      <c r="M86">
        <f t="shared" si="1"/>
        <v>27</v>
      </c>
      <c r="N86">
        <f>INDEX($K$2:$K$420,MATCH(ROWS($M$2:$M86),$M$2:$M$420,0))</f>
        <v>9.0013430800000002E-2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1048238377.03</v>
      </c>
      <c r="C87">
        <f>VLOOKUP($A87,all_biorepintensities!$A:$G,MATCH(C$1,all_biorepintensities!$A$1:$G$1,0),FALSE)</f>
        <v>514926546.87</v>
      </c>
      <c r="D87">
        <f>VLOOKUP($A87,all_biorepintensities!$A:$G,MATCH(D$1,all_biorepintensities!$A$1:$G$1,0),FALSE)</f>
        <v>181379494.68000001</v>
      </c>
      <c r="E87">
        <f>VLOOKUP($A87,all_biorepintensities!$A:$G,MATCH(E$1,all_biorepintensities!$A$1:$G$1,0),FALSE)</f>
        <v>1505830656.1700001</v>
      </c>
      <c r="F87">
        <f>VLOOKUP($A87,all_biorepintensities!$A:$G,MATCH(F$1,all_biorepintensities!$A$1:$G$1,0),FALSE)</f>
        <v>194033556.13999999</v>
      </c>
      <c r="G87">
        <f>VLOOKUP($A87,all_biorepintensities!$A:$G,MATCH(G$1,all_biorepintensities!$A$1:$G$1,0),FALSE)</f>
        <v>666192992.51999998</v>
      </c>
      <c r="H87" s="10">
        <f>ROUND(AVERAGE(B87:D87),all_biorepintensities!$U$4)</f>
        <v>581514806.19333303</v>
      </c>
      <c r="I87" s="10">
        <f>ROUND(AVERAGE(E87:G87),all_biorepintensities!$U$4)</f>
        <v>788685734.94333303</v>
      </c>
      <c r="J87" s="2">
        <f>ROUND(SQRT(((1/3+1/3)/4)*((SUM((B87-H87)^2,(C87-H87)^2,(D87-H87)^2)+SUM((E87-I87)^2,(F87-I87)^2,(G87-I87)^2)))),all_biorepintensities!$U$4)</f>
        <v>459217755.01339501</v>
      </c>
      <c r="K87" s="2">
        <f>ROUND((I87-H87)/(J87+all_biorepintensities!$U$2),all_biorepintensities!$U$4)</f>
        <v>0.45113875939999998</v>
      </c>
      <c r="L87" s="2">
        <f>K87+0.00000001*ROWS($K$2:K87)</f>
        <v>0.45113961939999997</v>
      </c>
      <c r="M87">
        <f t="shared" si="1"/>
        <v>98</v>
      </c>
      <c r="N87">
        <f>INDEX($K$2:$K$420,MATCH(ROWS($M$2:$M87),$M$2:$M$420,0))</f>
        <v>9.5781505899999994E-2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47027939.770000003</v>
      </c>
      <c r="C88">
        <f>VLOOKUP($A88,all_biorepintensities!$A:$G,MATCH(C$1,all_biorepintensities!$A$1:$G$1,0),FALSE)</f>
        <v>77555244.849999994</v>
      </c>
      <c r="D88">
        <f>VLOOKUP($A88,all_biorepintensities!$A:$G,MATCH(D$1,all_biorepintensities!$A$1:$G$1,0),FALSE)</f>
        <v>104913737.59</v>
      </c>
      <c r="E88">
        <f>VLOOKUP($A88,all_biorepintensities!$A:$G,MATCH(E$1,all_biorepintensities!$A$1:$G$1,0),FALSE)</f>
        <v>70289809.890000001</v>
      </c>
      <c r="F88">
        <f>VLOOKUP($A88,all_biorepintensities!$A:$G,MATCH(F$1,all_biorepintensities!$A$1:$G$1,0),FALSE)</f>
        <v>48378208.009999998</v>
      </c>
      <c r="G88">
        <f>VLOOKUP($A88,all_biorepintensities!$A:$G,MATCH(G$1,all_biorepintensities!$A$1:$G$1,0),FALSE)</f>
        <v>178760686.36000001</v>
      </c>
      <c r="H88" s="10">
        <f>ROUND(AVERAGE(B88:D88),all_biorepintensities!$U$4)</f>
        <v>76498974.069999993</v>
      </c>
      <c r="I88" s="10">
        <f>ROUND(AVERAGE(E88:G88),all_biorepintensities!$U$4)</f>
        <v>99142901.420000002</v>
      </c>
      <c r="J88" s="2">
        <f>ROUND(SQRT(((1/3+1/3)/4)*((SUM((B88-H88)^2,(C88-H88)^2,(D88-H88)^2)+SUM((E88-I88)^2,(F88-I88)^2,(G88-I88)^2)))),all_biorepintensities!$U$4)</f>
        <v>43637909.786430597</v>
      </c>
      <c r="K88" s="2">
        <f>ROUND((I88-H88)/(J88+all_biorepintensities!$U$2),all_biorepintensities!$U$4)</f>
        <v>0.51890493709999996</v>
      </c>
      <c r="L88" s="2">
        <f>K88+0.00000001*ROWS($K$2:K88)</f>
        <v>0.5189058071</v>
      </c>
      <c r="M88">
        <f t="shared" si="1"/>
        <v>99</v>
      </c>
      <c r="N88">
        <f>INDEX($K$2:$K$420,MATCH(ROWS($M$2:$M88),$M$2:$M$420,0))</f>
        <v>9.9712313100000005E-2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83636158.469999999</v>
      </c>
      <c r="C89">
        <f>VLOOKUP($A89,all_biorepintensities!$A:$G,MATCH(C$1,all_biorepintensities!$A$1:$G$1,0),FALSE)</f>
        <v>543824600.54999995</v>
      </c>
      <c r="D89">
        <f>VLOOKUP($A89,all_biorepintensities!$A:$G,MATCH(D$1,all_biorepintensities!$A$1:$G$1,0),FALSE)</f>
        <v>116062659.88</v>
      </c>
      <c r="E89">
        <f>VLOOKUP($A89,all_biorepintensities!$A:$G,MATCH(E$1,all_biorepintensities!$A$1:$G$1,0),FALSE)</f>
        <v>79805290.370000005</v>
      </c>
      <c r="F89">
        <f>VLOOKUP($A89,all_biorepintensities!$A:$G,MATCH(F$1,all_biorepintensities!$A$1:$G$1,0),FALSE)</f>
        <v>371439581.67000002</v>
      </c>
      <c r="G89">
        <f>VLOOKUP($A89,all_biorepintensities!$A:$G,MATCH(G$1,all_biorepintensities!$A$1:$G$1,0),FALSE)</f>
        <v>151849915.53999999</v>
      </c>
      <c r="H89" s="10">
        <f>ROUND(AVERAGE(B89:D89),all_biorepintensities!$U$4)</f>
        <v>247841139.633333</v>
      </c>
      <c r="I89" s="10">
        <f>ROUND(AVERAGE(E89:G89),all_biorepintensities!$U$4)</f>
        <v>201031595.86000001</v>
      </c>
      <c r="J89" s="2">
        <f>ROUND(SQRT(((1/3+1/3)/4)*((SUM((B89-H89)^2,(C89-H89)^2,(D89-H89)^2)+SUM((E89-I89)^2,(F89-I89)^2,(G89-I89)^2)))),all_biorepintensities!$U$4)</f>
        <v>172282998.363561</v>
      </c>
      <c r="K89" s="2">
        <f>ROUND((I89-H89)/(J89+all_biorepintensities!$U$2),all_biorepintensities!$U$4)</f>
        <v>-0.27170146760000002</v>
      </c>
      <c r="L89" s="2">
        <f>K89+0.00000001*ROWS($K$2:K89)</f>
        <v>-0.27170058760000004</v>
      </c>
      <c r="M89">
        <f t="shared" si="1"/>
        <v>31</v>
      </c>
      <c r="N89">
        <f>INDEX($K$2:$K$420,MATCH(ROWS($M$2:$M89),$M$2:$M$420,0))</f>
        <v>0.1027245958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10906158.67</v>
      </c>
      <c r="C90">
        <f>VLOOKUP($A90,all_biorepintensities!$A:$G,MATCH(C$1,all_biorepintensities!$A$1:$G$1,0),FALSE)</f>
        <v>257623640.59999999</v>
      </c>
      <c r="D90">
        <f>VLOOKUP($A90,all_biorepintensities!$A:$G,MATCH(D$1,all_biorepintensities!$A$1:$G$1,0),FALSE)</f>
        <v>80787603.280000001</v>
      </c>
      <c r="E90">
        <f>VLOOKUP($A90,all_biorepintensities!$A:$G,MATCH(E$1,all_biorepintensities!$A$1:$G$1,0),FALSE)</f>
        <v>8410782.8000000007</v>
      </c>
      <c r="F90">
        <f>VLOOKUP($A90,all_biorepintensities!$A:$G,MATCH(F$1,all_biorepintensities!$A$1:$G$1,0),FALSE)</f>
        <v>116425382.98999999</v>
      </c>
      <c r="G90">
        <f>VLOOKUP($A90,all_biorepintensities!$A:$G,MATCH(G$1,all_biorepintensities!$A$1:$G$1,0),FALSE)</f>
        <v>206689677.52000001</v>
      </c>
      <c r="H90" s="10">
        <f>ROUND(AVERAGE(B90:D90),all_biorepintensities!$U$4)</f>
        <v>116439134.18333299</v>
      </c>
      <c r="I90" s="10">
        <f>ROUND(AVERAGE(E90:G90),all_biorepintensities!$U$4)</f>
        <v>110508614.436667</v>
      </c>
      <c r="J90" s="2">
        <f>ROUND(SQRT(((1/3+1/3)/4)*((SUM((B90-H90)^2,(C90-H90)^2,(D90-H90)^2)+SUM((E90-I90)^2,(F90-I90)^2,(G90-I90)^2)))),all_biorepintensities!$U$4)</f>
        <v>93140644.278272301</v>
      </c>
      <c r="K90" s="2">
        <f>ROUND((I90-H90)/(J90+all_biorepintensities!$U$2),all_biorepintensities!$U$4)</f>
        <v>-6.3672736300000005E-2</v>
      </c>
      <c r="L90" s="2">
        <f>K90+0.00000001*ROWS($K$2:K90)</f>
        <v>-6.3671846300000001E-2</v>
      </c>
      <c r="M90">
        <f t="shared" si="1"/>
        <v>60</v>
      </c>
      <c r="N90">
        <f>INDEX($K$2:$K$420,MATCH(ROWS($M$2:$M90),$M$2:$M$420,0))</f>
        <v>0.10633046240000001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19828919.039999999</v>
      </c>
      <c r="C91">
        <f>VLOOKUP($A91,all_biorepintensities!$A:$G,MATCH(C$1,all_biorepintensities!$A$1:$G$1,0),FALSE)</f>
        <v>615644648.69000006</v>
      </c>
      <c r="D91">
        <f>VLOOKUP($A91,all_biorepintensities!$A:$G,MATCH(D$1,all_biorepintensities!$A$1:$G$1,0),FALSE)</f>
        <v>239305801.65000001</v>
      </c>
      <c r="E91">
        <f>VLOOKUP($A91,all_biorepintensities!$A:$G,MATCH(E$1,all_biorepintensities!$A$1:$G$1,0),FALSE)</f>
        <v>6104698.5099999998</v>
      </c>
      <c r="F91">
        <f>VLOOKUP($A91,all_biorepintensities!$A:$G,MATCH(F$1,all_biorepintensities!$A$1:$G$1,0),FALSE)</f>
        <v>217503131.65000001</v>
      </c>
      <c r="G91">
        <f>VLOOKUP($A91,all_biorepintensities!$A:$G,MATCH(G$1,all_biorepintensities!$A$1:$G$1,0),FALSE)</f>
        <v>526564560.75999999</v>
      </c>
      <c r="H91" s="10">
        <f>ROUND(AVERAGE(B91:D91),all_biorepintensities!$U$4)</f>
        <v>291593123.12666702</v>
      </c>
      <c r="I91" s="10">
        <f>ROUND(AVERAGE(E91:G91),all_biorepintensities!$U$4)</f>
        <v>250057463.63999999</v>
      </c>
      <c r="J91" s="2">
        <f>ROUND(SQRT(((1/3+1/3)/4)*((SUM((B91-H91)^2,(C91-H91)^2,(D91-H91)^2)+SUM((E91-I91)^2,(F91-I91)^2,(G91-I91)^2)))),all_biorepintensities!$U$4)</f>
        <v>230444515.64082399</v>
      </c>
      <c r="K91" s="2">
        <f>ROUND((I91-H91)/(J91+all_biorepintensities!$U$2),all_biorepintensities!$U$4)</f>
        <v>-0.18024147460000001</v>
      </c>
      <c r="L91" s="2">
        <f>K91+0.00000001*ROWS($K$2:K91)</f>
        <v>-0.18024057460000001</v>
      </c>
      <c r="M91">
        <f t="shared" si="1"/>
        <v>43</v>
      </c>
      <c r="N91">
        <f>INDEX($K$2:$K$420,MATCH(ROWS($M$2:$M91),$M$2:$M$420,0))</f>
        <v>0.11245789220000001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51609145.759999998</v>
      </c>
      <c r="C92">
        <f>VLOOKUP($A92,all_biorepintensities!$A:$G,MATCH(C$1,all_biorepintensities!$A$1:$G$1,0),FALSE)</f>
        <v>68411292.799999997</v>
      </c>
      <c r="D92">
        <f>VLOOKUP($A92,all_biorepintensities!$A:$G,MATCH(D$1,all_biorepintensities!$A$1:$G$1,0),FALSE)</f>
        <v>55795472.280000001</v>
      </c>
      <c r="E92">
        <f>VLOOKUP($A92,all_biorepintensities!$A:$G,MATCH(E$1,all_biorepintensities!$A$1:$G$1,0),FALSE)</f>
        <v>47067803.219999999</v>
      </c>
      <c r="F92">
        <f>VLOOKUP($A92,all_biorepintensities!$A:$G,MATCH(F$1,all_biorepintensities!$A$1:$G$1,0),FALSE)</f>
        <v>48374681.479999997</v>
      </c>
      <c r="G92">
        <f>VLOOKUP($A92,all_biorepintensities!$A:$G,MATCH(G$1,all_biorepintensities!$A$1:$G$1,0),FALSE)</f>
        <v>77140293.109999999</v>
      </c>
      <c r="H92" s="10">
        <f>ROUND(AVERAGE(B92:D92),all_biorepintensities!$U$4)</f>
        <v>58605303.6133333</v>
      </c>
      <c r="I92" s="10">
        <f>ROUND(AVERAGE(E92:G92),all_biorepintensities!$U$4)</f>
        <v>57527592.603333302</v>
      </c>
      <c r="J92" s="2">
        <f>ROUND(SQRT(((1/3+1/3)/4)*((SUM((B92-H92)^2,(C92-H92)^2,(D92-H92)^2)+SUM((E92-I92)^2,(F92-I92)^2,(G92-I92)^2)))),all_biorepintensities!$U$4)</f>
        <v>11036604.232425099</v>
      </c>
      <c r="K92" s="2">
        <f>ROUND((I92-H92)/(J92+all_biorepintensities!$U$2),all_biorepintensities!$U$4)</f>
        <v>-9.76487776E-2</v>
      </c>
      <c r="L92" s="2">
        <f>K92+0.00000001*ROWS($K$2:K92)</f>
        <v>-9.7647867599999993E-2</v>
      </c>
      <c r="M92">
        <f t="shared" si="1"/>
        <v>57</v>
      </c>
      <c r="N92">
        <f>INDEX($K$2:$K$420,MATCH(ROWS($M$2:$M92),$M$2:$M$420,0))</f>
        <v>0.1213553247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123030831.52</v>
      </c>
      <c r="C93">
        <f>VLOOKUP($A93,all_biorepintensities!$A:$G,MATCH(C$1,all_biorepintensities!$A$1:$G$1,0),FALSE)</f>
        <v>636121706.87</v>
      </c>
      <c r="D93">
        <f>VLOOKUP($A93,all_biorepintensities!$A:$G,MATCH(D$1,all_biorepintensities!$A$1:$G$1,0),FALSE)</f>
        <v>499780467.13999999</v>
      </c>
      <c r="E93">
        <f>VLOOKUP($A93,all_biorepintensities!$A:$G,MATCH(E$1,all_biorepintensities!$A$1:$G$1,0),FALSE)</f>
        <v>93878299.650000006</v>
      </c>
      <c r="F93">
        <f>VLOOKUP($A93,all_biorepintensities!$A:$G,MATCH(F$1,all_biorepintensities!$A$1:$G$1,0),FALSE)</f>
        <v>357227579.69</v>
      </c>
      <c r="G93">
        <f>VLOOKUP($A93,all_biorepintensities!$A:$G,MATCH(G$1,all_biorepintensities!$A$1:$G$1,0),FALSE)</f>
        <v>762745895.25999999</v>
      </c>
      <c r="H93" s="10">
        <f>ROUND(AVERAGE(B93:D93),all_biorepintensities!$U$4)</f>
        <v>419644335.17666698</v>
      </c>
      <c r="I93" s="10">
        <f>ROUND(AVERAGE(E93:G93),all_biorepintensities!$U$4)</f>
        <v>404617258.19999999</v>
      </c>
      <c r="J93" s="2">
        <f>ROUND(SQRT(((1/3+1/3)/4)*((SUM((B93-H93)^2,(C93-H93)^2,(D93-H93)^2)+SUM((E93-I93)^2,(F93-I93)^2,(G93-I93)^2)))),all_biorepintensities!$U$4)</f>
        <v>247764816.349852</v>
      </c>
      <c r="K93" s="2">
        <f>ROUND((I93-H93)/(J93+all_biorepintensities!$U$2),all_biorepintensities!$U$4)</f>
        <v>-6.0650568299999999E-2</v>
      </c>
      <c r="L93" s="2">
        <f>K93+0.00000001*ROWS($K$2:K93)</f>
        <v>-6.0649648299999998E-2</v>
      </c>
      <c r="M93">
        <f t="shared" si="1"/>
        <v>62</v>
      </c>
      <c r="N93">
        <f>INDEX($K$2:$K$420,MATCH(ROWS($M$2:$M93),$M$2:$M$420,0))</f>
        <v>0.1276031648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62657222.43</v>
      </c>
      <c r="C94">
        <f>VLOOKUP($A94,all_biorepintensities!$A:$G,MATCH(C$1,all_biorepintensities!$A$1:$G$1,0),FALSE)</f>
        <v>1495309048.76</v>
      </c>
      <c r="D94">
        <f>VLOOKUP($A94,all_biorepintensities!$A:$G,MATCH(D$1,all_biorepintensities!$A$1:$G$1,0),FALSE)</f>
        <v>831883148.25999999</v>
      </c>
      <c r="E94">
        <f>VLOOKUP($A94,all_biorepintensities!$A:$G,MATCH(E$1,all_biorepintensities!$A$1:$G$1,0),FALSE)</f>
        <v>16588481.16</v>
      </c>
      <c r="F94">
        <f>VLOOKUP($A94,all_biorepintensities!$A:$G,MATCH(F$1,all_biorepintensities!$A$1:$G$1,0),FALSE)</f>
        <v>439552195</v>
      </c>
      <c r="G94">
        <f>VLOOKUP($A94,all_biorepintensities!$A:$G,MATCH(G$1,all_biorepintensities!$A$1:$G$1,0),FALSE)</f>
        <v>1730860518.23</v>
      </c>
      <c r="H94" s="10">
        <f>ROUND(AVERAGE(B94:D94),all_biorepintensities!$U$4)</f>
        <v>796616473.14999998</v>
      </c>
      <c r="I94" s="10">
        <f>ROUND(AVERAGE(E94:G94),all_biorepintensities!$U$4)</f>
        <v>729000398.13</v>
      </c>
      <c r="J94" s="2">
        <f>ROUND(SQRT(((1/3+1/3)/4)*((SUM((B94-H94)^2,(C94-H94)^2,(D94-H94)^2)+SUM((E94-I94)^2,(F94-I94)^2,(G94-I94)^2)))),all_biorepintensities!$U$4)</f>
        <v>661204196.55934799</v>
      </c>
      <c r="K94" s="2">
        <f>ROUND((I94-H94)/(J94+all_biorepintensities!$U$2),all_biorepintensities!$U$4)</f>
        <v>-0.1022620172</v>
      </c>
      <c r="L94" s="2">
        <f>K94+0.00000001*ROWS($K$2:K94)</f>
        <v>-0.1022610872</v>
      </c>
      <c r="M94">
        <f t="shared" si="1"/>
        <v>56</v>
      </c>
      <c r="N94">
        <f>INDEX($K$2:$K$420,MATCH(ROWS($M$2:$M94),$M$2:$M$420,0))</f>
        <v>0.2168799669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7591097.1399999997</v>
      </c>
      <c r="C95">
        <f>VLOOKUP($A95,all_biorepintensities!$A:$G,MATCH(C$1,all_biorepintensities!$A$1:$G$1,0),FALSE)</f>
        <v>491438679.62</v>
      </c>
      <c r="D95">
        <f>VLOOKUP($A95,all_biorepintensities!$A:$G,MATCH(D$1,all_biorepintensities!$A$1:$G$1,0),FALSE)</f>
        <v>19293594.629999999</v>
      </c>
      <c r="E95">
        <f>VLOOKUP($A95,all_biorepintensities!$A:$G,MATCH(E$1,all_biorepintensities!$A$1:$G$1,0),FALSE)</f>
        <v>587795.47</v>
      </c>
      <c r="F95">
        <f>VLOOKUP($A95,all_biorepintensities!$A:$G,MATCH(F$1,all_biorepintensities!$A$1:$G$1,0),FALSE)</f>
        <v>190458196.24000001</v>
      </c>
      <c r="G95">
        <f>VLOOKUP($A95,all_biorepintensities!$A:$G,MATCH(G$1,all_biorepintensities!$A$1:$G$1,0),FALSE)</f>
        <v>75567440.799999997</v>
      </c>
      <c r="H95" s="10">
        <f>ROUND(AVERAGE(B95:D95),all_biorepintensities!$U$4)</f>
        <v>172774457.13</v>
      </c>
      <c r="I95" s="10">
        <f>ROUND(AVERAGE(E95:G95),all_biorepintensities!$U$4)</f>
        <v>88871144.170000002</v>
      </c>
      <c r="J95" s="2">
        <f>ROUND(SQRT(((1/3+1/3)/4)*((SUM((B95-H95)^2,(C95-H95)^2,(D95-H95)^2)+SUM((E95-I95)^2,(F95-I95)^2,(G95-I95)^2)))),all_biorepintensities!$U$4)</f>
        <v>168661234.23191699</v>
      </c>
      <c r="K95" s="2">
        <f>ROUND((I95-H95)/(J95+all_biorepintensities!$U$2),all_biorepintensities!$U$4)</f>
        <v>-0.4974664916</v>
      </c>
      <c r="L95" s="2">
        <f>K95+0.00000001*ROWS($K$2:K95)</f>
        <v>-0.4974655516</v>
      </c>
      <c r="M95">
        <f t="shared" si="1"/>
        <v>12</v>
      </c>
      <c r="N95">
        <f>INDEX($K$2:$K$420,MATCH(ROWS($M$2:$M95),$M$2:$M$420,0))</f>
        <v>0.2202026725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7633434.4000000004</v>
      </c>
      <c r="C96">
        <f>VLOOKUP($A96,all_biorepintensities!$A:$G,MATCH(C$1,all_biorepintensities!$A$1:$G$1,0),FALSE)</f>
        <v>47329935.600000001</v>
      </c>
      <c r="D96">
        <f>VLOOKUP($A96,all_biorepintensities!$A:$G,MATCH(D$1,all_biorepintensities!$A$1:$G$1,0),FALSE)</f>
        <v>19981695.850000001</v>
      </c>
      <c r="E96">
        <f>VLOOKUP($A96,all_biorepintensities!$A:$G,MATCH(E$1,all_biorepintensities!$A$1:$G$1,0),FALSE)</f>
        <v>6571768.5899999999</v>
      </c>
      <c r="F96">
        <f>VLOOKUP($A96,all_biorepintensities!$A:$G,MATCH(F$1,all_biorepintensities!$A$1:$G$1,0),FALSE)</f>
        <v>25735471.100000001</v>
      </c>
      <c r="G96">
        <f>VLOOKUP($A96,all_biorepintensities!$A:$G,MATCH(G$1,all_biorepintensities!$A$1:$G$1,0),FALSE)</f>
        <v>44261067.600000001</v>
      </c>
      <c r="H96" s="10">
        <f>ROUND(AVERAGE(B96:D96),all_biorepintensities!$U$4)</f>
        <v>24981688.616666701</v>
      </c>
      <c r="I96" s="10">
        <f>ROUND(AVERAGE(E96:G96),all_biorepintensities!$U$4)</f>
        <v>25522769.096666701</v>
      </c>
      <c r="J96" s="2">
        <f>ROUND(SQRT(((1/3+1/3)/4)*((SUM((B96-H96)^2,(C96-H96)^2,(D96-H96)^2)+SUM((E96-I96)^2,(F96-I96)^2,(G96-I96)^2)))),all_biorepintensities!$U$4)</f>
        <v>15998518.1001596</v>
      </c>
      <c r="K96" s="2">
        <f>ROUND((I96-H96)/(J96+all_biorepintensities!$U$2),all_biorepintensities!$U$4)</f>
        <v>3.3820660299999999E-2</v>
      </c>
      <c r="L96" s="2">
        <f>K96+0.00000001*ROWS($K$2:K96)</f>
        <v>3.3821610299999999E-2</v>
      </c>
      <c r="M96">
        <f t="shared" si="1"/>
        <v>80</v>
      </c>
      <c r="N96">
        <f>INDEX($K$2:$K$420,MATCH(ROWS($M$2:$M96),$M$2:$M$420,0))</f>
        <v>0.2447267981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282864309.06999999</v>
      </c>
      <c r="C97">
        <f>VLOOKUP($A97,all_biorepintensities!$A:$G,MATCH(C$1,all_biorepintensities!$A$1:$G$1,0),FALSE)</f>
        <v>227417025.52000001</v>
      </c>
      <c r="D97">
        <f>VLOOKUP($A97,all_biorepintensities!$A:$G,MATCH(D$1,all_biorepintensities!$A$1:$G$1,0),FALSE)</f>
        <v>201642901.94</v>
      </c>
      <c r="E97">
        <f>VLOOKUP($A97,all_biorepintensities!$A:$G,MATCH(E$1,all_biorepintensities!$A$1:$G$1,0),FALSE)</f>
        <v>260142409.12</v>
      </c>
      <c r="F97">
        <f>VLOOKUP($A97,all_biorepintensities!$A:$G,MATCH(F$1,all_biorepintensities!$A$1:$G$1,0),FALSE)</f>
        <v>148226982.78999999</v>
      </c>
      <c r="G97">
        <f>VLOOKUP($A97,all_biorepintensities!$A:$G,MATCH(G$1,all_biorepintensities!$A$1:$G$1,0),FALSE)</f>
        <v>286892202.17000002</v>
      </c>
      <c r="H97" s="10">
        <f>ROUND(AVERAGE(B97:D97),all_biorepintensities!$U$4)</f>
        <v>237308078.84333301</v>
      </c>
      <c r="I97" s="10">
        <f>ROUND(AVERAGE(E97:G97),all_biorepintensities!$U$4)</f>
        <v>231753864.693333</v>
      </c>
      <c r="J97" s="2">
        <f>ROUND(SQRT(((1/3+1/3)/4)*((SUM((B97-H97)^2,(C97-H97)^2,(D97-H97)^2)+SUM((E97-I97)^2,(F97-I97)^2,(G97-I97)^2)))),all_biorepintensities!$U$4)</f>
        <v>48764901.323775098</v>
      </c>
      <c r="K97" s="2">
        <f>ROUND((I97-H97)/(J97+all_biorepintensities!$U$2),all_biorepintensities!$U$4)</f>
        <v>-0.11389778070000001</v>
      </c>
      <c r="L97" s="2">
        <f>K97+0.00000001*ROWS($K$2:K97)</f>
        <v>-0.11389682070000001</v>
      </c>
      <c r="M97">
        <f t="shared" si="1"/>
        <v>52</v>
      </c>
      <c r="N97">
        <f>INDEX($K$2:$K$420,MATCH(ROWS($M$2:$M97),$M$2:$M$420,0))</f>
        <v>0.29996547099999998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53194556.450000003</v>
      </c>
      <c r="C98">
        <f>VLOOKUP($A98,all_biorepintensities!$A:$G,MATCH(C$1,all_biorepintensities!$A$1:$G$1,0),FALSE)</f>
        <v>616093225.09000003</v>
      </c>
      <c r="D98">
        <f>VLOOKUP($A98,all_biorepintensities!$A:$G,MATCH(D$1,all_biorepintensities!$A$1:$G$1,0),FALSE)</f>
        <v>474370244.00999999</v>
      </c>
      <c r="E98">
        <f>VLOOKUP($A98,all_biorepintensities!$A:$G,MATCH(E$1,all_biorepintensities!$A$1:$G$1,0),FALSE)</f>
        <v>55334808.700000003</v>
      </c>
      <c r="F98">
        <f>VLOOKUP($A98,all_biorepintensities!$A:$G,MATCH(F$1,all_biorepintensities!$A$1:$G$1,0),FALSE)</f>
        <v>383613259.83999997</v>
      </c>
      <c r="G98">
        <f>VLOOKUP($A98,all_biorepintensities!$A:$G,MATCH(G$1,all_biorepintensities!$A$1:$G$1,0),FALSE)</f>
        <v>695378760.29999995</v>
      </c>
      <c r="H98" s="10">
        <f>ROUND(AVERAGE(B98:D98),all_biorepintensities!$U$4)</f>
        <v>381219341.85000002</v>
      </c>
      <c r="I98" s="10">
        <f>ROUND(AVERAGE(E98:G98),all_biorepintensities!$U$4)</f>
        <v>378108942.94666702</v>
      </c>
      <c r="J98" s="2">
        <f>ROUND(SQRT(((1/3+1/3)/4)*((SUM((B98-H98)^2,(C98-H98)^2,(D98-H98)^2)+SUM((E98-I98)^2,(F98-I98)^2,(G98-I98)^2)))),all_biorepintensities!$U$4)</f>
        <v>250438504.655581</v>
      </c>
      <c r="K98" s="2">
        <f>ROUND((I98-H98)/(J98+all_biorepintensities!$U$2),all_biorepintensities!$U$4)</f>
        <v>-1.2419810999999999E-2</v>
      </c>
      <c r="L98" s="2">
        <f>K98+0.00000001*ROWS($K$2:K98)</f>
        <v>-1.2418841E-2</v>
      </c>
      <c r="M98">
        <f t="shared" si="1"/>
        <v>73</v>
      </c>
      <c r="N98">
        <f>INDEX($K$2:$K$420,MATCH(ROWS($M$2:$M98),$M$2:$M$420,0))</f>
        <v>0.35677425039999999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82434788.200000003</v>
      </c>
      <c r="C99">
        <f>VLOOKUP($A99,all_biorepintensities!$A:$G,MATCH(C$1,all_biorepintensities!$A$1:$G$1,0),FALSE)</f>
        <v>308805671.44</v>
      </c>
      <c r="D99">
        <f>VLOOKUP($A99,all_biorepintensities!$A:$G,MATCH(D$1,all_biorepintensities!$A$1:$G$1,0),FALSE)</f>
        <v>222215983.11000001</v>
      </c>
      <c r="E99">
        <f>VLOOKUP($A99,all_biorepintensities!$A:$G,MATCH(E$1,all_biorepintensities!$A$1:$G$1,0),FALSE)</f>
        <v>69027272.560000002</v>
      </c>
      <c r="F99">
        <f>VLOOKUP($A99,all_biorepintensities!$A:$G,MATCH(F$1,all_biorepintensities!$A$1:$G$1,0),FALSE)</f>
        <v>196925917.59999999</v>
      </c>
      <c r="G99">
        <f>VLOOKUP($A99,all_biorepintensities!$A:$G,MATCH(G$1,all_biorepintensities!$A$1:$G$1,0),FALSE)</f>
        <v>301039433.73000002</v>
      </c>
      <c r="H99" s="10">
        <f>ROUND(AVERAGE(B99:D99),all_biorepintensities!$U$4)</f>
        <v>204485480.91666701</v>
      </c>
      <c r="I99" s="10">
        <f>ROUND(AVERAGE(E99:G99),all_biorepintensities!$U$4)</f>
        <v>188997541.29666701</v>
      </c>
      <c r="J99" s="2">
        <f>ROUND(SQRT(((1/3+1/3)/4)*((SUM((B99-H99)^2,(C99-H99)^2,(D99-H99)^2)+SUM((E99-I99)^2,(F99-I99)^2,(G99-I99)^2)))),all_biorepintensities!$U$4)</f>
        <v>94076701.546369806</v>
      </c>
      <c r="K99" s="2">
        <f>ROUND((I99-H99)/(J99+all_biorepintensities!$U$2),all_biorepintensities!$U$4)</f>
        <v>-0.16463097879999999</v>
      </c>
      <c r="L99" s="2">
        <f>K99+0.00000001*ROWS($K$2:K99)</f>
        <v>-0.16462999879999998</v>
      </c>
      <c r="M99">
        <f t="shared" si="1"/>
        <v>47</v>
      </c>
      <c r="N99">
        <f>INDEX($K$2:$K$420,MATCH(ROWS($M$2:$M99),$M$2:$M$420,0))</f>
        <v>0.45113875939999998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16419088.08</v>
      </c>
      <c r="C100">
        <f>VLOOKUP($A100,all_biorepintensities!$A:$G,MATCH(C$1,all_biorepintensities!$A$1:$G$1,0),FALSE)</f>
        <v>153410700.53</v>
      </c>
      <c r="D100">
        <f>VLOOKUP($A100,all_biorepintensities!$A:$G,MATCH(D$1,all_biorepintensities!$A$1:$G$1,0),FALSE)</f>
        <v>145441727.05000001</v>
      </c>
      <c r="E100">
        <f>VLOOKUP($A100,all_biorepintensities!$A:$G,MATCH(E$1,all_biorepintensities!$A$1:$G$1,0),FALSE)</f>
        <v>16881866.379999999</v>
      </c>
      <c r="F100">
        <f>VLOOKUP($A100,all_biorepintensities!$A:$G,MATCH(F$1,all_biorepintensities!$A$1:$G$1,0),FALSE)</f>
        <v>98992486.430000007</v>
      </c>
      <c r="G100">
        <f>VLOOKUP($A100,all_biorepintensities!$A:$G,MATCH(G$1,all_biorepintensities!$A$1:$G$1,0),FALSE)</f>
        <v>222325380.61000001</v>
      </c>
      <c r="H100" s="10">
        <f>ROUND(AVERAGE(B100:D100),all_biorepintensities!$U$4)</f>
        <v>105090505.22</v>
      </c>
      <c r="I100" s="10">
        <f>ROUND(AVERAGE(E100:G100),all_biorepintensities!$U$4)</f>
        <v>112733244.473333</v>
      </c>
      <c r="J100" s="2">
        <f>ROUND(SQRT(((1/3+1/3)/4)*((SUM((B100-H100)^2,(C100-H100)^2,(D100-H100)^2)+SUM((E100-I100)^2,(F100-I100)^2,(G100-I100)^2)))),all_biorepintensities!$U$4)</f>
        <v>74400284.511755005</v>
      </c>
      <c r="K100" s="2">
        <f>ROUND((I100-H100)/(J100+all_biorepintensities!$U$2),all_biorepintensities!$U$4)</f>
        <v>0.1027245958</v>
      </c>
      <c r="L100" s="2">
        <f>K100+0.00000001*ROWS($K$2:K100)</f>
        <v>0.1027255858</v>
      </c>
      <c r="M100">
        <f t="shared" si="1"/>
        <v>88</v>
      </c>
      <c r="N100">
        <f>INDEX($K$2:$K$420,MATCH(ROWS($M$2:$M100),$M$2:$M$420,0))</f>
        <v>0.51890493709999996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63828929.299999997</v>
      </c>
      <c r="C101">
        <f>VLOOKUP($A101,all_biorepintensities!$A:$G,MATCH(C$1,all_biorepintensities!$A$1:$G$1,0),FALSE)</f>
        <v>137658760.62</v>
      </c>
      <c r="D101">
        <f>VLOOKUP($A101,all_biorepintensities!$A:$G,MATCH(D$1,all_biorepintensities!$A$1:$G$1,0),FALSE)</f>
        <v>256874555.56</v>
      </c>
      <c r="E101">
        <f>VLOOKUP($A101,all_biorepintensities!$A:$G,MATCH(E$1,all_biorepintensities!$A$1:$G$1,0),FALSE)</f>
        <v>81228792.629999995</v>
      </c>
      <c r="F101">
        <f>VLOOKUP($A101,all_biorepintensities!$A:$G,MATCH(F$1,all_biorepintensities!$A$1:$G$1,0),FALSE)</f>
        <v>121804764.48999999</v>
      </c>
      <c r="G101">
        <f>VLOOKUP($A101,all_biorepintensities!$A:$G,MATCH(G$1,all_biorepintensities!$A$1:$G$1,0),FALSE)</f>
        <v>283515801.94</v>
      </c>
      <c r="H101" s="10">
        <f>ROUND(AVERAGE(B101:D101),all_biorepintensities!$U$4)</f>
        <v>152787415.16</v>
      </c>
      <c r="I101" s="10">
        <f>ROUND(AVERAGE(E101:G101),all_biorepintensities!$U$4)</f>
        <v>162183119.686667</v>
      </c>
      <c r="J101" s="2">
        <f>ROUND(SQRT(((1/3+1/3)/4)*((SUM((B101-H101)^2,(C101-H101)^2,(D101-H101)^2)+SUM((E101-I101)^2,(F101-I101)^2,(G101-I101)^2)))),all_biorepintensities!$U$4)</f>
        <v>83548644.125960201</v>
      </c>
      <c r="K101" s="2">
        <f>ROUND((I101-H101)/(J101+all_biorepintensities!$U$2),all_biorepintensities!$U$4)</f>
        <v>0.11245789220000001</v>
      </c>
      <c r="L101" s="2">
        <f>K101+0.00000001*ROWS($K$2:K101)</f>
        <v>0.11245889220000001</v>
      </c>
      <c r="M101">
        <f t="shared" si="1"/>
        <v>90</v>
      </c>
      <c r="N101">
        <f>INDEX($K$2:$K$420,MATCH(ROWS($M$2:$M101),$M$2:$M$420,0))</f>
        <v>0.7348628371</v>
      </c>
      <c r="O101"/>
      <c r="P101"/>
    </row>
    <row r="102" spans="1:16" x14ac:dyDescent="0.25">
      <c r="H102" s="10"/>
      <c r="I102" s="10"/>
      <c r="J102" s="2"/>
      <c r="M102"/>
      <c r="O102"/>
      <c r="P102"/>
    </row>
    <row r="103" spans="1:16" x14ac:dyDescent="0.25">
      <c r="H103" s="10"/>
      <c r="I103" s="10"/>
      <c r="J103" s="2"/>
      <c r="M103"/>
      <c r="O103"/>
      <c r="P103"/>
    </row>
    <row r="104" spans="1:16" x14ac:dyDescent="0.25">
      <c r="H104" s="10"/>
      <c r="I104" s="10"/>
      <c r="J104" s="2"/>
      <c r="M104"/>
      <c r="O104"/>
      <c r="P104"/>
    </row>
    <row r="105" spans="1:16" x14ac:dyDescent="0.25">
      <c r="H105" s="10"/>
      <c r="I105" s="10"/>
      <c r="J105" s="2"/>
      <c r="M105"/>
      <c r="O105"/>
      <c r="P105"/>
    </row>
    <row r="106" spans="1:16" x14ac:dyDescent="0.25">
      <c r="H106" s="10"/>
      <c r="I106" s="10"/>
      <c r="J106" s="2"/>
      <c r="M106"/>
      <c r="O106"/>
      <c r="P106"/>
    </row>
    <row r="107" spans="1:16" x14ac:dyDescent="0.25">
      <c r="H107" s="10"/>
      <c r="I107" s="10"/>
      <c r="J107" s="2"/>
      <c r="M107"/>
      <c r="O107"/>
      <c r="P107"/>
    </row>
    <row r="108" spans="1:16" x14ac:dyDescent="0.25">
      <c r="H108" s="10"/>
      <c r="I108" s="10"/>
      <c r="J108" s="2"/>
      <c r="M108"/>
      <c r="O108"/>
      <c r="P108"/>
    </row>
    <row r="109" spans="1:16" x14ac:dyDescent="0.25">
      <c r="H109" s="10"/>
      <c r="I109" s="10"/>
      <c r="J109" s="2"/>
      <c r="M109"/>
      <c r="O109"/>
      <c r="P109"/>
    </row>
    <row r="110" spans="1:16" x14ac:dyDescent="0.25">
      <c r="H110" s="10"/>
      <c r="I110" s="10"/>
      <c r="J110" s="2"/>
      <c r="M110"/>
      <c r="O110"/>
      <c r="P110"/>
    </row>
    <row r="111" spans="1:16" x14ac:dyDescent="0.25">
      <c r="H111" s="10"/>
      <c r="I111" s="10"/>
      <c r="J111" s="2"/>
      <c r="M111"/>
      <c r="O111"/>
      <c r="P111"/>
    </row>
    <row r="112" spans="1:16" x14ac:dyDescent="0.25">
      <c r="H112" s="10"/>
      <c r="I112" s="10"/>
      <c r="J112" s="2"/>
      <c r="M112"/>
      <c r="O112"/>
      <c r="P112"/>
    </row>
    <row r="113" spans="8:16" x14ac:dyDescent="0.25">
      <c r="H113" s="10"/>
      <c r="I113" s="10"/>
      <c r="J113" s="2"/>
      <c r="M113"/>
      <c r="O113"/>
      <c r="P113"/>
    </row>
    <row r="114" spans="8:16" x14ac:dyDescent="0.25">
      <c r="H114" s="10"/>
      <c r="I114" s="10"/>
      <c r="J114" s="2"/>
      <c r="M114"/>
      <c r="O114"/>
      <c r="P114"/>
    </row>
    <row r="115" spans="8:16" x14ac:dyDescent="0.25">
      <c r="H115" s="10"/>
      <c r="I115" s="10"/>
      <c r="J115" s="2"/>
      <c r="M115"/>
      <c r="O115"/>
      <c r="P115"/>
    </row>
    <row r="116" spans="8:16" x14ac:dyDescent="0.25">
      <c r="H116" s="10"/>
      <c r="I116" s="10"/>
      <c r="J116" s="2"/>
      <c r="M116"/>
      <c r="O116"/>
      <c r="P116"/>
    </row>
    <row r="117" spans="8:16" x14ac:dyDescent="0.25">
      <c r="H117" s="10"/>
      <c r="I117" s="10"/>
      <c r="J117" s="2"/>
      <c r="M117"/>
      <c r="O117"/>
      <c r="P117"/>
    </row>
    <row r="118" spans="8:16" x14ac:dyDescent="0.25">
      <c r="H118" s="10"/>
      <c r="I118" s="10"/>
      <c r="J118" s="2"/>
      <c r="M118"/>
      <c r="O118"/>
      <c r="P118"/>
    </row>
    <row r="119" spans="8:16" x14ac:dyDescent="0.25">
      <c r="H119" s="10"/>
      <c r="I119" s="10"/>
      <c r="J119" s="2"/>
      <c r="M119"/>
      <c r="O119"/>
      <c r="P119"/>
    </row>
    <row r="120" spans="8:16" x14ac:dyDescent="0.25">
      <c r="H120" s="10"/>
      <c r="I120" s="10"/>
      <c r="J120" s="2"/>
      <c r="M120"/>
      <c r="O120"/>
      <c r="P120"/>
    </row>
    <row r="121" spans="8:16" x14ac:dyDescent="0.25">
      <c r="H121" s="10"/>
      <c r="I121" s="10"/>
      <c r="J121" s="2"/>
      <c r="M121"/>
      <c r="O121"/>
      <c r="P121"/>
    </row>
    <row r="122" spans="8:16" x14ac:dyDescent="0.25">
      <c r="H122" s="10"/>
      <c r="I122" s="10"/>
      <c r="J122" s="2"/>
      <c r="M122"/>
      <c r="O122"/>
      <c r="P122"/>
    </row>
    <row r="123" spans="8:16" x14ac:dyDescent="0.25">
      <c r="H123" s="10"/>
      <c r="I123" s="10"/>
      <c r="J123" s="2"/>
      <c r="M123"/>
      <c r="O123"/>
      <c r="P123"/>
    </row>
    <row r="124" spans="8:16" x14ac:dyDescent="0.25">
      <c r="H124" s="10"/>
      <c r="I124" s="10"/>
      <c r="J124" s="2"/>
      <c r="M124"/>
      <c r="O124"/>
      <c r="P124"/>
    </row>
    <row r="125" spans="8:16" x14ac:dyDescent="0.25">
      <c r="H125" s="10"/>
      <c r="I125" s="10"/>
      <c r="J125" s="2"/>
      <c r="M125"/>
      <c r="O125"/>
      <c r="P125"/>
    </row>
    <row r="126" spans="8:16" x14ac:dyDescent="0.25">
      <c r="H126" s="10"/>
      <c r="I126" s="10"/>
      <c r="J126" s="2"/>
      <c r="M126"/>
      <c r="O126"/>
      <c r="P126"/>
    </row>
    <row r="127" spans="8:16" x14ac:dyDescent="0.25">
      <c r="H127" s="10"/>
      <c r="I127" s="10"/>
      <c r="J127" s="2"/>
      <c r="M127"/>
      <c r="O127"/>
      <c r="P127"/>
    </row>
    <row r="128" spans="8:16" x14ac:dyDescent="0.25">
      <c r="H128" s="10"/>
      <c r="I128" s="10"/>
      <c r="J128" s="2"/>
      <c r="M128"/>
      <c r="O128"/>
      <c r="P128"/>
    </row>
    <row r="129" spans="8:16" x14ac:dyDescent="0.25">
      <c r="H129" s="10"/>
      <c r="I129" s="10"/>
      <c r="J129" s="2"/>
      <c r="M129"/>
      <c r="O129"/>
      <c r="P129"/>
    </row>
    <row r="130" spans="8:16" x14ac:dyDescent="0.25">
      <c r="H130" s="10"/>
      <c r="I130" s="10"/>
      <c r="J130" s="2"/>
      <c r="M130"/>
      <c r="O130"/>
      <c r="P130"/>
    </row>
    <row r="131" spans="8:16" x14ac:dyDescent="0.25">
      <c r="H131" s="10"/>
      <c r="I131" s="10"/>
      <c r="J131" s="2"/>
      <c r="M131"/>
      <c r="O131"/>
      <c r="P131"/>
    </row>
    <row r="132" spans="8:16" x14ac:dyDescent="0.25">
      <c r="H132" s="10"/>
      <c r="I132" s="10"/>
      <c r="J132" s="2"/>
      <c r="M132"/>
      <c r="O132"/>
      <c r="P132"/>
    </row>
    <row r="133" spans="8:16" x14ac:dyDescent="0.25">
      <c r="H133" s="10"/>
      <c r="I133" s="10"/>
      <c r="J133" s="2"/>
      <c r="M133"/>
      <c r="O133"/>
      <c r="P133"/>
    </row>
    <row r="134" spans="8:16" x14ac:dyDescent="0.25">
      <c r="H134" s="10"/>
      <c r="I134" s="10"/>
      <c r="J134" s="2"/>
      <c r="M134"/>
      <c r="O134"/>
      <c r="P134"/>
    </row>
    <row r="135" spans="8:16" x14ac:dyDescent="0.25">
      <c r="H135" s="10"/>
      <c r="I135" s="10"/>
      <c r="J135" s="2"/>
      <c r="M135"/>
      <c r="O135"/>
      <c r="P135"/>
    </row>
    <row r="136" spans="8:16" x14ac:dyDescent="0.25">
      <c r="H136" s="10"/>
      <c r="I136" s="10"/>
      <c r="J136" s="2"/>
      <c r="M136"/>
      <c r="O136"/>
      <c r="P136"/>
    </row>
    <row r="137" spans="8:16" x14ac:dyDescent="0.25">
      <c r="H137" s="10"/>
      <c r="I137" s="10"/>
      <c r="J137" s="2"/>
      <c r="M137"/>
      <c r="O137"/>
      <c r="P137"/>
    </row>
    <row r="138" spans="8:16" x14ac:dyDescent="0.25">
      <c r="H138" s="10"/>
      <c r="I138" s="10"/>
      <c r="J138" s="2"/>
      <c r="M138"/>
      <c r="O138"/>
      <c r="P138"/>
    </row>
    <row r="139" spans="8:16" x14ac:dyDescent="0.25">
      <c r="H139" s="10"/>
      <c r="I139" s="10"/>
      <c r="J139" s="2"/>
      <c r="M139"/>
      <c r="O139"/>
      <c r="P139"/>
    </row>
    <row r="140" spans="8:16" x14ac:dyDescent="0.25">
      <c r="H140" s="10"/>
      <c r="I140" s="10"/>
      <c r="J140" s="2"/>
      <c r="M140"/>
      <c r="O140"/>
      <c r="P140"/>
    </row>
    <row r="141" spans="8:16" x14ac:dyDescent="0.25">
      <c r="H141" s="10"/>
      <c r="I141" s="10"/>
      <c r="J141" s="2"/>
      <c r="M141"/>
      <c r="O141"/>
      <c r="P141"/>
    </row>
    <row r="142" spans="8:16" x14ac:dyDescent="0.25">
      <c r="H142" s="10"/>
      <c r="I142" s="10"/>
      <c r="J142" s="2"/>
      <c r="M142"/>
      <c r="O142"/>
      <c r="P142"/>
    </row>
    <row r="143" spans="8:16" x14ac:dyDescent="0.25">
      <c r="H143" s="10"/>
      <c r="I143" s="10"/>
      <c r="J143" s="2"/>
      <c r="M143"/>
      <c r="O143"/>
      <c r="P143"/>
    </row>
    <row r="144" spans="8:16" x14ac:dyDescent="0.25">
      <c r="H144" s="10"/>
      <c r="I144" s="10"/>
      <c r="J144" s="2"/>
      <c r="M144"/>
      <c r="O144"/>
      <c r="P144"/>
    </row>
    <row r="145" spans="8:16" x14ac:dyDescent="0.25">
      <c r="H145" s="10"/>
      <c r="I145" s="10"/>
      <c r="J145" s="2"/>
      <c r="M145"/>
      <c r="O145"/>
      <c r="P145"/>
    </row>
    <row r="146" spans="8:16" x14ac:dyDescent="0.25">
      <c r="H146" s="10"/>
      <c r="I146" s="10"/>
      <c r="J146" s="2"/>
      <c r="M146"/>
      <c r="O146"/>
      <c r="P146"/>
    </row>
    <row r="147" spans="8:16" x14ac:dyDescent="0.25">
      <c r="H147" s="10"/>
      <c r="I147" s="10"/>
      <c r="J147" s="2"/>
      <c r="M147"/>
      <c r="O147"/>
      <c r="P147"/>
    </row>
    <row r="148" spans="8:16" x14ac:dyDescent="0.25">
      <c r="H148" s="10"/>
      <c r="I148" s="10"/>
      <c r="J148" s="2"/>
      <c r="M148"/>
      <c r="O148"/>
      <c r="P148"/>
    </row>
    <row r="149" spans="8:16" x14ac:dyDescent="0.25">
      <c r="H149" s="10"/>
      <c r="I149" s="10"/>
      <c r="J149" s="2"/>
      <c r="M149"/>
      <c r="O149"/>
      <c r="P149"/>
    </row>
    <row r="150" spans="8:16" x14ac:dyDescent="0.25">
      <c r="H150" s="10"/>
      <c r="I150" s="10"/>
      <c r="J150" s="2"/>
      <c r="M150"/>
      <c r="O150"/>
      <c r="P150"/>
    </row>
    <row r="151" spans="8:16" x14ac:dyDescent="0.25">
      <c r="H151" s="10"/>
      <c r="I151" s="10"/>
      <c r="J151" s="2"/>
      <c r="M151"/>
      <c r="O151"/>
      <c r="P151"/>
    </row>
    <row r="152" spans="8:16" x14ac:dyDescent="0.25">
      <c r="H152" s="10"/>
      <c r="I152" s="10"/>
      <c r="J152" s="2"/>
      <c r="M152"/>
      <c r="O152"/>
      <c r="P152"/>
    </row>
    <row r="153" spans="8:16" x14ac:dyDescent="0.25">
      <c r="H153" s="10"/>
      <c r="I153" s="10"/>
      <c r="J153" s="2"/>
      <c r="M153"/>
      <c r="O153"/>
      <c r="P153"/>
    </row>
    <row r="154" spans="8:16" x14ac:dyDescent="0.25">
      <c r="H154" s="10"/>
      <c r="I154" s="10"/>
      <c r="J154" s="2"/>
      <c r="M154"/>
      <c r="O154"/>
      <c r="P154"/>
    </row>
    <row r="155" spans="8:16" x14ac:dyDescent="0.25">
      <c r="H155" s="10"/>
      <c r="I155" s="10"/>
      <c r="J155" s="2"/>
      <c r="M155"/>
      <c r="O155"/>
      <c r="P155"/>
    </row>
    <row r="156" spans="8:16" x14ac:dyDescent="0.25">
      <c r="H156" s="10"/>
      <c r="I156" s="10"/>
      <c r="J156" s="2"/>
      <c r="M156"/>
      <c r="O156"/>
      <c r="P156"/>
    </row>
    <row r="157" spans="8:16" x14ac:dyDescent="0.25">
      <c r="H157" s="10"/>
      <c r="I157" s="10"/>
      <c r="J157" s="2"/>
      <c r="M157"/>
      <c r="O157"/>
      <c r="P157"/>
    </row>
    <row r="158" spans="8:16" x14ac:dyDescent="0.25">
      <c r="H158" s="10"/>
      <c r="I158" s="10"/>
      <c r="J158" s="2"/>
      <c r="M158"/>
      <c r="O158"/>
      <c r="P158"/>
    </row>
    <row r="159" spans="8:16" x14ac:dyDescent="0.25">
      <c r="H159" s="10"/>
      <c r="I159" s="10"/>
      <c r="J159" s="2"/>
      <c r="M159"/>
      <c r="O159"/>
      <c r="P159"/>
    </row>
    <row r="160" spans="8:16" x14ac:dyDescent="0.25">
      <c r="H160" s="10"/>
      <c r="I160" s="10"/>
      <c r="J160" s="2"/>
      <c r="M160"/>
      <c r="O160"/>
      <c r="P160"/>
    </row>
    <row r="161" spans="8:16" x14ac:dyDescent="0.25">
      <c r="H161" s="10"/>
      <c r="I161" s="10"/>
      <c r="J161" s="2"/>
      <c r="M161"/>
      <c r="O161"/>
      <c r="P161"/>
    </row>
    <row r="162" spans="8:16" x14ac:dyDescent="0.25">
      <c r="H162" s="10"/>
      <c r="I162" s="10"/>
      <c r="J162" s="2"/>
      <c r="M162"/>
      <c r="O162"/>
      <c r="P162"/>
    </row>
    <row r="163" spans="8:16" x14ac:dyDescent="0.25">
      <c r="H163" s="10"/>
      <c r="I163" s="10"/>
      <c r="J163" s="2"/>
      <c r="M163"/>
      <c r="O163"/>
      <c r="P163"/>
    </row>
    <row r="164" spans="8:16" x14ac:dyDescent="0.25">
      <c r="H164" s="10"/>
      <c r="I164" s="10"/>
      <c r="J164" s="2"/>
      <c r="M164"/>
      <c r="O164"/>
      <c r="P164"/>
    </row>
    <row r="165" spans="8:16" x14ac:dyDescent="0.25">
      <c r="H165" s="10"/>
      <c r="I165" s="10"/>
      <c r="J165" s="2"/>
      <c r="M165"/>
      <c r="O165"/>
      <c r="P165"/>
    </row>
    <row r="166" spans="8:16" x14ac:dyDescent="0.25">
      <c r="H166" s="10"/>
      <c r="I166" s="10"/>
      <c r="J166" s="2"/>
      <c r="M166"/>
      <c r="O166"/>
      <c r="P166"/>
    </row>
    <row r="167" spans="8:16" x14ac:dyDescent="0.25">
      <c r="H167" s="10"/>
      <c r="I167" s="10"/>
      <c r="J167" s="2"/>
      <c r="M167"/>
      <c r="O167"/>
      <c r="P167"/>
    </row>
    <row r="168" spans="8:16" x14ac:dyDescent="0.25">
      <c r="H168" s="10"/>
      <c r="I168" s="10"/>
      <c r="J168" s="2"/>
      <c r="M168"/>
      <c r="O168"/>
      <c r="P168"/>
    </row>
    <row r="169" spans="8:16" x14ac:dyDescent="0.25">
      <c r="H169" s="10"/>
      <c r="I169" s="10"/>
      <c r="J169" s="2"/>
      <c r="M169"/>
      <c r="O169"/>
      <c r="P169"/>
    </row>
    <row r="170" spans="8:16" x14ac:dyDescent="0.25">
      <c r="H170" s="10"/>
      <c r="I170" s="10"/>
      <c r="J170" s="2"/>
      <c r="M170"/>
      <c r="O170"/>
      <c r="P170"/>
    </row>
    <row r="171" spans="8:16" x14ac:dyDescent="0.25">
      <c r="H171" s="10"/>
      <c r="I171" s="10"/>
      <c r="J171" s="2"/>
      <c r="M171"/>
      <c r="O171"/>
      <c r="P171"/>
    </row>
    <row r="172" spans="8:16" x14ac:dyDescent="0.25">
      <c r="H172" s="10"/>
      <c r="I172" s="10"/>
      <c r="J172" s="2"/>
      <c r="M172"/>
      <c r="O172"/>
      <c r="P172"/>
    </row>
    <row r="173" spans="8:16" x14ac:dyDescent="0.25">
      <c r="H173" s="10"/>
      <c r="I173" s="10"/>
      <c r="J173" s="2"/>
      <c r="M173"/>
      <c r="O173"/>
      <c r="P173"/>
    </row>
    <row r="174" spans="8:16" x14ac:dyDescent="0.25">
      <c r="H174" s="10"/>
      <c r="I174" s="10"/>
      <c r="J174" s="2"/>
      <c r="M174"/>
      <c r="O174"/>
      <c r="P174"/>
    </row>
    <row r="175" spans="8:16" x14ac:dyDescent="0.25">
      <c r="H175" s="10"/>
      <c r="I175" s="10"/>
      <c r="J175" s="2"/>
      <c r="M175"/>
      <c r="O175"/>
      <c r="P175"/>
    </row>
    <row r="176" spans="8:16" x14ac:dyDescent="0.25">
      <c r="H176" s="10"/>
      <c r="I176" s="10"/>
      <c r="J176" s="2"/>
      <c r="M176"/>
      <c r="O176"/>
      <c r="P176"/>
    </row>
    <row r="177" spans="8:16" x14ac:dyDescent="0.25">
      <c r="H177" s="10"/>
      <c r="I177" s="10"/>
      <c r="J177" s="2"/>
      <c r="M177"/>
      <c r="O177"/>
      <c r="P177"/>
    </row>
    <row r="178" spans="8:16" x14ac:dyDescent="0.25">
      <c r="H178" s="10"/>
      <c r="I178" s="10"/>
      <c r="J178" s="2"/>
      <c r="M178"/>
      <c r="O178"/>
      <c r="P178"/>
    </row>
    <row r="179" spans="8:16" x14ac:dyDescent="0.25">
      <c r="H179" s="10"/>
      <c r="I179" s="10"/>
      <c r="J179" s="2"/>
      <c r="M179"/>
      <c r="O179"/>
      <c r="P179"/>
    </row>
    <row r="180" spans="8:16" x14ac:dyDescent="0.25">
      <c r="H180" s="10"/>
      <c r="I180" s="10"/>
      <c r="J180" s="2"/>
      <c r="M180"/>
      <c r="O180"/>
      <c r="P180"/>
    </row>
    <row r="181" spans="8:16" x14ac:dyDescent="0.25">
      <c r="H181" s="10"/>
      <c r="I181" s="10"/>
      <c r="J181" s="2"/>
      <c r="M181"/>
      <c r="O181"/>
      <c r="P181"/>
    </row>
    <row r="182" spans="8:16" x14ac:dyDescent="0.25">
      <c r="H182" s="10"/>
      <c r="I182" s="10"/>
      <c r="J182" s="2"/>
      <c r="M182"/>
      <c r="O182"/>
      <c r="P182"/>
    </row>
    <row r="183" spans="8:16" x14ac:dyDescent="0.25">
      <c r="H183" s="10"/>
      <c r="I183" s="10"/>
      <c r="J183" s="2"/>
      <c r="M183"/>
      <c r="O183"/>
      <c r="P183"/>
    </row>
    <row r="184" spans="8:16" x14ac:dyDescent="0.25">
      <c r="H184" s="10"/>
      <c r="I184" s="10"/>
      <c r="J184" s="2"/>
      <c r="M184"/>
      <c r="O184"/>
      <c r="P184"/>
    </row>
    <row r="185" spans="8:16" x14ac:dyDescent="0.25">
      <c r="H185" s="10"/>
      <c r="I185" s="10"/>
      <c r="J185" s="2"/>
      <c r="M185"/>
      <c r="O185"/>
      <c r="P185"/>
    </row>
    <row r="186" spans="8:16" x14ac:dyDescent="0.25">
      <c r="H186" s="10"/>
      <c r="I186" s="10"/>
      <c r="J186" s="2"/>
      <c r="M186"/>
      <c r="O186"/>
      <c r="P186"/>
    </row>
    <row r="187" spans="8:16" x14ac:dyDescent="0.25">
      <c r="H187" s="10"/>
      <c r="I187" s="10"/>
      <c r="J187" s="2"/>
      <c r="M187"/>
      <c r="O187"/>
      <c r="P187"/>
    </row>
    <row r="188" spans="8:16" x14ac:dyDescent="0.25">
      <c r="H188" s="10"/>
      <c r="I188" s="10"/>
      <c r="J188" s="2"/>
      <c r="M188"/>
      <c r="O188"/>
      <c r="P188"/>
    </row>
    <row r="189" spans="8:16" x14ac:dyDescent="0.25">
      <c r="H189" s="10"/>
      <c r="I189" s="10"/>
      <c r="J189" s="2"/>
      <c r="M189"/>
      <c r="O189"/>
      <c r="P189"/>
    </row>
    <row r="190" spans="8:16" x14ac:dyDescent="0.25">
      <c r="H190" s="10"/>
      <c r="I190" s="10"/>
      <c r="J190" s="2"/>
      <c r="M190"/>
      <c r="O190"/>
      <c r="P190"/>
    </row>
    <row r="191" spans="8:16" x14ac:dyDescent="0.25">
      <c r="H191" s="10"/>
      <c r="I191" s="10"/>
      <c r="J191" s="2"/>
      <c r="M191"/>
      <c r="O191"/>
      <c r="P191"/>
    </row>
    <row r="192" spans="8:16" x14ac:dyDescent="0.25">
      <c r="H192" s="10"/>
      <c r="I192" s="10"/>
      <c r="J192" s="2"/>
      <c r="M192"/>
      <c r="O192"/>
      <c r="P192"/>
    </row>
    <row r="193" spans="8:16" x14ac:dyDescent="0.25">
      <c r="H193" s="10"/>
      <c r="I193" s="10"/>
      <c r="J193" s="2"/>
      <c r="M193"/>
      <c r="O193"/>
      <c r="P193"/>
    </row>
    <row r="194" spans="8:16" x14ac:dyDescent="0.25">
      <c r="H194" s="10"/>
      <c r="I194" s="10"/>
      <c r="J194" s="2"/>
      <c r="M194"/>
      <c r="O194"/>
      <c r="P194"/>
    </row>
    <row r="195" spans="8:16" x14ac:dyDescent="0.25">
      <c r="H195" s="10"/>
      <c r="I195" s="10"/>
      <c r="J195" s="2"/>
      <c r="M195"/>
      <c r="O195"/>
      <c r="P195"/>
    </row>
    <row r="196" spans="8:16" x14ac:dyDescent="0.25">
      <c r="H196" s="10"/>
      <c r="I196" s="10"/>
      <c r="J196" s="2"/>
      <c r="M196"/>
      <c r="O196"/>
      <c r="P196"/>
    </row>
    <row r="197" spans="8:16" x14ac:dyDescent="0.25">
      <c r="H197" s="10"/>
      <c r="I197" s="10"/>
      <c r="J197" s="2"/>
      <c r="M197"/>
      <c r="O197"/>
      <c r="P197"/>
    </row>
    <row r="198" spans="8:16" x14ac:dyDescent="0.25">
      <c r="H198" s="10"/>
      <c r="I198" s="10"/>
      <c r="J198" s="2"/>
      <c r="M198"/>
      <c r="O198"/>
      <c r="P198"/>
    </row>
    <row r="199" spans="8:16" x14ac:dyDescent="0.25">
      <c r="H199" s="10"/>
      <c r="I199" s="10"/>
      <c r="J199" s="2"/>
      <c r="M199"/>
      <c r="O199"/>
      <c r="P199"/>
    </row>
    <row r="200" spans="8:16" x14ac:dyDescent="0.25">
      <c r="H200" s="10"/>
      <c r="I200" s="10"/>
      <c r="J200" s="2"/>
      <c r="M200"/>
      <c r="O200"/>
      <c r="P200"/>
    </row>
    <row r="201" spans="8:16" x14ac:dyDescent="0.25">
      <c r="H201" s="10"/>
      <c r="I201" s="10"/>
      <c r="J201" s="2"/>
      <c r="M201"/>
      <c r="O201"/>
      <c r="P201"/>
    </row>
    <row r="202" spans="8:16" x14ac:dyDescent="0.25">
      <c r="H202" s="10"/>
      <c r="I202" s="10"/>
      <c r="J202" s="2"/>
      <c r="M202"/>
      <c r="O202"/>
      <c r="P202"/>
    </row>
    <row r="203" spans="8:16" x14ac:dyDescent="0.25">
      <c r="H203" s="10"/>
      <c r="I203" s="10"/>
      <c r="J203" s="2"/>
      <c r="M203"/>
      <c r="O203"/>
      <c r="P203"/>
    </row>
    <row r="204" spans="8:16" x14ac:dyDescent="0.25">
      <c r="H204" s="10"/>
      <c r="I204" s="10"/>
      <c r="J204" s="2"/>
      <c r="M204"/>
      <c r="O204"/>
      <c r="P204"/>
    </row>
    <row r="205" spans="8:16" x14ac:dyDescent="0.25">
      <c r="H205" s="10"/>
      <c r="I205" s="10"/>
      <c r="J205" s="2"/>
      <c r="M205"/>
      <c r="O205"/>
      <c r="P205"/>
    </row>
    <row r="206" spans="8:16" x14ac:dyDescent="0.25">
      <c r="H206" s="10"/>
      <c r="I206" s="10"/>
      <c r="J206" s="2"/>
      <c r="M206"/>
      <c r="O206"/>
      <c r="P206"/>
    </row>
    <row r="207" spans="8:16" x14ac:dyDescent="0.25">
      <c r="H207" s="10"/>
      <c r="I207" s="10"/>
      <c r="J207" s="2"/>
      <c r="M207"/>
      <c r="O207"/>
      <c r="P207"/>
    </row>
    <row r="208" spans="8:16" x14ac:dyDescent="0.25">
      <c r="H208" s="10"/>
      <c r="I208" s="10"/>
      <c r="J208" s="2"/>
      <c r="M208"/>
      <c r="O208"/>
      <c r="P208"/>
    </row>
    <row r="209" spans="8:16" x14ac:dyDescent="0.25">
      <c r="H209" s="10"/>
      <c r="I209" s="10"/>
      <c r="J209" s="2"/>
      <c r="M209"/>
      <c r="O209"/>
      <c r="P209"/>
    </row>
    <row r="210" spans="8:16" x14ac:dyDescent="0.25">
      <c r="H210" s="10"/>
      <c r="I210" s="10"/>
      <c r="J210" s="2"/>
      <c r="M210"/>
      <c r="O210"/>
      <c r="P210"/>
    </row>
    <row r="211" spans="8:16" x14ac:dyDescent="0.25">
      <c r="H211" s="10"/>
      <c r="I211" s="10"/>
      <c r="J211" s="2"/>
      <c r="M211"/>
      <c r="O211"/>
      <c r="P211"/>
    </row>
    <row r="212" spans="8:16" x14ac:dyDescent="0.25">
      <c r="H212" s="10"/>
      <c r="I212" s="10"/>
      <c r="J212" s="2"/>
      <c r="M212"/>
      <c r="O212"/>
      <c r="P212"/>
    </row>
    <row r="213" spans="8:16" x14ac:dyDescent="0.25">
      <c r="H213" s="10"/>
      <c r="I213" s="10"/>
      <c r="J213" s="2"/>
      <c r="M213"/>
      <c r="O213"/>
      <c r="P213"/>
    </row>
    <row r="214" spans="8:16" x14ac:dyDescent="0.25">
      <c r="H214" s="10"/>
      <c r="I214" s="10"/>
      <c r="J214" s="2"/>
      <c r="M214"/>
      <c r="O214"/>
      <c r="P214"/>
    </row>
    <row r="215" spans="8:16" x14ac:dyDescent="0.25">
      <c r="H215" s="10"/>
      <c r="I215" s="10"/>
      <c r="J215" s="2"/>
      <c r="M215"/>
      <c r="O215"/>
      <c r="P215"/>
    </row>
    <row r="216" spans="8:16" x14ac:dyDescent="0.25">
      <c r="H216" s="10"/>
      <c r="I216" s="10"/>
      <c r="J216" s="2"/>
      <c r="M216"/>
      <c r="O216"/>
      <c r="P216"/>
    </row>
    <row r="217" spans="8:16" x14ac:dyDescent="0.25">
      <c r="H217" s="10"/>
      <c r="I217" s="10"/>
      <c r="J217" s="2"/>
      <c r="M217"/>
      <c r="O217"/>
      <c r="P217"/>
    </row>
    <row r="218" spans="8:16" x14ac:dyDescent="0.25">
      <c r="H218" s="10"/>
      <c r="I218" s="10"/>
      <c r="J218" s="2"/>
      <c r="M218"/>
      <c r="O218"/>
      <c r="P218"/>
    </row>
    <row r="219" spans="8:16" x14ac:dyDescent="0.25">
      <c r="H219" s="10"/>
      <c r="I219" s="10"/>
      <c r="J219" s="2"/>
      <c r="M219"/>
      <c r="O219"/>
      <c r="P219"/>
    </row>
    <row r="220" spans="8:16" x14ac:dyDescent="0.25">
      <c r="H220" s="10"/>
      <c r="I220" s="10"/>
      <c r="J220" s="2"/>
      <c r="M220"/>
      <c r="O220"/>
      <c r="P220"/>
    </row>
    <row r="221" spans="8:16" x14ac:dyDescent="0.25">
      <c r="H221" s="10"/>
      <c r="I221" s="10"/>
      <c r="J221" s="2"/>
      <c r="M221"/>
      <c r="O221"/>
      <c r="P221"/>
    </row>
    <row r="222" spans="8:16" x14ac:dyDescent="0.25">
      <c r="H222" s="10"/>
      <c r="I222" s="10"/>
      <c r="J222" s="2"/>
      <c r="M222"/>
      <c r="O222"/>
      <c r="P222"/>
    </row>
    <row r="223" spans="8:16" x14ac:dyDescent="0.25">
      <c r="H223" s="10"/>
      <c r="I223" s="10"/>
      <c r="J223" s="2"/>
      <c r="M223"/>
      <c r="O223"/>
      <c r="P223"/>
    </row>
    <row r="224" spans="8:16" x14ac:dyDescent="0.25">
      <c r="H224" s="10"/>
      <c r="I224" s="10"/>
      <c r="J224" s="2"/>
      <c r="M224"/>
      <c r="O224"/>
      <c r="P224"/>
    </row>
    <row r="225" spans="8:16" x14ac:dyDescent="0.25">
      <c r="H225" s="10"/>
      <c r="I225" s="10"/>
      <c r="J225" s="2"/>
      <c r="M225"/>
      <c r="O225"/>
      <c r="P225"/>
    </row>
    <row r="226" spans="8:16" x14ac:dyDescent="0.25">
      <c r="H226" s="10"/>
      <c r="I226" s="10"/>
      <c r="J226" s="2"/>
      <c r="M226"/>
      <c r="O226"/>
      <c r="P226"/>
    </row>
    <row r="227" spans="8:16" x14ac:dyDescent="0.25">
      <c r="H227" s="10"/>
      <c r="I227" s="10"/>
      <c r="J227" s="2"/>
      <c r="M227"/>
      <c r="O227"/>
      <c r="P227"/>
    </row>
    <row r="228" spans="8:16" x14ac:dyDescent="0.25">
      <c r="H228" s="10"/>
      <c r="I228" s="10"/>
      <c r="J228" s="2"/>
      <c r="M228"/>
      <c r="O228"/>
      <c r="P228"/>
    </row>
    <row r="229" spans="8:16" x14ac:dyDescent="0.25">
      <c r="H229" s="10"/>
      <c r="I229" s="10"/>
      <c r="J229" s="2"/>
      <c r="M229"/>
      <c r="O229"/>
      <c r="P229"/>
    </row>
    <row r="230" spans="8:16" x14ac:dyDescent="0.25">
      <c r="H230" s="10"/>
      <c r="I230" s="10"/>
      <c r="J230" s="2"/>
      <c r="M230"/>
      <c r="O230"/>
      <c r="P230"/>
    </row>
    <row r="231" spans="8:16" x14ac:dyDescent="0.25">
      <c r="H231" s="10"/>
      <c r="I231" s="10"/>
      <c r="J231" s="2"/>
      <c r="M231"/>
      <c r="O231"/>
      <c r="P231"/>
    </row>
    <row r="232" spans="8:16" x14ac:dyDescent="0.25">
      <c r="H232" s="10"/>
      <c r="I232" s="10"/>
      <c r="J232" s="2"/>
      <c r="M232"/>
      <c r="O232"/>
      <c r="P232"/>
    </row>
    <row r="233" spans="8:16" x14ac:dyDescent="0.25">
      <c r="H233" s="10"/>
      <c r="I233" s="10"/>
      <c r="J233" s="2"/>
      <c r="M233"/>
      <c r="O233"/>
      <c r="P233"/>
    </row>
    <row r="234" spans="8:16" x14ac:dyDescent="0.25">
      <c r="H234" s="10"/>
      <c r="I234" s="10"/>
      <c r="J234" s="2"/>
      <c r="M234"/>
      <c r="O234"/>
      <c r="P234"/>
    </row>
    <row r="235" spans="8:16" x14ac:dyDescent="0.25">
      <c r="H235" s="10"/>
      <c r="I235" s="10"/>
      <c r="J235" s="2"/>
      <c r="M235"/>
      <c r="O235"/>
      <c r="P235"/>
    </row>
    <row r="236" spans="8:16" x14ac:dyDescent="0.25">
      <c r="H236" s="10"/>
      <c r="I236" s="10"/>
      <c r="J236" s="2"/>
      <c r="M236"/>
      <c r="O236"/>
      <c r="P236"/>
    </row>
    <row r="237" spans="8:16" x14ac:dyDescent="0.25">
      <c r="H237" s="10"/>
      <c r="I237" s="10"/>
      <c r="J237" s="2"/>
      <c r="M237"/>
      <c r="O237"/>
      <c r="P237"/>
    </row>
    <row r="238" spans="8:16" x14ac:dyDescent="0.25">
      <c r="H238" s="10"/>
      <c r="I238" s="10"/>
      <c r="J238" s="2"/>
      <c r="M238"/>
      <c r="O238"/>
      <c r="P238"/>
    </row>
    <row r="239" spans="8:16" x14ac:dyDescent="0.25">
      <c r="H239" s="10"/>
      <c r="I239" s="10"/>
      <c r="J239" s="2"/>
      <c r="M239"/>
      <c r="O239"/>
      <c r="P239"/>
    </row>
    <row r="240" spans="8:16" x14ac:dyDescent="0.25">
      <c r="H240" s="10"/>
      <c r="I240" s="10"/>
      <c r="J240" s="2"/>
      <c r="M240"/>
      <c r="O240"/>
      <c r="P240"/>
    </row>
    <row r="241" spans="8:16" x14ac:dyDescent="0.25">
      <c r="H241" s="10"/>
      <c r="I241" s="10"/>
      <c r="J241" s="2"/>
      <c r="M241"/>
      <c r="O241"/>
      <c r="P241"/>
    </row>
    <row r="242" spans="8:16" x14ac:dyDescent="0.25">
      <c r="H242" s="10"/>
      <c r="I242" s="10"/>
      <c r="J242" s="2"/>
      <c r="M242"/>
      <c r="O242"/>
      <c r="P242"/>
    </row>
    <row r="243" spans="8:16" x14ac:dyDescent="0.25">
      <c r="H243" s="10"/>
      <c r="I243" s="10"/>
      <c r="J243" s="2"/>
      <c r="M243"/>
      <c r="O243"/>
      <c r="P243"/>
    </row>
    <row r="244" spans="8:16" x14ac:dyDescent="0.25">
      <c r="H244" s="10"/>
      <c r="I244" s="10"/>
      <c r="J244" s="2"/>
      <c r="M244"/>
      <c r="O244"/>
      <c r="P244"/>
    </row>
    <row r="245" spans="8:16" x14ac:dyDescent="0.25">
      <c r="H245" s="10"/>
      <c r="I245" s="10"/>
      <c r="J245" s="2"/>
      <c r="M245"/>
      <c r="O245"/>
      <c r="P245"/>
    </row>
    <row r="246" spans="8:16" x14ac:dyDescent="0.25">
      <c r="H246" s="10"/>
      <c r="I246" s="10"/>
      <c r="J246" s="2"/>
      <c r="M246"/>
      <c r="O246"/>
      <c r="P246"/>
    </row>
    <row r="247" spans="8:16" x14ac:dyDescent="0.25">
      <c r="H247" s="10"/>
      <c r="I247" s="10"/>
      <c r="J247" s="2"/>
      <c r="M247"/>
      <c r="O247"/>
      <c r="P247"/>
    </row>
    <row r="248" spans="8:16" x14ac:dyDescent="0.25">
      <c r="H248" s="10"/>
      <c r="I248" s="10"/>
      <c r="J248" s="2"/>
      <c r="M248"/>
      <c r="O248"/>
      <c r="P248"/>
    </row>
    <row r="249" spans="8:16" x14ac:dyDescent="0.25">
      <c r="H249" s="10"/>
      <c r="I249" s="10"/>
      <c r="J249" s="2"/>
      <c r="M249"/>
      <c r="O249"/>
      <c r="P249"/>
    </row>
    <row r="250" spans="8:16" x14ac:dyDescent="0.25">
      <c r="H250" s="10"/>
      <c r="I250" s="10"/>
      <c r="J250" s="2"/>
      <c r="M250"/>
      <c r="O250"/>
      <c r="P250"/>
    </row>
    <row r="251" spans="8:16" x14ac:dyDescent="0.25">
      <c r="H251" s="10"/>
      <c r="I251" s="10"/>
      <c r="J251" s="2"/>
      <c r="M251"/>
      <c r="O251"/>
      <c r="P251"/>
    </row>
    <row r="252" spans="8:16" x14ac:dyDescent="0.25">
      <c r="H252" s="10"/>
      <c r="I252" s="10"/>
      <c r="J252" s="2"/>
      <c r="M252"/>
      <c r="O252"/>
      <c r="P252"/>
    </row>
    <row r="253" spans="8:16" x14ac:dyDescent="0.25">
      <c r="H253" s="10"/>
      <c r="I253" s="10"/>
      <c r="J253" s="2"/>
      <c r="M253"/>
      <c r="O253"/>
      <c r="P253"/>
    </row>
    <row r="254" spans="8:16" x14ac:dyDescent="0.25">
      <c r="H254" s="10"/>
      <c r="I254" s="10"/>
      <c r="J254" s="2"/>
      <c r="M254"/>
      <c r="O254"/>
      <c r="P254"/>
    </row>
    <row r="255" spans="8:16" x14ac:dyDescent="0.25">
      <c r="H255" s="10"/>
      <c r="I255" s="10"/>
      <c r="J255" s="2"/>
      <c r="M255"/>
      <c r="O255"/>
      <c r="P255"/>
    </row>
    <row r="256" spans="8:16" x14ac:dyDescent="0.25">
      <c r="H256" s="10"/>
      <c r="I256" s="10"/>
      <c r="J256" s="2"/>
      <c r="M256"/>
      <c r="O256"/>
      <c r="P256"/>
    </row>
    <row r="257" spans="8:16" x14ac:dyDescent="0.25">
      <c r="H257" s="10"/>
      <c r="I257" s="10"/>
      <c r="J257" s="2"/>
      <c r="M257"/>
      <c r="O257"/>
      <c r="P257"/>
    </row>
    <row r="258" spans="8:16" x14ac:dyDescent="0.25">
      <c r="H258" s="10"/>
      <c r="I258" s="10"/>
      <c r="J258" s="2"/>
      <c r="M258"/>
      <c r="O258"/>
      <c r="P258"/>
    </row>
    <row r="259" spans="8:16" x14ac:dyDescent="0.25">
      <c r="H259" s="10"/>
      <c r="I259" s="10"/>
      <c r="J259" s="2"/>
      <c r="M259"/>
      <c r="O259"/>
      <c r="P259"/>
    </row>
    <row r="260" spans="8:16" x14ac:dyDescent="0.25">
      <c r="H260" s="10"/>
      <c r="I260" s="10"/>
      <c r="J260" s="2"/>
      <c r="M260"/>
      <c r="O260"/>
      <c r="P260"/>
    </row>
    <row r="261" spans="8:16" x14ac:dyDescent="0.25">
      <c r="H261" s="10"/>
      <c r="I261" s="10"/>
      <c r="J261" s="2"/>
      <c r="M261"/>
      <c r="O261"/>
      <c r="P261"/>
    </row>
    <row r="262" spans="8:16" x14ac:dyDescent="0.25">
      <c r="H262" s="10"/>
      <c r="I262" s="10"/>
      <c r="J262" s="2"/>
      <c r="M262"/>
      <c r="O262"/>
      <c r="P262"/>
    </row>
    <row r="263" spans="8:16" x14ac:dyDescent="0.25">
      <c r="H263" s="10"/>
      <c r="I263" s="10"/>
      <c r="J263" s="2"/>
      <c r="M263"/>
      <c r="O263"/>
      <c r="P263"/>
    </row>
    <row r="264" spans="8:16" x14ac:dyDescent="0.25">
      <c r="H264" s="10"/>
      <c r="I264" s="10"/>
      <c r="J264" s="2"/>
      <c r="M264"/>
      <c r="O264"/>
      <c r="P264"/>
    </row>
    <row r="265" spans="8:16" x14ac:dyDescent="0.25">
      <c r="H265" s="10"/>
      <c r="I265" s="10"/>
      <c r="J265" s="2"/>
      <c r="M265"/>
      <c r="O265"/>
      <c r="P265"/>
    </row>
    <row r="266" spans="8:16" x14ac:dyDescent="0.25">
      <c r="H266" s="10"/>
      <c r="I266" s="10"/>
      <c r="J266" s="2"/>
      <c r="M266"/>
      <c r="O266"/>
      <c r="P266"/>
    </row>
    <row r="267" spans="8:16" x14ac:dyDescent="0.25">
      <c r="H267" s="10"/>
      <c r="I267" s="10"/>
      <c r="J267" s="2"/>
      <c r="M267"/>
      <c r="O267"/>
      <c r="P267"/>
    </row>
    <row r="268" spans="8:16" x14ac:dyDescent="0.25">
      <c r="H268" s="10"/>
      <c r="I268" s="10"/>
      <c r="J268" s="2"/>
      <c r="M268"/>
      <c r="O268"/>
      <c r="P268"/>
    </row>
    <row r="269" spans="8:16" x14ac:dyDescent="0.25">
      <c r="H269" s="10"/>
      <c r="I269" s="10"/>
      <c r="J269" s="2"/>
      <c r="M269"/>
      <c r="O269"/>
      <c r="P269"/>
    </row>
    <row r="270" spans="8:16" x14ac:dyDescent="0.25">
      <c r="H270" s="10"/>
      <c r="I270" s="10"/>
      <c r="J270" s="2"/>
      <c r="M270"/>
      <c r="O270"/>
      <c r="P270"/>
    </row>
    <row r="271" spans="8:16" x14ac:dyDescent="0.25">
      <c r="H271" s="10"/>
      <c r="I271" s="10"/>
      <c r="J271" s="2"/>
      <c r="M271"/>
      <c r="O271"/>
      <c r="P271"/>
    </row>
    <row r="272" spans="8:16" x14ac:dyDescent="0.25">
      <c r="H272" s="10"/>
      <c r="I272" s="10"/>
      <c r="J272" s="2"/>
      <c r="M272"/>
      <c r="O272"/>
      <c r="P272"/>
    </row>
    <row r="273" spans="8:16" x14ac:dyDescent="0.25">
      <c r="H273" s="10"/>
      <c r="I273" s="10"/>
      <c r="J273" s="2"/>
      <c r="M273"/>
      <c r="O273"/>
      <c r="P273"/>
    </row>
    <row r="274" spans="8:16" x14ac:dyDescent="0.25">
      <c r="H274" s="10"/>
      <c r="I274" s="10"/>
      <c r="J274" s="2"/>
      <c r="M274"/>
      <c r="O274"/>
      <c r="P274"/>
    </row>
    <row r="275" spans="8:16" x14ac:dyDescent="0.25">
      <c r="H275" s="10"/>
      <c r="I275" s="10"/>
      <c r="J275" s="2"/>
      <c r="M275"/>
      <c r="O275"/>
      <c r="P275"/>
    </row>
    <row r="276" spans="8:16" x14ac:dyDescent="0.25">
      <c r="H276" s="10"/>
      <c r="I276" s="10"/>
      <c r="J276" s="2"/>
      <c r="M276"/>
      <c r="O276"/>
      <c r="P276"/>
    </row>
    <row r="277" spans="8:16" x14ac:dyDescent="0.25">
      <c r="H277" s="10"/>
      <c r="I277" s="10"/>
      <c r="J277" s="2"/>
      <c r="M277"/>
      <c r="O277"/>
      <c r="P277"/>
    </row>
    <row r="278" spans="8:16" x14ac:dyDescent="0.25">
      <c r="H278" s="10"/>
      <c r="I278" s="10"/>
      <c r="J278" s="2"/>
      <c r="M278"/>
      <c r="O278"/>
      <c r="P278"/>
    </row>
    <row r="279" spans="8:16" x14ac:dyDescent="0.25">
      <c r="H279" s="10"/>
      <c r="I279" s="10"/>
      <c r="J279" s="2"/>
      <c r="M279"/>
      <c r="O279"/>
      <c r="P279"/>
    </row>
    <row r="280" spans="8:16" x14ac:dyDescent="0.25">
      <c r="H280" s="10"/>
      <c r="I280" s="10"/>
      <c r="J280" s="2"/>
      <c r="M280"/>
      <c r="O280"/>
      <c r="P280"/>
    </row>
    <row r="281" spans="8:16" x14ac:dyDescent="0.25">
      <c r="H281" s="10"/>
      <c r="I281" s="10"/>
      <c r="J281" s="2"/>
      <c r="M281"/>
      <c r="O281"/>
      <c r="P281"/>
    </row>
    <row r="282" spans="8:16" x14ac:dyDescent="0.25">
      <c r="H282" s="10"/>
      <c r="I282" s="10"/>
      <c r="J282" s="2"/>
      <c r="M282"/>
      <c r="O282"/>
      <c r="P282"/>
    </row>
    <row r="283" spans="8:16" x14ac:dyDescent="0.25">
      <c r="H283" s="10"/>
      <c r="I283" s="10"/>
      <c r="J283" s="2"/>
      <c r="M283"/>
      <c r="O283"/>
      <c r="P283"/>
    </row>
    <row r="284" spans="8:16" x14ac:dyDescent="0.25">
      <c r="H284" s="10"/>
      <c r="I284" s="10"/>
      <c r="J284" s="2"/>
      <c r="M284"/>
      <c r="O284"/>
      <c r="P284"/>
    </row>
    <row r="285" spans="8:16" x14ac:dyDescent="0.25">
      <c r="H285" s="10"/>
      <c r="I285" s="10"/>
      <c r="J285" s="2"/>
      <c r="M285"/>
      <c r="O285"/>
      <c r="P285"/>
    </row>
    <row r="286" spans="8:16" x14ac:dyDescent="0.25">
      <c r="H286" s="10"/>
      <c r="I286" s="10"/>
      <c r="J286" s="2"/>
      <c r="M286"/>
      <c r="O286"/>
      <c r="P286"/>
    </row>
    <row r="287" spans="8:16" x14ac:dyDescent="0.25">
      <c r="H287" s="10"/>
      <c r="I287" s="10"/>
      <c r="J287" s="2"/>
      <c r="M287"/>
      <c r="O287"/>
      <c r="P287"/>
    </row>
    <row r="288" spans="8:16" x14ac:dyDescent="0.25">
      <c r="H288" s="10"/>
      <c r="I288" s="10"/>
      <c r="J288" s="2"/>
      <c r="M288"/>
      <c r="O288"/>
      <c r="P288"/>
    </row>
    <row r="289" spans="8:16" x14ac:dyDescent="0.25">
      <c r="H289" s="10"/>
      <c r="I289" s="10"/>
      <c r="J289" s="2"/>
      <c r="M289"/>
      <c r="O289"/>
      <c r="P289"/>
    </row>
    <row r="290" spans="8:16" x14ac:dyDescent="0.25">
      <c r="H290" s="10"/>
      <c r="I290" s="10"/>
      <c r="J290" s="2"/>
      <c r="M290"/>
      <c r="O290"/>
      <c r="P290"/>
    </row>
    <row r="291" spans="8:16" x14ac:dyDescent="0.25">
      <c r="H291" s="10"/>
      <c r="I291" s="10"/>
      <c r="J291" s="2"/>
      <c r="M291"/>
      <c r="O291"/>
      <c r="P291"/>
    </row>
    <row r="292" spans="8:16" x14ac:dyDescent="0.25">
      <c r="H292" s="10"/>
      <c r="I292" s="10"/>
      <c r="J292" s="2"/>
      <c r="M292"/>
      <c r="O292"/>
      <c r="P292"/>
    </row>
    <row r="293" spans="8:16" x14ac:dyDescent="0.25">
      <c r="H293" s="10"/>
      <c r="I293" s="10"/>
      <c r="J293" s="2"/>
      <c r="M293"/>
      <c r="O293"/>
      <c r="P293"/>
    </row>
    <row r="294" spans="8:16" x14ac:dyDescent="0.25">
      <c r="H294" s="10"/>
      <c r="I294" s="10"/>
      <c r="J294" s="2"/>
      <c r="M294"/>
      <c r="O294"/>
      <c r="P294"/>
    </row>
    <row r="295" spans="8:16" x14ac:dyDescent="0.25">
      <c r="H295" s="10"/>
      <c r="I295" s="10"/>
      <c r="J295" s="2"/>
      <c r="M295"/>
      <c r="O295"/>
      <c r="P295"/>
    </row>
    <row r="296" spans="8:16" x14ac:dyDescent="0.25">
      <c r="H296" s="10"/>
      <c r="I296" s="10"/>
      <c r="J296" s="2"/>
      <c r="M296"/>
      <c r="O296"/>
      <c r="P296"/>
    </row>
    <row r="297" spans="8:16" x14ac:dyDescent="0.25">
      <c r="H297" s="10"/>
      <c r="I297" s="10"/>
      <c r="J297" s="2"/>
      <c r="M297"/>
      <c r="O297"/>
      <c r="P297"/>
    </row>
    <row r="298" spans="8:16" x14ac:dyDescent="0.25">
      <c r="H298" s="10"/>
      <c r="I298" s="10"/>
      <c r="J298" s="2"/>
      <c r="M298"/>
      <c r="O298"/>
      <c r="P298"/>
    </row>
    <row r="299" spans="8:16" x14ac:dyDescent="0.25">
      <c r="H299" s="10"/>
      <c r="I299" s="10"/>
      <c r="J299" s="2"/>
      <c r="M299"/>
      <c r="O299"/>
      <c r="P299"/>
    </row>
    <row r="300" spans="8:16" x14ac:dyDescent="0.25">
      <c r="H300" s="10"/>
      <c r="I300" s="10"/>
      <c r="J300" s="2"/>
      <c r="M300"/>
      <c r="O300"/>
      <c r="P300"/>
    </row>
    <row r="301" spans="8:16" x14ac:dyDescent="0.25">
      <c r="H301" s="10"/>
      <c r="I301" s="10"/>
      <c r="J301" s="2"/>
      <c r="M301"/>
      <c r="O301"/>
      <c r="P301"/>
    </row>
    <row r="302" spans="8:16" x14ac:dyDescent="0.25">
      <c r="H302" s="10"/>
      <c r="I302" s="10"/>
      <c r="J302" s="2"/>
      <c r="M302"/>
      <c r="O302"/>
      <c r="P302"/>
    </row>
    <row r="303" spans="8:16" x14ac:dyDescent="0.25">
      <c r="H303" s="10"/>
      <c r="I303" s="10"/>
      <c r="J303" s="2"/>
      <c r="M303"/>
      <c r="O303"/>
      <c r="P303"/>
    </row>
    <row r="304" spans="8:16" x14ac:dyDescent="0.25">
      <c r="H304" s="10"/>
      <c r="I304" s="10"/>
      <c r="J304" s="2"/>
      <c r="M304"/>
      <c r="O304"/>
      <c r="P304"/>
    </row>
    <row r="305" spans="8:16" x14ac:dyDescent="0.25">
      <c r="H305" s="10"/>
      <c r="I305" s="10"/>
      <c r="J305" s="2"/>
      <c r="M305"/>
      <c r="O305"/>
      <c r="P305"/>
    </row>
    <row r="306" spans="8:16" x14ac:dyDescent="0.25">
      <c r="H306" s="10"/>
      <c r="I306" s="10"/>
      <c r="J306" s="2"/>
      <c r="M306"/>
      <c r="O306"/>
      <c r="P306"/>
    </row>
    <row r="307" spans="8:16" x14ac:dyDescent="0.25">
      <c r="H307" s="10"/>
      <c r="I307" s="10"/>
      <c r="J307" s="2"/>
      <c r="M307"/>
      <c r="O307"/>
      <c r="P307"/>
    </row>
    <row r="308" spans="8:16" x14ac:dyDescent="0.25">
      <c r="H308" s="10"/>
      <c r="I308" s="10"/>
      <c r="J308" s="2"/>
      <c r="M308"/>
      <c r="O308"/>
      <c r="P308"/>
    </row>
    <row r="309" spans="8:16" x14ac:dyDescent="0.25">
      <c r="H309" s="10"/>
      <c r="I309" s="10"/>
      <c r="J309" s="2"/>
      <c r="M309"/>
      <c r="O309"/>
      <c r="P309"/>
    </row>
    <row r="310" spans="8:16" x14ac:dyDescent="0.25">
      <c r="H310" s="10"/>
      <c r="I310" s="10"/>
      <c r="J310" s="2"/>
      <c r="M310"/>
      <c r="O310"/>
      <c r="P310"/>
    </row>
    <row r="311" spans="8:16" x14ac:dyDescent="0.25">
      <c r="H311" s="10"/>
      <c r="I311" s="10"/>
      <c r="J311" s="2"/>
      <c r="M311"/>
      <c r="O311"/>
      <c r="P311"/>
    </row>
    <row r="312" spans="8:16" x14ac:dyDescent="0.25">
      <c r="H312" s="10"/>
      <c r="I312" s="10"/>
      <c r="J312" s="2"/>
      <c r="M312"/>
      <c r="O312"/>
      <c r="P312"/>
    </row>
    <row r="313" spans="8:16" x14ac:dyDescent="0.25">
      <c r="H313" s="10"/>
      <c r="I313" s="10"/>
      <c r="J313" s="2"/>
      <c r="M313"/>
      <c r="O313"/>
      <c r="P313"/>
    </row>
    <row r="314" spans="8:16" x14ac:dyDescent="0.25">
      <c r="H314" s="10"/>
      <c r="I314" s="10"/>
      <c r="J314" s="2"/>
      <c r="M314"/>
      <c r="O314"/>
      <c r="P314"/>
    </row>
    <row r="315" spans="8:16" x14ac:dyDescent="0.25">
      <c r="H315" s="10"/>
      <c r="I315" s="10"/>
      <c r="J315" s="2"/>
      <c r="M315"/>
      <c r="O315"/>
      <c r="P315"/>
    </row>
    <row r="316" spans="8:16" x14ac:dyDescent="0.25">
      <c r="H316" s="10"/>
      <c r="I316" s="10"/>
      <c r="J316" s="2"/>
      <c r="M316"/>
      <c r="O316"/>
      <c r="P316"/>
    </row>
    <row r="317" spans="8:16" x14ac:dyDescent="0.25">
      <c r="H317" s="10"/>
      <c r="I317" s="10"/>
      <c r="J317" s="2"/>
      <c r="M317"/>
      <c r="O317"/>
      <c r="P317"/>
    </row>
    <row r="318" spans="8:16" x14ac:dyDescent="0.25">
      <c r="H318" s="10"/>
      <c r="I318" s="10"/>
      <c r="J318" s="2"/>
      <c r="M318"/>
      <c r="O318"/>
      <c r="P318"/>
    </row>
    <row r="319" spans="8:16" x14ac:dyDescent="0.25">
      <c r="H319" s="10"/>
      <c r="I319" s="10"/>
      <c r="J319" s="2"/>
      <c r="M319"/>
      <c r="O319"/>
      <c r="P319"/>
    </row>
    <row r="320" spans="8:16" x14ac:dyDescent="0.25">
      <c r="H320" s="10"/>
      <c r="I320" s="10"/>
      <c r="J320" s="2"/>
      <c r="M320"/>
      <c r="O320"/>
      <c r="P320"/>
    </row>
    <row r="321" spans="8:16" x14ac:dyDescent="0.25">
      <c r="H321" s="10"/>
      <c r="I321" s="10"/>
      <c r="J321" s="2"/>
      <c r="M321"/>
      <c r="O321"/>
      <c r="P321"/>
    </row>
    <row r="322" spans="8:16" x14ac:dyDescent="0.25">
      <c r="H322" s="10"/>
      <c r="I322" s="10"/>
      <c r="J322" s="2"/>
      <c r="M322"/>
      <c r="O322"/>
      <c r="P322"/>
    </row>
    <row r="323" spans="8:16" x14ac:dyDescent="0.25">
      <c r="H323" s="10"/>
      <c r="I323" s="10"/>
      <c r="J323" s="2"/>
      <c r="M323"/>
      <c r="O323"/>
      <c r="P323"/>
    </row>
    <row r="324" spans="8:16" x14ac:dyDescent="0.25">
      <c r="H324" s="10"/>
      <c r="I324" s="10"/>
      <c r="J324" s="2"/>
      <c r="M324"/>
      <c r="O324"/>
      <c r="P324"/>
    </row>
    <row r="325" spans="8:16" x14ac:dyDescent="0.25">
      <c r="H325" s="10"/>
      <c r="I325" s="10"/>
      <c r="J325" s="2"/>
      <c r="M325"/>
      <c r="O325"/>
      <c r="P325"/>
    </row>
    <row r="326" spans="8:16" x14ac:dyDescent="0.25">
      <c r="H326" s="10"/>
      <c r="I326" s="10"/>
      <c r="J326" s="2"/>
      <c r="M326"/>
      <c r="O326"/>
      <c r="P326"/>
    </row>
    <row r="327" spans="8:16" x14ac:dyDescent="0.25">
      <c r="H327" s="10"/>
      <c r="I327" s="10"/>
      <c r="J327" s="2"/>
      <c r="M327"/>
      <c r="O327"/>
      <c r="P327"/>
    </row>
    <row r="328" spans="8:16" x14ac:dyDescent="0.25">
      <c r="H328" s="10"/>
      <c r="I328" s="10"/>
      <c r="J328" s="2"/>
      <c r="M328"/>
      <c r="O328"/>
      <c r="P328"/>
    </row>
    <row r="329" spans="8:16" x14ac:dyDescent="0.25">
      <c r="H329" s="10"/>
      <c r="I329" s="10"/>
      <c r="J329" s="2"/>
      <c r="M329"/>
      <c r="O329"/>
      <c r="P329"/>
    </row>
    <row r="330" spans="8:16" x14ac:dyDescent="0.25">
      <c r="H330" s="10"/>
      <c r="I330" s="10"/>
      <c r="J330" s="2"/>
      <c r="M330"/>
      <c r="O330"/>
      <c r="P330"/>
    </row>
    <row r="331" spans="8:16" x14ac:dyDescent="0.25">
      <c r="H331" s="10"/>
      <c r="I331" s="10"/>
      <c r="J331" s="2"/>
      <c r="M331"/>
      <c r="O331"/>
      <c r="P331"/>
    </row>
    <row r="332" spans="8:16" x14ac:dyDescent="0.25">
      <c r="H332" s="10"/>
      <c r="I332" s="10"/>
      <c r="J332" s="2"/>
      <c r="M332"/>
      <c r="O332"/>
      <c r="P332"/>
    </row>
    <row r="333" spans="8:16" x14ac:dyDescent="0.25">
      <c r="H333" s="10"/>
      <c r="I333" s="10"/>
      <c r="J333" s="2"/>
      <c r="M333"/>
      <c r="O333"/>
      <c r="P333"/>
    </row>
    <row r="334" spans="8:16" x14ac:dyDescent="0.25">
      <c r="H334" s="10"/>
      <c r="I334" s="10"/>
      <c r="J334" s="2"/>
      <c r="M334"/>
      <c r="O334"/>
      <c r="P334"/>
    </row>
    <row r="335" spans="8:16" x14ac:dyDescent="0.25">
      <c r="H335" s="10"/>
      <c r="I335" s="10"/>
      <c r="J335" s="2"/>
      <c r="M335"/>
      <c r="O335"/>
      <c r="P335"/>
    </row>
    <row r="336" spans="8:16" x14ac:dyDescent="0.25">
      <c r="H336" s="10"/>
      <c r="I336" s="10"/>
      <c r="J336" s="2"/>
      <c r="M336"/>
      <c r="O336"/>
      <c r="P336"/>
    </row>
    <row r="337" spans="8:16" x14ac:dyDescent="0.25">
      <c r="H337" s="10"/>
      <c r="I337" s="10"/>
      <c r="J337" s="2"/>
      <c r="M337"/>
      <c r="O337"/>
      <c r="P337"/>
    </row>
    <row r="338" spans="8:16" x14ac:dyDescent="0.25">
      <c r="H338" s="10"/>
      <c r="I338" s="10"/>
      <c r="J338" s="2"/>
      <c r="M338"/>
      <c r="O338"/>
      <c r="P338"/>
    </row>
    <row r="339" spans="8:16" x14ac:dyDescent="0.25">
      <c r="H339" s="10"/>
      <c r="I339" s="10"/>
      <c r="J339" s="2"/>
      <c r="M339"/>
      <c r="O339"/>
      <c r="P339"/>
    </row>
    <row r="340" spans="8:16" x14ac:dyDescent="0.25">
      <c r="H340" s="10"/>
      <c r="I340" s="10"/>
      <c r="J340" s="2"/>
      <c r="M340"/>
      <c r="O340"/>
      <c r="P340"/>
    </row>
    <row r="341" spans="8:16" x14ac:dyDescent="0.25">
      <c r="H341" s="10"/>
      <c r="I341" s="10"/>
      <c r="J341" s="2"/>
      <c r="M341"/>
      <c r="O341"/>
      <c r="P341"/>
    </row>
    <row r="342" spans="8:16" x14ac:dyDescent="0.25">
      <c r="H342" s="10"/>
      <c r="I342" s="10"/>
      <c r="J342" s="2"/>
      <c r="M342"/>
      <c r="O342"/>
      <c r="P342"/>
    </row>
    <row r="343" spans="8:16" x14ac:dyDescent="0.25">
      <c r="H343" s="10"/>
      <c r="I343" s="10"/>
      <c r="J343" s="2"/>
      <c r="M343"/>
      <c r="O343"/>
      <c r="P343"/>
    </row>
    <row r="344" spans="8:16" x14ac:dyDescent="0.25">
      <c r="H344" s="10"/>
      <c r="I344" s="10"/>
      <c r="J344" s="2"/>
      <c r="M344"/>
      <c r="O344"/>
      <c r="P344"/>
    </row>
    <row r="345" spans="8:16" x14ac:dyDescent="0.25">
      <c r="H345" s="10"/>
      <c r="I345" s="10"/>
      <c r="J345" s="2"/>
      <c r="M345"/>
      <c r="O345"/>
      <c r="P345"/>
    </row>
    <row r="346" spans="8:16" x14ac:dyDescent="0.25">
      <c r="H346" s="10"/>
      <c r="I346" s="10"/>
      <c r="J346" s="2"/>
      <c r="M346"/>
      <c r="O346"/>
      <c r="P346"/>
    </row>
    <row r="347" spans="8:16" x14ac:dyDescent="0.25">
      <c r="H347" s="10"/>
      <c r="I347" s="10"/>
      <c r="J347" s="2"/>
      <c r="M347"/>
      <c r="O347"/>
      <c r="P347"/>
    </row>
    <row r="348" spans="8:16" x14ac:dyDescent="0.25">
      <c r="H348" s="10"/>
      <c r="I348" s="10"/>
      <c r="J348" s="2"/>
      <c r="M348"/>
      <c r="O348"/>
      <c r="P348"/>
    </row>
    <row r="349" spans="8:16" x14ac:dyDescent="0.25">
      <c r="H349" s="10"/>
      <c r="I349" s="10"/>
      <c r="J349" s="2"/>
      <c r="M349"/>
      <c r="O349"/>
      <c r="P349"/>
    </row>
    <row r="350" spans="8:16" x14ac:dyDescent="0.25">
      <c r="H350" s="10"/>
      <c r="I350" s="10"/>
      <c r="J350" s="2"/>
      <c r="M350"/>
      <c r="O350"/>
      <c r="P350"/>
    </row>
    <row r="351" spans="8:16" x14ac:dyDescent="0.25">
      <c r="H351" s="10"/>
      <c r="I351" s="10"/>
      <c r="J351" s="2"/>
      <c r="M351"/>
      <c r="O351"/>
      <c r="P351"/>
    </row>
    <row r="352" spans="8:16" x14ac:dyDescent="0.25">
      <c r="H352" s="10"/>
      <c r="I352" s="10"/>
      <c r="J352" s="2"/>
      <c r="M352"/>
      <c r="O352"/>
      <c r="P352"/>
    </row>
    <row r="353" spans="8:16" x14ac:dyDescent="0.25">
      <c r="H353" s="10"/>
      <c r="I353" s="10"/>
      <c r="J353" s="2"/>
      <c r="M353"/>
      <c r="O353"/>
      <c r="P353"/>
    </row>
    <row r="354" spans="8:16" x14ac:dyDescent="0.25">
      <c r="H354" s="10"/>
      <c r="I354" s="10"/>
      <c r="J354" s="2"/>
      <c r="M354"/>
      <c r="O354"/>
      <c r="P354"/>
    </row>
    <row r="355" spans="8:16" x14ac:dyDescent="0.25">
      <c r="H355" s="10"/>
      <c r="I355" s="10"/>
      <c r="J355" s="2"/>
      <c r="M355"/>
      <c r="O355"/>
      <c r="P355"/>
    </row>
    <row r="356" spans="8:16" x14ac:dyDescent="0.25">
      <c r="H356" s="10"/>
      <c r="I356" s="10"/>
      <c r="J356" s="2"/>
      <c r="M356"/>
      <c r="O356"/>
      <c r="P356"/>
    </row>
    <row r="357" spans="8:16" x14ac:dyDescent="0.25">
      <c r="H357" s="10"/>
      <c r="I357" s="10"/>
      <c r="J357" s="2"/>
      <c r="M357"/>
      <c r="O357"/>
      <c r="P357"/>
    </row>
    <row r="358" spans="8:16" x14ac:dyDescent="0.25">
      <c r="H358" s="10"/>
      <c r="I358" s="10"/>
      <c r="J358" s="2"/>
      <c r="M358"/>
      <c r="O358"/>
      <c r="P358"/>
    </row>
    <row r="359" spans="8:16" x14ac:dyDescent="0.25">
      <c r="H359" s="10"/>
      <c r="I359" s="10"/>
      <c r="J359" s="2"/>
      <c r="M359"/>
      <c r="O359"/>
      <c r="P359"/>
    </row>
    <row r="360" spans="8:16" x14ac:dyDescent="0.25">
      <c r="H360" s="10"/>
      <c r="I360" s="10"/>
      <c r="J360" s="2"/>
      <c r="M360"/>
      <c r="O360"/>
      <c r="P360"/>
    </row>
    <row r="361" spans="8:16" x14ac:dyDescent="0.25">
      <c r="H361" s="10"/>
      <c r="I361" s="10"/>
      <c r="J361" s="2"/>
      <c r="M361"/>
      <c r="O361"/>
      <c r="P361"/>
    </row>
    <row r="362" spans="8:16" x14ac:dyDescent="0.25">
      <c r="H362" s="10"/>
      <c r="I362" s="10"/>
      <c r="J362" s="2"/>
      <c r="M362"/>
      <c r="O362"/>
      <c r="P362"/>
    </row>
    <row r="363" spans="8:16" x14ac:dyDescent="0.25">
      <c r="H363" s="10"/>
      <c r="I363" s="10"/>
      <c r="J363" s="2"/>
      <c r="M363"/>
      <c r="O363"/>
      <c r="P363"/>
    </row>
    <row r="364" spans="8:16" x14ac:dyDescent="0.25">
      <c r="H364" s="10"/>
      <c r="I364" s="10"/>
      <c r="J364" s="2"/>
      <c r="M364"/>
      <c r="O364"/>
      <c r="P364"/>
    </row>
    <row r="365" spans="8:16" x14ac:dyDescent="0.25">
      <c r="H365" s="10"/>
      <c r="I365" s="10"/>
      <c r="J365" s="2"/>
      <c r="M365"/>
      <c r="O365"/>
      <c r="P365"/>
    </row>
    <row r="366" spans="8:16" x14ac:dyDescent="0.25">
      <c r="H366" s="10"/>
      <c r="I366" s="10"/>
      <c r="J366" s="2"/>
      <c r="M366"/>
      <c r="O366"/>
      <c r="P366"/>
    </row>
    <row r="367" spans="8:16" x14ac:dyDescent="0.25">
      <c r="H367" s="10"/>
      <c r="I367" s="10"/>
      <c r="J367" s="2"/>
      <c r="M367"/>
      <c r="O367"/>
      <c r="P367"/>
    </row>
    <row r="368" spans="8:16" x14ac:dyDescent="0.25">
      <c r="H368" s="10"/>
      <c r="I368" s="10"/>
      <c r="J368" s="2"/>
      <c r="M368"/>
      <c r="O368"/>
      <c r="P368"/>
    </row>
    <row r="369" spans="8:16" x14ac:dyDescent="0.25">
      <c r="H369" s="10"/>
      <c r="I369" s="10"/>
      <c r="J369" s="2"/>
      <c r="M369"/>
      <c r="O369"/>
      <c r="P369"/>
    </row>
    <row r="370" spans="8:16" x14ac:dyDescent="0.25">
      <c r="H370" s="10"/>
      <c r="I370" s="10"/>
      <c r="J370" s="2"/>
      <c r="M370"/>
      <c r="O370"/>
      <c r="P370"/>
    </row>
    <row r="371" spans="8:16" x14ac:dyDescent="0.25">
      <c r="H371" s="10"/>
      <c r="I371" s="10"/>
      <c r="J371" s="2"/>
      <c r="M371"/>
      <c r="O371"/>
      <c r="P371"/>
    </row>
    <row r="372" spans="8:16" x14ac:dyDescent="0.25">
      <c r="H372" s="10"/>
      <c r="I372" s="10"/>
      <c r="J372" s="2"/>
      <c r="M372"/>
      <c r="O372"/>
      <c r="P372"/>
    </row>
    <row r="373" spans="8:16" x14ac:dyDescent="0.25">
      <c r="H373" s="10"/>
      <c r="I373" s="10"/>
      <c r="J373" s="2"/>
      <c r="M373"/>
      <c r="O373"/>
      <c r="P373"/>
    </row>
    <row r="374" spans="8:16" x14ac:dyDescent="0.25">
      <c r="H374" s="10"/>
      <c r="I374" s="10"/>
      <c r="J374" s="2"/>
      <c r="M374"/>
      <c r="O374"/>
      <c r="P374"/>
    </row>
    <row r="375" spans="8:16" x14ac:dyDescent="0.25">
      <c r="H375" s="10"/>
      <c r="I375" s="10"/>
      <c r="J375" s="2"/>
      <c r="M375"/>
      <c r="O375"/>
      <c r="P375"/>
    </row>
    <row r="376" spans="8:16" x14ac:dyDescent="0.25">
      <c r="H376" s="10"/>
      <c r="I376" s="10"/>
      <c r="J376" s="2"/>
      <c r="M376"/>
      <c r="O376"/>
      <c r="P376"/>
    </row>
    <row r="377" spans="8:16" x14ac:dyDescent="0.25">
      <c r="H377" s="10"/>
      <c r="I377" s="10"/>
      <c r="J377" s="2"/>
      <c r="M377"/>
      <c r="O377"/>
      <c r="P377"/>
    </row>
    <row r="378" spans="8:16" x14ac:dyDescent="0.25">
      <c r="H378" s="10"/>
      <c r="I378" s="10"/>
      <c r="J378" s="2"/>
      <c r="M378"/>
      <c r="O378"/>
      <c r="P378"/>
    </row>
    <row r="379" spans="8:16" x14ac:dyDescent="0.25">
      <c r="H379" s="10"/>
      <c r="I379" s="10"/>
      <c r="J379" s="2"/>
      <c r="M379"/>
      <c r="O379"/>
      <c r="P379"/>
    </row>
    <row r="380" spans="8:16" x14ac:dyDescent="0.25">
      <c r="H380" s="10"/>
      <c r="I380" s="10"/>
      <c r="J380" s="2"/>
      <c r="M380"/>
      <c r="O380"/>
      <c r="P380"/>
    </row>
    <row r="381" spans="8:16" x14ac:dyDescent="0.25">
      <c r="H381" s="10"/>
      <c r="I381" s="10"/>
      <c r="J381" s="2"/>
      <c r="M381"/>
      <c r="O381"/>
      <c r="P381"/>
    </row>
    <row r="382" spans="8:16" x14ac:dyDescent="0.25">
      <c r="H382" s="10"/>
      <c r="I382" s="10"/>
      <c r="J382" s="2"/>
      <c r="M382"/>
      <c r="O382"/>
      <c r="P382"/>
    </row>
    <row r="383" spans="8:16" x14ac:dyDescent="0.25">
      <c r="H383" s="10"/>
      <c r="I383" s="10"/>
      <c r="J383" s="2"/>
      <c r="M383"/>
      <c r="O383"/>
      <c r="P383"/>
    </row>
    <row r="384" spans="8:16" x14ac:dyDescent="0.25">
      <c r="H384" s="10"/>
      <c r="I384" s="10"/>
      <c r="J384" s="2"/>
      <c r="M384"/>
      <c r="O384"/>
      <c r="P384"/>
    </row>
    <row r="385" spans="8:16" x14ac:dyDescent="0.25">
      <c r="H385" s="10"/>
      <c r="I385" s="10"/>
      <c r="J385" s="2"/>
      <c r="M385"/>
      <c r="O385"/>
      <c r="P385"/>
    </row>
    <row r="386" spans="8:16" x14ac:dyDescent="0.25">
      <c r="H386" s="10"/>
      <c r="I386" s="10"/>
      <c r="J386" s="2"/>
      <c r="M386"/>
      <c r="O386"/>
      <c r="P386"/>
    </row>
    <row r="387" spans="8:16" x14ac:dyDescent="0.25">
      <c r="H387" s="10"/>
      <c r="I387" s="10"/>
      <c r="J387" s="2"/>
      <c r="M387"/>
      <c r="O387"/>
      <c r="P387"/>
    </row>
    <row r="388" spans="8:16" x14ac:dyDescent="0.25">
      <c r="H388" s="10"/>
      <c r="I388" s="10"/>
      <c r="J388" s="2"/>
      <c r="M388"/>
      <c r="O388"/>
      <c r="P388"/>
    </row>
    <row r="389" spans="8:16" x14ac:dyDescent="0.25">
      <c r="H389" s="10"/>
      <c r="I389" s="10"/>
      <c r="J389" s="2"/>
      <c r="M389"/>
      <c r="O389"/>
      <c r="P389"/>
    </row>
    <row r="390" spans="8:16" x14ac:dyDescent="0.25">
      <c r="H390" s="10"/>
      <c r="I390" s="10"/>
      <c r="J390" s="2"/>
      <c r="M390"/>
      <c r="O390"/>
      <c r="P390"/>
    </row>
    <row r="391" spans="8:16" x14ac:dyDescent="0.25">
      <c r="H391" s="10"/>
      <c r="I391" s="10"/>
      <c r="J391" s="2"/>
      <c r="M391"/>
      <c r="O391"/>
      <c r="P391"/>
    </row>
    <row r="392" spans="8:16" x14ac:dyDescent="0.25">
      <c r="H392" s="10"/>
      <c r="I392" s="10"/>
      <c r="J392" s="2"/>
      <c r="M392"/>
      <c r="O392"/>
      <c r="P392"/>
    </row>
    <row r="393" spans="8:16" x14ac:dyDescent="0.25">
      <c r="H393" s="10"/>
      <c r="I393" s="10"/>
      <c r="J393" s="2"/>
      <c r="M393"/>
      <c r="O393"/>
      <c r="P393"/>
    </row>
    <row r="394" spans="8:16" x14ac:dyDescent="0.25">
      <c r="H394" s="10"/>
      <c r="I394" s="10"/>
      <c r="J394" s="2"/>
      <c r="M394"/>
      <c r="O394"/>
      <c r="P394"/>
    </row>
    <row r="395" spans="8:16" x14ac:dyDescent="0.25">
      <c r="H395" s="10"/>
      <c r="I395" s="10"/>
      <c r="J395" s="2"/>
      <c r="M395"/>
      <c r="O395"/>
      <c r="P395"/>
    </row>
    <row r="396" spans="8:16" x14ac:dyDescent="0.25">
      <c r="H396" s="10"/>
      <c r="I396" s="10"/>
      <c r="J396" s="2"/>
      <c r="M396"/>
      <c r="O396"/>
      <c r="P396"/>
    </row>
    <row r="397" spans="8:16" x14ac:dyDescent="0.25">
      <c r="H397" s="10"/>
      <c r="I397" s="10"/>
      <c r="J397" s="2"/>
      <c r="M397"/>
      <c r="O397"/>
      <c r="P397"/>
    </row>
    <row r="398" spans="8:16" x14ac:dyDescent="0.25">
      <c r="H398" s="10"/>
      <c r="I398" s="10"/>
      <c r="J398" s="2"/>
      <c r="M398"/>
      <c r="O398"/>
      <c r="P398"/>
    </row>
    <row r="399" spans="8:16" x14ac:dyDescent="0.25">
      <c r="H399" s="10"/>
      <c r="I399" s="10"/>
      <c r="J399" s="2"/>
      <c r="M399"/>
      <c r="O399"/>
      <c r="P399"/>
    </row>
    <row r="400" spans="8:16" x14ac:dyDescent="0.25">
      <c r="H400" s="10"/>
      <c r="I400" s="10"/>
      <c r="J400" s="2"/>
      <c r="M400"/>
      <c r="O400"/>
      <c r="P400"/>
    </row>
    <row r="401" spans="8:16" x14ac:dyDescent="0.25">
      <c r="H401" s="10"/>
      <c r="I401" s="10"/>
      <c r="J401" s="2"/>
      <c r="M401"/>
      <c r="O401"/>
      <c r="P401"/>
    </row>
    <row r="402" spans="8:16" x14ac:dyDescent="0.25">
      <c r="H402" s="10"/>
      <c r="I402" s="10"/>
      <c r="J402" s="2"/>
      <c r="M402"/>
      <c r="O402"/>
      <c r="P402"/>
    </row>
    <row r="403" spans="8:16" x14ac:dyDescent="0.25">
      <c r="H403" s="10"/>
      <c r="I403" s="10"/>
      <c r="J403" s="2"/>
      <c r="M403"/>
      <c r="O403"/>
      <c r="P403"/>
    </row>
    <row r="404" spans="8:16" x14ac:dyDescent="0.25">
      <c r="H404" s="10"/>
      <c r="I404" s="10"/>
      <c r="J404" s="2"/>
      <c r="M404"/>
      <c r="O404"/>
      <c r="P404"/>
    </row>
    <row r="405" spans="8:16" x14ac:dyDescent="0.25">
      <c r="H405" s="10"/>
      <c r="I405" s="10"/>
      <c r="J405" s="2"/>
      <c r="M405"/>
      <c r="O405"/>
      <c r="P405"/>
    </row>
    <row r="406" spans="8:16" x14ac:dyDescent="0.25">
      <c r="H406" s="10"/>
      <c r="I406" s="10"/>
      <c r="J406" s="2"/>
      <c r="M406"/>
      <c r="O406"/>
      <c r="P406"/>
    </row>
    <row r="407" spans="8:16" x14ac:dyDescent="0.25">
      <c r="H407" s="10"/>
      <c r="I407" s="10"/>
      <c r="J407" s="2"/>
      <c r="M407"/>
      <c r="O407"/>
      <c r="P407"/>
    </row>
    <row r="408" spans="8:16" x14ac:dyDescent="0.25">
      <c r="H408" s="10"/>
      <c r="I408" s="10"/>
      <c r="J408" s="2"/>
      <c r="M408"/>
      <c r="O408"/>
      <c r="P408"/>
    </row>
    <row r="409" spans="8:16" x14ac:dyDescent="0.25">
      <c r="H409" s="10"/>
      <c r="I409" s="10"/>
      <c r="J409" s="2"/>
      <c r="M409"/>
      <c r="O409"/>
      <c r="P409"/>
    </row>
    <row r="410" spans="8:16" x14ac:dyDescent="0.25">
      <c r="H410" s="10"/>
      <c r="I410" s="10"/>
      <c r="J410" s="2"/>
      <c r="M410"/>
      <c r="O410"/>
      <c r="P410"/>
    </row>
    <row r="411" spans="8:16" x14ac:dyDescent="0.25">
      <c r="H411" s="10"/>
      <c r="I411" s="10"/>
      <c r="J411" s="2"/>
      <c r="M411"/>
      <c r="O411"/>
      <c r="P411"/>
    </row>
    <row r="412" spans="8:16" x14ac:dyDescent="0.25">
      <c r="H412" s="10"/>
      <c r="I412" s="10"/>
      <c r="J412" s="2"/>
      <c r="M412"/>
      <c r="O412"/>
      <c r="P412"/>
    </row>
    <row r="413" spans="8:16" x14ac:dyDescent="0.25">
      <c r="H413" s="10"/>
      <c r="I413" s="10"/>
      <c r="J413" s="2"/>
      <c r="M413"/>
      <c r="O413"/>
      <c r="P413"/>
    </row>
    <row r="414" spans="8:16" x14ac:dyDescent="0.25">
      <c r="H414" s="10"/>
      <c r="I414" s="10"/>
      <c r="J414" s="2"/>
      <c r="M414"/>
      <c r="O414"/>
      <c r="P414"/>
    </row>
    <row r="415" spans="8:16" x14ac:dyDescent="0.25">
      <c r="H415" s="10"/>
      <c r="I415" s="10"/>
      <c r="J415" s="2"/>
      <c r="M415"/>
      <c r="O415"/>
      <c r="P415"/>
    </row>
    <row r="416" spans="8:16" x14ac:dyDescent="0.25">
      <c r="H416" s="10"/>
      <c r="I416" s="10"/>
      <c r="J416" s="2"/>
      <c r="M416"/>
      <c r="O416"/>
      <c r="P416"/>
    </row>
    <row r="417" spans="8:16" x14ac:dyDescent="0.25">
      <c r="H417" s="10"/>
      <c r="I417" s="10"/>
      <c r="J417" s="2"/>
      <c r="M417"/>
      <c r="O417"/>
      <c r="P417"/>
    </row>
    <row r="418" spans="8:16" x14ac:dyDescent="0.25">
      <c r="H418" s="10"/>
      <c r="I418" s="10"/>
      <c r="J418" s="2"/>
      <c r="M418"/>
      <c r="O418"/>
      <c r="P418"/>
    </row>
    <row r="419" spans="8:16" x14ac:dyDescent="0.25">
      <c r="H419" s="10"/>
      <c r="I419" s="10"/>
      <c r="J419" s="2"/>
      <c r="M419"/>
      <c r="O419"/>
      <c r="P419"/>
    </row>
    <row r="420" spans="8:16" x14ac:dyDescent="0.25">
      <c r="H420" s="10"/>
      <c r="I420" s="10"/>
      <c r="J420" s="2"/>
      <c r="M420"/>
      <c r="O420"/>
      <c r="P4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all_biorepintensities</vt:lpstr>
      <vt:lpstr>balanced permutations</vt:lpstr>
      <vt:lpstr>Sheet1</vt:lpstr>
      <vt:lpstr>Sheet5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2017-07-04T19:15:26Z</dcterms:created>
  <dcterms:modified xsi:type="dcterms:W3CDTF">2017-07-13T23:42:24Z</dcterms:modified>
</cp:coreProperties>
</file>