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proteoform-suite\Examples\"/>
    </mc:Choice>
  </mc:AlternateContent>
  <bookViews>
    <workbookView xWindow="0" yWindow="0" windowWidth="28800" windowHeight="12375" activeTab="2"/>
  </bookViews>
  <sheets>
    <sheet name="all_biorepintensities_orig" sheetId="13" r:id="rId1"/>
    <sheet name="normalization" sheetId="14" r:id="rId2"/>
    <sheet name="all_biorepintensities" sheetId="11" r:id="rId3"/>
    <sheet name="balanced permutations" sheetId="12" r:id="rId4"/>
    <sheet name="Sheet1" sheetId="2" r:id="rId5"/>
    <sheet name="Sheet5" sheetId="6" r:id="rId6"/>
    <sheet name="Sheet9" sheetId="10" r:id="rId7"/>
  </sheets>
  <calcPr calcId="171027"/>
</workbook>
</file>

<file path=xl/calcChain.xml><?xml version="1.0" encoding="utf-8"?>
<calcChain xmlns="http://schemas.openxmlformats.org/spreadsheetml/2006/main">
  <c r="E99" i="14" l="1"/>
  <c r="K2" i="14"/>
  <c r="L2" i="14"/>
  <c r="M2" i="14"/>
  <c r="N2" i="14"/>
  <c r="N1" i="14" s="1"/>
  <c r="E83" i="14" s="1"/>
  <c r="O2" i="14"/>
  <c r="P2" i="14"/>
  <c r="E91" i="14" l="1"/>
  <c r="M1" i="14"/>
  <c r="E5" i="14"/>
  <c r="E9" i="14"/>
  <c r="E13" i="14"/>
  <c r="E17" i="14"/>
  <c r="E21" i="14"/>
  <c r="E25" i="14"/>
  <c r="E4" i="14"/>
  <c r="E11" i="14"/>
  <c r="E18" i="14"/>
  <c r="E20" i="14"/>
  <c r="E27" i="14"/>
  <c r="E31" i="14"/>
  <c r="E35" i="14"/>
  <c r="E39" i="14"/>
  <c r="E43" i="14"/>
  <c r="E47" i="14"/>
  <c r="E51" i="14"/>
  <c r="E55" i="14"/>
  <c r="E59" i="14"/>
  <c r="E63" i="14"/>
  <c r="E67" i="14"/>
  <c r="E71" i="14"/>
  <c r="E75" i="14"/>
  <c r="E7" i="14"/>
  <c r="E10" i="14"/>
  <c r="E38" i="14"/>
  <c r="E44" i="14"/>
  <c r="E74" i="14"/>
  <c r="E77" i="14"/>
  <c r="E81" i="14"/>
  <c r="E85" i="14"/>
  <c r="E89" i="14"/>
  <c r="E93" i="14"/>
  <c r="E97" i="14"/>
  <c r="E101" i="14"/>
  <c r="E32" i="14"/>
  <c r="E45" i="14"/>
  <c r="E53" i="14"/>
  <c r="E60" i="14"/>
  <c r="E70" i="14"/>
  <c r="E73" i="14"/>
  <c r="E3" i="14"/>
  <c r="E28" i="14"/>
  <c r="E41" i="14"/>
  <c r="E79" i="14"/>
  <c r="E8" i="14"/>
  <c r="E16" i="14"/>
  <c r="E19" i="14"/>
  <c r="E22" i="14"/>
  <c r="E34" i="14"/>
  <c r="E40" i="14"/>
  <c r="E56" i="14"/>
  <c r="E58" i="14"/>
  <c r="E65" i="14"/>
  <c r="E68" i="14"/>
  <c r="E62" i="14"/>
  <c r="E76" i="14"/>
  <c r="E30" i="14"/>
  <c r="E36" i="14"/>
  <c r="E49" i="14"/>
  <c r="E80" i="14"/>
  <c r="E84" i="14"/>
  <c r="E88" i="14"/>
  <c r="E92" i="14"/>
  <c r="E96" i="14"/>
  <c r="E100" i="14"/>
  <c r="E6" i="14"/>
  <c r="E14" i="14"/>
  <c r="D4" i="14"/>
  <c r="D8" i="14"/>
  <c r="D12" i="14"/>
  <c r="D16" i="14"/>
  <c r="D20" i="14"/>
  <c r="D24" i="14"/>
  <c r="D9" i="14"/>
  <c r="D11" i="14"/>
  <c r="D18" i="14"/>
  <c r="D25" i="14"/>
  <c r="D27" i="14"/>
  <c r="D31" i="14"/>
  <c r="D35" i="14"/>
  <c r="D39" i="14"/>
  <c r="D43" i="14"/>
  <c r="D47" i="14"/>
  <c r="D6" i="14"/>
  <c r="D13" i="14"/>
  <c r="D15" i="14"/>
  <c r="D22" i="14"/>
  <c r="D30" i="14"/>
  <c r="D34" i="14"/>
  <c r="D38" i="14"/>
  <c r="D42" i="14"/>
  <c r="D46" i="14"/>
  <c r="D50" i="14"/>
  <c r="D54" i="14"/>
  <c r="D58" i="14"/>
  <c r="D62" i="14"/>
  <c r="D19" i="14"/>
  <c r="D40" i="14"/>
  <c r="D56" i="14"/>
  <c r="D63" i="14"/>
  <c r="D65" i="14"/>
  <c r="D68" i="14"/>
  <c r="D71" i="14"/>
  <c r="D80" i="14"/>
  <c r="D84" i="14"/>
  <c r="D88" i="14"/>
  <c r="D92" i="14"/>
  <c r="D96" i="14"/>
  <c r="D100" i="14"/>
  <c r="D3" i="14"/>
  <c r="D14" i="14"/>
  <c r="D17" i="14"/>
  <c r="D28" i="14"/>
  <c r="D67" i="14"/>
  <c r="D79" i="14"/>
  <c r="D23" i="14"/>
  <c r="D37" i="14"/>
  <c r="D55" i="14"/>
  <c r="D64" i="14"/>
  <c r="D36" i="14"/>
  <c r="D49" i="14"/>
  <c r="D41" i="14"/>
  <c r="D83" i="14"/>
  <c r="D87" i="14"/>
  <c r="D91" i="14"/>
  <c r="D95" i="14"/>
  <c r="D99" i="14"/>
  <c r="D5" i="14"/>
  <c r="D32" i="14"/>
  <c r="D45" i="14"/>
  <c r="D51" i="14"/>
  <c r="D53" i="14"/>
  <c r="D60" i="14"/>
  <c r="D70" i="14"/>
  <c r="D73" i="14"/>
  <c r="D76" i="14"/>
  <c r="D26" i="14"/>
  <c r="D57" i="14"/>
  <c r="D48" i="14"/>
  <c r="D98" i="14"/>
  <c r="D90" i="14"/>
  <c r="D82" i="14"/>
  <c r="E95" i="14"/>
  <c r="E87" i="14"/>
  <c r="E78" i="14"/>
  <c r="D74" i="14"/>
  <c r="E66" i="14"/>
  <c r="E61" i="14"/>
  <c r="E57" i="14"/>
  <c r="D52" i="14"/>
  <c r="E29" i="14"/>
  <c r="E23" i="14"/>
  <c r="D7" i="14"/>
  <c r="E50" i="14"/>
  <c r="D85" i="14"/>
  <c r="E37" i="14"/>
  <c r="E52" i="14"/>
  <c r="E24" i="14"/>
  <c r="D97" i="14"/>
  <c r="D78" i="14"/>
  <c r="D61" i="14"/>
  <c r="D29" i="14"/>
  <c r="E15" i="14"/>
  <c r="E94" i="14"/>
  <c r="E86" i="14"/>
  <c r="D77" i="14"/>
  <c r="E69" i="14"/>
  <c r="E72" i="14"/>
  <c r="E64" i="14"/>
  <c r="E54" i="14"/>
  <c r="E12" i="14"/>
  <c r="D72" i="14"/>
  <c r="E48" i="14"/>
  <c r="E26" i="14"/>
  <c r="D10" i="14"/>
  <c r="E98" i="14"/>
  <c r="E90" i="14"/>
  <c r="E82" i="14"/>
  <c r="E42" i="14"/>
  <c r="D75" i="14"/>
  <c r="D89" i="14"/>
  <c r="D81" i="14"/>
  <c r="D66" i="14"/>
  <c r="E46" i="14"/>
  <c r="D21" i="14"/>
  <c r="P1" i="14"/>
  <c r="E2" i="14"/>
  <c r="D94" i="14"/>
  <c r="D86" i="14"/>
  <c r="D69" i="14"/>
  <c r="D44" i="14"/>
  <c r="E33" i="14"/>
  <c r="K1" i="14"/>
  <c r="L1" i="14"/>
  <c r="O1" i="14"/>
  <c r="D33" i="14" l="1"/>
  <c r="D101" i="14"/>
  <c r="D2" i="14"/>
  <c r="D59" i="14"/>
  <c r="D93" i="14"/>
  <c r="F5" i="14"/>
  <c r="F9" i="14"/>
  <c r="F13" i="14"/>
  <c r="F17" i="14"/>
  <c r="F21" i="14"/>
  <c r="F25" i="14"/>
  <c r="F7" i="14"/>
  <c r="F14" i="14"/>
  <c r="F16" i="14"/>
  <c r="F23" i="14"/>
  <c r="F28" i="14"/>
  <c r="F32" i="14"/>
  <c r="F36" i="14"/>
  <c r="F40" i="14"/>
  <c r="F44" i="14"/>
  <c r="F48" i="14"/>
  <c r="F4" i="14"/>
  <c r="F11" i="14"/>
  <c r="F18" i="14"/>
  <c r="F20" i="14"/>
  <c r="F27" i="14"/>
  <c r="F31" i="14"/>
  <c r="F35" i="14"/>
  <c r="F39" i="14"/>
  <c r="F43" i="14"/>
  <c r="F47" i="14"/>
  <c r="F51" i="14"/>
  <c r="F55" i="14"/>
  <c r="F59" i="14"/>
  <c r="F63" i="14"/>
  <c r="F29" i="14"/>
  <c r="F42" i="14"/>
  <c r="F52" i="14"/>
  <c r="F54" i="14"/>
  <c r="F61" i="14"/>
  <c r="F71" i="14"/>
  <c r="F74" i="14"/>
  <c r="F77" i="14"/>
  <c r="F81" i="14"/>
  <c r="F85" i="14"/>
  <c r="F89" i="14"/>
  <c r="F84" i="14"/>
  <c r="F88" i="14"/>
  <c r="F45" i="14"/>
  <c r="F62" i="14"/>
  <c r="F67" i="14"/>
  <c r="F70" i="14"/>
  <c r="F73" i="14"/>
  <c r="F76" i="14"/>
  <c r="F10" i="14"/>
  <c r="F38" i="14"/>
  <c r="F93" i="14"/>
  <c r="F97" i="14"/>
  <c r="F101" i="14"/>
  <c r="F30" i="14"/>
  <c r="F49" i="14"/>
  <c r="F80" i="14"/>
  <c r="F8" i="14"/>
  <c r="F19" i="14"/>
  <c r="F22" i="14"/>
  <c r="F34" i="14"/>
  <c r="F56" i="14"/>
  <c r="F58" i="14"/>
  <c r="F65" i="14"/>
  <c r="F68" i="14"/>
  <c r="F92" i="14"/>
  <c r="F96" i="14"/>
  <c r="F100" i="14"/>
  <c r="F53" i="14"/>
  <c r="F60" i="14"/>
  <c r="F12" i="14"/>
  <c r="F50" i="14"/>
  <c r="F64" i="14"/>
  <c r="F72" i="14"/>
  <c r="F83" i="14"/>
  <c r="F91" i="14"/>
  <c r="F99" i="14"/>
  <c r="F86" i="14"/>
  <c r="F94" i="14"/>
  <c r="F87" i="14"/>
  <c r="F95" i="14"/>
  <c r="F24" i="14"/>
  <c r="F37" i="14"/>
  <c r="F82" i="14"/>
  <c r="F26" i="14"/>
  <c r="F6" i="14"/>
  <c r="F33" i="14"/>
  <c r="F2" i="14"/>
  <c r="F69" i="14"/>
  <c r="F66" i="14"/>
  <c r="F78" i="14"/>
  <c r="F79" i="14"/>
  <c r="F3" i="14"/>
  <c r="F90" i="14"/>
  <c r="F15" i="14"/>
  <c r="F41" i="14"/>
  <c r="F46" i="14"/>
  <c r="F57" i="14"/>
  <c r="F75" i="14"/>
  <c r="F98" i="14"/>
  <c r="C4" i="14"/>
  <c r="C8" i="14"/>
  <c r="C12" i="14"/>
  <c r="C16" i="14"/>
  <c r="C20" i="14"/>
  <c r="C24" i="14"/>
  <c r="C6" i="14"/>
  <c r="C13" i="14"/>
  <c r="C15" i="14"/>
  <c r="C22" i="14"/>
  <c r="C30" i="14"/>
  <c r="C34" i="14"/>
  <c r="C38" i="14"/>
  <c r="C42" i="14"/>
  <c r="C46" i="14"/>
  <c r="C50" i="14"/>
  <c r="C54" i="14"/>
  <c r="C58" i="14"/>
  <c r="C62" i="14"/>
  <c r="C66" i="14"/>
  <c r="C70" i="14"/>
  <c r="C74" i="14"/>
  <c r="C36" i="14"/>
  <c r="C49" i="14"/>
  <c r="C80" i="14"/>
  <c r="C84" i="14"/>
  <c r="C88" i="14"/>
  <c r="C92" i="14"/>
  <c r="C96" i="14"/>
  <c r="C100" i="14"/>
  <c r="C76" i="14"/>
  <c r="C23" i="14"/>
  <c r="C37" i="14"/>
  <c r="C64" i="14"/>
  <c r="C2" i="14"/>
  <c r="C33" i="14"/>
  <c r="C5" i="14"/>
  <c r="C32" i="14"/>
  <c r="C45" i="14"/>
  <c r="C51" i="14"/>
  <c r="C53" i="14"/>
  <c r="C60" i="14"/>
  <c r="C73" i="14"/>
  <c r="C26" i="14"/>
  <c r="C43" i="14"/>
  <c r="C55" i="14"/>
  <c r="C57" i="14"/>
  <c r="C3" i="14"/>
  <c r="C11" i="14"/>
  <c r="C14" i="14"/>
  <c r="C17" i="14"/>
  <c r="C25" i="14"/>
  <c r="C28" i="14"/>
  <c r="C41" i="14"/>
  <c r="C47" i="14"/>
  <c r="C67" i="14"/>
  <c r="C79" i="14"/>
  <c r="C83" i="14"/>
  <c r="C87" i="14"/>
  <c r="C91" i="14"/>
  <c r="C95" i="14"/>
  <c r="C99" i="14"/>
  <c r="C39" i="14"/>
  <c r="C69" i="14"/>
  <c r="C72" i="14"/>
  <c r="C75" i="14"/>
  <c r="C78" i="14"/>
  <c r="C27" i="14"/>
  <c r="C77" i="14"/>
  <c r="C35" i="14"/>
  <c r="C56" i="14"/>
  <c r="C48" i="14"/>
  <c r="C71" i="14"/>
  <c r="C59" i="14"/>
  <c r="C44" i="14"/>
  <c r="C68" i="14"/>
  <c r="C94" i="14"/>
  <c r="C21" i="14"/>
  <c r="C29" i="14"/>
  <c r="C61" i="14"/>
  <c r="C65" i="14"/>
  <c r="C81" i="14"/>
  <c r="C89" i="14"/>
  <c r="C97" i="14"/>
  <c r="C7" i="14"/>
  <c r="C40" i="14"/>
  <c r="C52" i="14"/>
  <c r="C9" i="14"/>
  <c r="C101" i="14"/>
  <c r="C18" i="14"/>
  <c r="C63" i="14"/>
  <c r="C19" i="14"/>
  <c r="C86" i="14"/>
  <c r="C82" i="14"/>
  <c r="C90" i="14"/>
  <c r="C98" i="14"/>
  <c r="C10" i="14"/>
  <c r="C31" i="14"/>
  <c r="C85" i="14"/>
  <c r="C93" i="14"/>
  <c r="G6" i="14"/>
  <c r="G10" i="14"/>
  <c r="G14" i="14"/>
  <c r="G18" i="14"/>
  <c r="G22" i="14"/>
  <c r="G26" i="14"/>
  <c r="G7" i="14"/>
  <c r="G9" i="14"/>
  <c r="G16" i="14"/>
  <c r="G23" i="14"/>
  <c r="G25" i="14"/>
  <c r="G28" i="14"/>
  <c r="G32" i="14"/>
  <c r="G36" i="14"/>
  <c r="G40" i="14"/>
  <c r="G44" i="14"/>
  <c r="G48" i="14"/>
  <c r="G52" i="14"/>
  <c r="G56" i="14"/>
  <c r="G60" i="14"/>
  <c r="G64" i="14"/>
  <c r="G68" i="14"/>
  <c r="G72" i="14"/>
  <c r="G76" i="14"/>
  <c r="G13" i="14"/>
  <c r="G21" i="14"/>
  <c r="G24" i="14"/>
  <c r="G27" i="14"/>
  <c r="G33" i="14"/>
  <c r="G46" i="14"/>
  <c r="G66" i="14"/>
  <c r="G69" i="14"/>
  <c r="G78" i="14"/>
  <c r="G82" i="14"/>
  <c r="G86" i="14"/>
  <c r="G90" i="14"/>
  <c r="G94" i="14"/>
  <c r="G98" i="14"/>
  <c r="G5" i="14"/>
  <c r="G8" i="14"/>
  <c r="G19" i="14"/>
  <c r="G17" i="14"/>
  <c r="G49" i="14"/>
  <c r="G29" i="14"/>
  <c r="G42" i="14"/>
  <c r="G54" i="14"/>
  <c r="G61" i="14"/>
  <c r="G63" i="14"/>
  <c r="G11" i="14"/>
  <c r="G34" i="14"/>
  <c r="G47" i="14"/>
  <c r="G51" i="14"/>
  <c r="G58" i="14"/>
  <c r="G65" i="14"/>
  <c r="G38" i="14"/>
  <c r="G71" i="14"/>
  <c r="G74" i="14"/>
  <c r="G77" i="14"/>
  <c r="G81" i="14"/>
  <c r="G85" i="14"/>
  <c r="G89" i="14"/>
  <c r="G93" i="14"/>
  <c r="G97" i="14"/>
  <c r="G101" i="14"/>
  <c r="G20" i="14"/>
  <c r="G30" i="14"/>
  <c r="G43" i="14"/>
  <c r="G80" i="14"/>
  <c r="G4" i="14"/>
  <c r="G39" i="14"/>
  <c r="G55" i="14"/>
  <c r="G59" i="14"/>
  <c r="G62" i="14"/>
  <c r="G57" i="14"/>
  <c r="G37" i="14"/>
  <c r="G88" i="14"/>
  <c r="G96" i="14"/>
  <c r="G12" i="14"/>
  <c r="G45" i="14"/>
  <c r="G50" i="14"/>
  <c r="G73" i="14"/>
  <c r="G83" i="14"/>
  <c r="G91" i="14"/>
  <c r="G99" i="14"/>
  <c r="G2" i="14"/>
  <c r="G53" i="14"/>
  <c r="G67" i="14"/>
  <c r="G87" i="14"/>
  <c r="G95" i="14"/>
  <c r="G31" i="14"/>
  <c r="G75" i="14"/>
  <c r="G79" i="14"/>
  <c r="G3" i="14"/>
  <c r="G35" i="14"/>
  <c r="G70" i="14"/>
  <c r="G84" i="14"/>
  <c r="G92" i="14"/>
  <c r="G100" i="14"/>
  <c r="G15" i="14"/>
  <c r="G41" i="14"/>
  <c r="B3" i="14"/>
  <c r="B7" i="14"/>
  <c r="B11" i="14"/>
  <c r="B15" i="14"/>
  <c r="B19" i="14"/>
  <c r="B23" i="14"/>
  <c r="B27" i="14"/>
  <c r="B4" i="14"/>
  <c r="B6" i="14"/>
  <c r="B13" i="14"/>
  <c r="B20" i="14"/>
  <c r="B22" i="14"/>
  <c r="B30" i="14"/>
  <c r="B34" i="14"/>
  <c r="B38" i="14"/>
  <c r="B42" i="14"/>
  <c r="B46" i="14"/>
  <c r="B50" i="14"/>
  <c r="B8" i="14"/>
  <c r="B10" i="14"/>
  <c r="B17" i="14"/>
  <c r="B24" i="14"/>
  <c r="B26" i="14"/>
  <c r="B29" i="14"/>
  <c r="B33" i="14"/>
  <c r="B37" i="14"/>
  <c r="B41" i="14"/>
  <c r="B45" i="14"/>
  <c r="B49" i="14"/>
  <c r="B53" i="14"/>
  <c r="B57" i="14"/>
  <c r="B61" i="14"/>
  <c r="B65" i="14"/>
  <c r="B5" i="14"/>
  <c r="B16" i="14"/>
  <c r="B32" i="14"/>
  <c r="B51" i="14"/>
  <c r="B58" i="14"/>
  <c r="B60" i="14"/>
  <c r="B73" i="14"/>
  <c r="B76" i="14"/>
  <c r="B2" i="14"/>
  <c r="B67" i="14"/>
  <c r="B95" i="14"/>
  <c r="B99" i="14"/>
  <c r="B75" i="14"/>
  <c r="B82" i="14"/>
  <c r="B94" i="14"/>
  <c r="B98" i="14"/>
  <c r="B9" i="14"/>
  <c r="B59" i="14"/>
  <c r="B14" i="14"/>
  <c r="B25" i="14"/>
  <c r="B28" i="14"/>
  <c r="B47" i="14"/>
  <c r="B70" i="14"/>
  <c r="B79" i="14"/>
  <c r="B83" i="14"/>
  <c r="B87" i="14"/>
  <c r="B91" i="14"/>
  <c r="B39" i="14"/>
  <c r="B69" i="14"/>
  <c r="B72" i="14"/>
  <c r="B43" i="14"/>
  <c r="B55" i="14"/>
  <c r="B62" i="14"/>
  <c r="B64" i="14"/>
  <c r="B78" i="14"/>
  <c r="B86" i="14"/>
  <c r="B90" i="14"/>
  <c r="B12" i="14"/>
  <c r="B35" i="14"/>
  <c r="B48" i="14"/>
  <c r="B52" i="14"/>
  <c r="B66" i="14"/>
  <c r="B21" i="14"/>
  <c r="B81" i="14"/>
  <c r="B89" i="14"/>
  <c r="B97" i="14"/>
  <c r="B74" i="14"/>
  <c r="B100" i="14"/>
  <c r="B31" i="14"/>
  <c r="B88" i="14"/>
  <c r="B80" i="14"/>
  <c r="B40" i="14"/>
  <c r="B56" i="14"/>
  <c r="B84" i="14"/>
  <c r="B92" i="14"/>
  <c r="B36" i="14"/>
  <c r="B85" i="14"/>
  <c r="B93" i="14"/>
  <c r="B101" i="14"/>
  <c r="B18" i="14"/>
  <c r="B44" i="14"/>
  <c r="B54" i="14"/>
  <c r="B68" i="14"/>
  <c r="B96" i="14"/>
  <c r="B77" i="14"/>
  <c r="B71" i="14"/>
  <c r="B63" i="14"/>
  <c r="H423" i="2"/>
  <c r="H54" i="14" l="1"/>
  <c r="B54" i="11"/>
  <c r="H97" i="14"/>
  <c r="H47" i="14"/>
  <c r="G47" i="11" s="1"/>
  <c r="B47" i="11"/>
  <c r="H82" i="14"/>
  <c r="F82" i="11" s="1"/>
  <c r="H57" i="14"/>
  <c r="G57" i="11" s="1"/>
  <c r="H27" i="14"/>
  <c r="B27" i="11" s="1"/>
  <c r="F36" i="11"/>
  <c r="H56" i="14"/>
  <c r="B56" i="11"/>
  <c r="H90" i="14"/>
  <c r="C90" i="11" s="1"/>
  <c r="B90" i="11"/>
  <c r="H28" i="14"/>
  <c r="F28" i="11" s="1"/>
  <c r="H53" i="14"/>
  <c r="H34" i="14"/>
  <c r="F34" i="11" s="1"/>
  <c r="B34" i="11"/>
  <c r="F93" i="11"/>
  <c r="F17" i="11"/>
  <c r="H40" i="14"/>
  <c r="G40" i="11" s="1"/>
  <c r="H39" i="14"/>
  <c r="B39" i="11"/>
  <c r="H25" i="14"/>
  <c r="F25" i="11" s="1"/>
  <c r="H49" i="14"/>
  <c r="B49" i="11" s="1"/>
  <c r="H30" i="14"/>
  <c r="G39" i="11"/>
  <c r="G65" i="11"/>
  <c r="G26" i="11"/>
  <c r="G64" i="11"/>
  <c r="C43" i="11"/>
  <c r="C5" i="11"/>
  <c r="C20" i="11"/>
  <c r="G99" i="11"/>
  <c r="H12" i="14"/>
  <c r="B12" i="11" s="1"/>
  <c r="H38" i="14"/>
  <c r="B38" i="11"/>
  <c r="F3" i="11"/>
  <c r="F62" i="11"/>
  <c r="F21" i="11"/>
  <c r="H44" i="14"/>
  <c r="B44" i="11" s="1"/>
  <c r="H58" i="14"/>
  <c r="G58" i="11" s="1"/>
  <c r="F32" i="11"/>
  <c r="H81" i="14"/>
  <c r="C81" i="11" s="1"/>
  <c r="H51" i="14"/>
  <c r="G51" i="11" s="1"/>
  <c r="B51" i="11"/>
  <c r="H19" i="14"/>
  <c r="B19" i="11"/>
  <c r="G12" i="11"/>
  <c r="G54" i="11"/>
  <c r="H84" i="14"/>
  <c r="C84" i="11" s="1"/>
  <c r="H72" i="14"/>
  <c r="C72" i="11" s="1"/>
  <c r="H60" i="14"/>
  <c r="G60" i="11" s="1"/>
  <c r="H26" i="14"/>
  <c r="F26" i="11"/>
  <c r="F97" i="11"/>
  <c r="H89" i="14"/>
  <c r="F89" i="11" s="1"/>
  <c r="H69" i="14"/>
  <c r="C69" i="11" s="1"/>
  <c r="H75" i="14"/>
  <c r="H24" i="14"/>
  <c r="B24" i="11" s="1"/>
  <c r="H23" i="14"/>
  <c r="F23" i="11" s="1"/>
  <c r="F45" i="11"/>
  <c r="H18" i="14"/>
  <c r="C18" i="11" s="1"/>
  <c r="H86" i="14"/>
  <c r="C86" i="11" s="1"/>
  <c r="H99" i="14"/>
  <c r="F99" i="11" s="1"/>
  <c r="B99" i="11"/>
  <c r="H17" i="14"/>
  <c r="C17" i="11" s="1"/>
  <c r="G98" i="11"/>
  <c r="C32" i="11"/>
  <c r="C24" i="11"/>
  <c r="G3" i="11"/>
  <c r="G90" i="11"/>
  <c r="C34" i="11"/>
  <c r="H101" i="14"/>
  <c r="C101" i="11" s="1"/>
  <c r="H78" i="14"/>
  <c r="F78" i="11" s="1"/>
  <c r="B78" i="11"/>
  <c r="H95" i="14"/>
  <c r="F95" i="11" s="1"/>
  <c r="H10" i="14"/>
  <c r="C10" i="11" s="1"/>
  <c r="G25" i="11"/>
  <c r="C44" i="11"/>
  <c r="C2" i="11"/>
  <c r="F66" i="11"/>
  <c r="F72" i="11"/>
  <c r="F8" i="11"/>
  <c r="H71" i="14"/>
  <c r="F71" i="11" s="1"/>
  <c r="B71" i="11"/>
  <c r="H64" i="14"/>
  <c r="H41" i="14"/>
  <c r="F41" i="11" s="1"/>
  <c r="G34" i="11"/>
  <c r="C59" i="11"/>
  <c r="H77" i="14"/>
  <c r="F77" i="11" s="1"/>
  <c r="H85" i="14"/>
  <c r="F85" i="11" s="1"/>
  <c r="H31" i="14"/>
  <c r="G31" i="11" s="1"/>
  <c r="B52" i="11"/>
  <c r="H52" i="14"/>
  <c r="H62" i="14"/>
  <c r="G62" i="11" s="1"/>
  <c r="B62" i="11"/>
  <c r="H83" i="14"/>
  <c r="G83" i="11" s="1"/>
  <c r="H9" i="14"/>
  <c r="F9" i="11" s="1"/>
  <c r="B2" i="11"/>
  <c r="H2" i="14"/>
  <c r="G2" i="11" s="1"/>
  <c r="H5" i="14"/>
  <c r="F5" i="11" s="1"/>
  <c r="H37" i="14"/>
  <c r="F37" i="11" s="1"/>
  <c r="H50" i="14"/>
  <c r="B50" i="11"/>
  <c r="H13" i="14"/>
  <c r="F13" i="11" s="1"/>
  <c r="H7" i="14"/>
  <c r="B7" i="11" s="1"/>
  <c r="C65" i="11"/>
  <c r="C71" i="11"/>
  <c r="C11" i="11"/>
  <c r="C54" i="11"/>
  <c r="C15" i="11"/>
  <c r="F2" i="11"/>
  <c r="F42" i="11"/>
  <c r="F39" i="11"/>
  <c r="F75" i="11"/>
  <c r="H80" i="14"/>
  <c r="F80" i="11" s="1"/>
  <c r="H14" i="14"/>
  <c r="C14" i="11" s="1"/>
  <c r="B14" i="11"/>
  <c r="H45" i="14"/>
  <c r="B45" i="11" s="1"/>
  <c r="H15" i="14"/>
  <c r="G15" i="11" s="1"/>
  <c r="B15" i="11"/>
  <c r="G56" i="11"/>
  <c r="C63" i="11"/>
  <c r="F57" i="11"/>
  <c r="F11" i="11"/>
  <c r="H88" i="14"/>
  <c r="H66" i="14"/>
  <c r="B66" i="11" s="1"/>
  <c r="H59" i="14"/>
  <c r="G59" i="11" s="1"/>
  <c r="B59" i="11"/>
  <c r="H67" i="14"/>
  <c r="G67" i="11" s="1"/>
  <c r="B67" i="11"/>
  <c r="H8" i="14"/>
  <c r="B8" i="11"/>
  <c r="H11" i="14"/>
  <c r="B11" i="11" s="1"/>
  <c r="G17" i="11"/>
  <c r="G52" i="11"/>
  <c r="C83" i="11"/>
  <c r="H96" i="14"/>
  <c r="G96" i="11" s="1"/>
  <c r="H36" i="14"/>
  <c r="B36" i="11"/>
  <c r="H100" i="14"/>
  <c r="C100" i="11" s="1"/>
  <c r="B100" i="11"/>
  <c r="H48" i="14"/>
  <c r="C48" i="11" s="1"/>
  <c r="H55" i="14"/>
  <c r="F55" i="11" s="1"/>
  <c r="B55" i="11"/>
  <c r="H79" i="14"/>
  <c r="G79" i="11" s="1"/>
  <c r="B79" i="11"/>
  <c r="H98" i="14"/>
  <c r="B98" i="11" s="1"/>
  <c r="H76" i="14"/>
  <c r="G76" i="11" s="1"/>
  <c r="H65" i="14"/>
  <c r="H33" i="14"/>
  <c r="F33" i="11" s="1"/>
  <c r="H46" i="14"/>
  <c r="F46" i="11" s="1"/>
  <c r="B46" i="11"/>
  <c r="H6" i="14"/>
  <c r="F6" i="11" s="1"/>
  <c r="H3" i="14"/>
  <c r="G101" i="11"/>
  <c r="G71" i="11"/>
  <c r="G44" i="11"/>
  <c r="C98" i="11"/>
  <c r="C3" i="11"/>
  <c r="C23" i="11"/>
  <c r="C13" i="11"/>
  <c r="F15" i="11"/>
  <c r="F12" i="11"/>
  <c r="F58" i="11"/>
  <c r="F44" i="11"/>
  <c r="G85" i="11"/>
  <c r="C26" i="11"/>
  <c r="F38" i="11"/>
  <c r="H63" i="14"/>
  <c r="G63" i="11" s="1"/>
  <c r="B63" i="11"/>
  <c r="H21" i="14"/>
  <c r="B21" i="11" s="1"/>
  <c r="H91" i="14"/>
  <c r="F91" i="11" s="1"/>
  <c r="H32" i="14"/>
  <c r="G32" i="11" s="1"/>
  <c r="H22" i="14"/>
  <c r="B22" i="11" s="1"/>
  <c r="G24" i="11"/>
  <c r="C62" i="11"/>
  <c r="C12" i="11"/>
  <c r="F24" i="11"/>
  <c r="F54" i="11"/>
  <c r="H93" i="14"/>
  <c r="B93" i="11" s="1"/>
  <c r="H87" i="14"/>
  <c r="H16" i="14"/>
  <c r="B16" i="11" s="1"/>
  <c r="H20" i="14"/>
  <c r="B20" i="11" s="1"/>
  <c r="G77" i="11"/>
  <c r="C75" i="11"/>
  <c r="F52" i="11"/>
  <c r="H68" i="14"/>
  <c r="B68" i="11" s="1"/>
  <c r="H92" i="14"/>
  <c r="B92" i="11" s="1"/>
  <c r="H74" i="14"/>
  <c r="C74" i="11" s="1"/>
  <c r="H35" i="14"/>
  <c r="B35" i="11" s="1"/>
  <c r="H43" i="14"/>
  <c r="B43" i="11" s="1"/>
  <c r="H70" i="14"/>
  <c r="G70" i="11" s="1"/>
  <c r="B70" i="11"/>
  <c r="H94" i="14"/>
  <c r="B94" i="11" s="1"/>
  <c r="H73" i="14"/>
  <c r="H61" i="14"/>
  <c r="B61" i="11" s="1"/>
  <c r="H29" i="14"/>
  <c r="C29" i="11" s="1"/>
  <c r="H42" i="14"/>
  <c r="C42" i="11" s="1"/>
  <c r="H4" i="14"/>
  <c r="C4" i="11" s="1"/>
  <c r="B4" i="11"/>
  <c r="G45" i="11"/>
  <c r="G97" i="11"/>
  <c r="G38" i="11"/>
  <c r="G61" i="11"/>
  <c r="G5" i="11"/>
  <c r="G66" i="11"/>
  <c r="C52" i="11"/>
  <c r="C56" i="11"/>
  <c r="C39" i="11"/>
  <c r="C57" i="11"/>
  <c r="C45" i="11"/>
  <c r="C36" i="11"/>
  <c r="C6" i="11"/>
  <c r="F56" i="11"/>
  <c r="F101" i="11"/>
  <c r="F67" i="11"/>
  <c r="F7" i="11" l="1"/>
  <c r="G10" i="11"/>
  <c r="C89" i="11"/>
  <c r="F89" i="6" s="1"/>
  <c r="G48" i="11"/>
  <c r="G48" i="2" s="1"/>
  <c r="G80" i="11"/>
  <c r="G80" i="6" s="1"/>
  <c r="F68" i="11"/>
  <c r="C68" i="6" s="1"/>
  <c r="C77" i="11"/>
  <c r="C77" i="2" s="1"/>
  <c r="G93" i="11"/>
  <c r="F59" i="11"/>
  <c r="G94" i="11"/>
  <c r="G55" i="11"/>
  <c r="D55" i="10" s="1"/>
  <c r="C60" i="11"/>
  <c r="F60" i="6" s="1"/>
  <c r="F83" i="11"/>
  <c r="F83" i="2" s="1"/>
  <c r="C67" i="11"/>
  <c r="C67" i="2" s="1"/>
  <c r="C27" i="11"/>
  <c r="F74" i="11"/>
  <c r="F74" i="2" s="1"/>
  <c r="B60" i="11"/>
  <c r="F4" i="11"/>
  <c r="B13" i="11"/>
  <c r="B13" i="6" s="1"/>
  <c r="B89" i="11"/>
  <c r="B89" i="6" s="1"/>
  <c r="F60" i="11"/>
  <c r="F60" i="2" s="1"/>
  <c r="C51" i="11"/>
  <c r="F51" i="6" s="1"/>
  <c r="B48" i="11"/>
  <c r="F43" i="11"/>
  <c r="C43" i="6" s="1"/>
  <c r="F10" i="11"/>
  <c r="C93" i="11"/>
  <c r="G92" i="11"/>
  <c r="G92" i="6" s="1"/>
  <c r="F69" i="11"/>
  <c r="G89" i="11"/>
  <c r="G89" i="6" s="1"/>
  <c r="C92" i="11"/>
  <c r="C92" i="2" s="1"/>
  <c r="G69" i="11"/>
  <c r="G69" i="2" s="1"/>
  <c r="F20" i="11"/>
  <c r="F20" i="2" s="1"/>
  <c r="F81" i="11"/>
  <c r="G43" i="11"/>
  <c r="F27" i="11"/>
  <c r="F27" i="2" s="1"/>
  <c r="B81" i="11"/>
  <c r="B81" i="6" s="1"/>
  <c r="F90" i="11"/>
  <c r="F90" i="2" s="1"/>
  <c r="G81" i="11"/>
  <c r="D81" i="10" s="1"/>
  <c r="C33" i="11"/>
  <c r="C33" i="2" s="1"/>
  <c r="G13" i="11"/>
  <c r="G13" i="6" s="1"/>
  <c r="C46" i="11"/>
  <c r="C66" i="11"/>
  <c r="F94" i="11"/>
  <c r="G7" i="11"/>
  <c r="D7" i="10" s="1"/>
  <c r="F84" i="11"/>
  <c r="F84" i="10" s="1"/>
  <c r="C79" i="11"/>
  <c r="C79" i="2" s="1"/>
  <c r="B31" i="11"/>
  <c r="C99" i="11"/>
  <c r="C99" i="2" s="1"/>
  <c r="E73" i="11"/>
  <c r="D73" i="11"/>
  <c r="D73" i="2" s="1"/>
  <c r="E88" i="11"/>
  <c r="B88" i="2" s="1"/>
  <c r="D88" i="11"/>
  <c r="G88" i="10" s="1"/>
  <c r="G16" i="11"/>
  <c r="G16" i="6" s="1"/>
  <c r="H89" i="11"/>
  <c r="D30" i="11"/>
  <c r="D30" i="6" s="1"/>
  <c r="E30" i="11"/>
  <c r="E30" i="6" s="1"/>
  <c r="E53" i="11"/>
  <c r="D53" i="11"/>
  <c r="D53" i="2" s="1"/>
  <c r="E35" i="11"/>
  <c r="D35" i="11"/>
  <c r="D35" i="6" s="1"/>
  <c r="D8" i="11"/>
  <c r="G8" i="10" s="1"/>
  <c r="E8" i="11"/>
  <c r="B8" i="2" s="1"/>
  <c r="D50" i="11"/>
  <c r="G50" i="10" s="1"/>
  <c r="E50" i="11"/>
  <c r="B50" i="2" s="1"/>
  <c r="D18" i="11"/>
  <c r="E18" i="11"/>
  <c r="B18" i="2" s="1"/>
  <c r="C21" i="11"/>
  <c r="C21" i="10" s="1"/>
  <c r="D87" i="11"/>
  <c r="D87" i="6" s="1"/>
  <c r="E87" i="11"/>
  <c r="E87" i="10" s="1"/>
  <c r="G50" i="11"/>
  <c r="G50" i="6" s="1"/>
  <c r="D37" i="11"/>
  <c r="D37" i="2" s="1"/>
  <c r="E37" i="11"/>
  <c r="E37" i="6" s="1"/>
  <c r="E85" i="11"/>
  <c r="D85" i="11"/>
  <c r="D64" i="11"/>
  <c r="G64" i="10" s="1"/>
  <c r="E64" i="11"/>
  <c r="E78" i="11"/>
  <c r="D78" i="11"/>
  <c r="D78" i="6" s="1"/>
  <c r="G53" i="11"/>
  <c r="D53" i="10" s="1"/>
  <c r="B18" i="11"/>
  <c r="E18" i="2" s="1"/>
  <c r="F100" i="11"/>
  <c r="F100" i="2" s="1"/>
  <c r="C76" i="11"/>
  <c r="F76" i="6" s="1"/>
  <c r="D94" i="11"/>
  <c r="E94" i="11"/>
  <c r="B87" i="11"/>
  <c r="D33" i="11"/>
  <c r="E33" i="11"/>
  <c r="B33" i="2" s="1"/>
  <c r="E80" i="11"/>
  <c r="I80" i="11" s="1"/>
  <c r="D80" i="11"/>
  <c r="G78" i="11"/>
  <c r="G78" i="6" s="1"/>
  <c r="B83" i="11"/>
  <c r="C30" i="11"/>
  <c r="C30" i="2" s="1"/>
  <c r="D75" i="11"/>
  <c r="D75" i="6" s="1"/>
  <c r="E75" i="11"/>
  <c r="E75" i="10" s="1"/>
  <c r="D19" i="11"/>
  <c r="G19" i="10" s="1"/>
  <c r="E19" i="11"/>
  <c r="E19" i="10" s="1"/>
  <c r="G4" i="11"/>
  <c r="G46" i="11"/>
  <c r="G46" i="6" s="1"/>
  <c r="D47" i="11"/>
  <c r="D47" i="6" s="1"/>
  <c r="E47" i="11"/>
  <c r="D29" i="11"/>
  <c r="D29" i="2" s="1"/>
  <c r="E29" i="11"/>
  <c r="B29" i="2" s="1"/>
  <c r="E22" i="11"/>
  <c r="E22" i="10" s="1"/>
  <c r="D22" i="11"/>
  <c r="G22" i="10" s="1"/>
  <c r="F29" i="11"/>
  <c r="F29" i="10" s="1"/>
  <c r="E79" i="11"/>
  <c r="D79" i="11"/>
  <c r="D79" i="6" s="1"/>
  <c r="G30" i="11"/>
  <c r="G30" i="6" s="1"/>
  <c r="F92" i="11"/>
  <c r="C92" i="6" s="1"/>
  <c r="D77" i="11"/>
  <c r="E77" i="11"/>
  <c r="I77" i="11" s="1"/>
  <c r="B17" i="11"/>
  <c r="B17" i="6" s="1"/>
  <c r="B75" i="11"/>
  <c r="B75" i="6" s="1"/>
  <c r="E58" i="11"/>
  <c r="I58" i="11" s="1"/>
  <c r="D58" i="11"/>
  <c r="D58" i="6" s="1"/>
  <c r="C94" i="11"/>
  <c r="F94" i="6" s="1"/>
  <c r="B25" i="11"/>
  <c r="D97" i="11"/>
  <c r="E97" i="11"/>
  <c r="I97" i="11" s="1"/>
  <c r="F40" i="11"/>
  <c r="F40" i="2" s="1"/>
  <c r="F86" i="11"/>
  <c r="B29" i="11"/>
  <c r="E70" i="11"/>
  <c r="E70" i="10" s="1"/>
  <c r="D70" i="11"/>
  <c r="D70" i="6" s="1"/>
  <c r="C78" i="11"/>
  <c r="H78" i="11" s="1"/>
  <c r="E32" i="11"/>
  <c r="I32" i="11" s="1"/>
  <c r="D32" i="11"/>
  <c r="G32" i="10" s="1"/>
  <c r="F18" i="11"/>
  <c r="F18" i="2" s="1"/>
  <c r="C97" i="11"/>
  <c r="G8" i="11"/>
  <c r="D3" i="11"/>
  <c r="D3" i="6" s="1"/>
  <c r="E3" i="11"/>
  <c r="I3" i="11" s="1"/>
  <c r="D65" i="11"/>
  <c r="D65" i="2" s="1"/>
  <c r="E65" i="11"/>
  <c r="E96" i="11"/>
  <c r="I96" i="11" s="1"/>
  <c r="D96" i="11"/>
  <c r="D59" i="11"/>
  <c r="E59" i="11"/>
  <c r="I59" i="11" s="1"/>
  <c r="G29" i="11"/>
  <c r="D29" i="10" s="1"/>
  <c r="F65" i="11"/>
  <c r="F65" i="2" s="1"/>
  <c r="C80" i="11"/>
  <c r="F80" i="6" s="1"/>
  <c r="G11" i="11"/>
  <c r="G11" i="2" s="1"/>
  <c r="D7" i="11"/>
  <c r="E7" i="11"/>
  <c r="B5" i="11"/>
  <c r="E62" i="11"/>
  <c r="I62" i="11" s="1"/>
  <c r="D62" i="11"/>
  <c r="D62" i="2" s="1"/>
  <c r="B77" i="11"/>
  <c r="C8" i="11"/>
  <c r="C8" i="2" s="1"/>
  <c r="D71" i="11"/>
  <c r="D71" i="6" s="1"/>
  <c r="E71" i="11"/>
  <c r="I71" i="11" s="1"/>
  <c r="D10" i="11"/>
  <c r="D10" i="6" s="1"/>
  <c r="E10" i="11"/>
  <c r="I10" i="11" s="1"/>
  <c r="C68" i="11"/>
  <c r="G33" i="11"/>
  <c r="G33" i="2" s="1"/>
  <c r="C35" i="11"/>
  <c r="H35" i="11" s="1"/>
  <c r="F22" i="11"/>
  <c r="F22" i="2" s="1"/>
  <c r="E69" i="11"/>
  <c r="D69" i="11"/>
  <c r="D69" i="2" s="1"/>
  <c r="D26" i="11"/>
  <c r="E26" i="11"/>
  <c r="I26" i="11" s="1"/>
  <c r="E51" i="11"/>
  <c r="E51" i="10" s="1"/>
  <c r="D51" i="11"/>
  <c r="D51" i="2" s="1"/>
  <c r="B58" i="11"/>
  <c r="D38" i="11"/>
  <c r="G38" i="10" s="1"/>
  <c r="E38" i="11"/>
  <c r="C38" i="11"/>
  <c r="C7" i="11"/>
  <c r="F79" i="11"/>
  <c r="F79" i="10" s="1"/>
  <c r="D90" i="11"/>
  <c r="D90" i="2" s="1"/>
  <c r="E90" i="11"/>
  <c r="B97" i="11"/>
  <c r="B97" i="6" s="1"/>
  <c r="E91" i="11"/>
  <c r="E91" i="10" s="1"/>
  <c r="D91" i="11"/>
  <c r="D91" i="2" s="1"/>
  <c r="E76" i="11"/>
  <c r="E76" i="10" s="1"/>
  <c r="D76" i="11"/>
  <c r="G76" i="10" s="1"/>
  <c r="E40" i="11"/>
  <c r="D40" i="11"/>
  <c r="D21" i="11"/>
  <c r="D21" i="2" s="1"/>
  <c r="E21" i="11"/>
  <c r="B21" i="2" s="1"/>
  <c r="G9" i="11"/>
  <c r="G9" i="2" s="1"/>
  <c r="D98" i="11"/>
  <c r="D98" i="6" s="1"/>
  <c r="E98" i="11"/>
  <c r="I98" i="11" s="1"/>
  <c r="B88" i="11"/>
  <c r="E31" i="11"/>
  <c r="D31" i="11"/>
  <c r="D72" i="11"/>
  <c r="E72" i="11"/>
  <c r="E72" i="6" s="1"/>
  <c r="B53" i="11"/>
  <c r="D42" i="11"/>
  <c r="G42" i="10" s="1"/>
  <c r="E42" i="11"/>
  <c r="F76" i="11"/>
  <c r="F76" i="2" s="1"/>
  <c r="D100" i="11"/>
  <c r="H100" i="11" s="1"/>
  <c r="E100" i="11"/>
  <c r="D14" i="11"/>
  <c r="G14" i="10" s="1"/>
  <c r="E14" i="11"/>
  <c r="E14" i="10" s="1"/>
  <c r="G95" i="11"/>
  <c r="G95" i="6" s="1"/>
  <c r="C31" i="11"/>
  <c r="D28" i="11"/>
  <c r="D28" i="6" s="1"/>
  <c r="E28" i="11"/>
  <c r="B42" i="11"/>
  <c r="F35" i="11"/>
  <c r="F35" i="10" s="1"/>
  <c r="G87" i="11"/>
  <c r="D87" i="10" s="1"/>
  <c r="B37" i="11"/>
  <c r="E37" i="2" s="1"/>
  <c r="F64" i="11"/>
  <c r="F64" i="2" s="1"/>
  <c r="G37" i="11"/>
  <c r="D37" i="10" s="1"/>
  <c r="E17" i="11"/>
  <c r="I17" i="11" s="1"/>
  <c r="D17" i="11"/>
  <c r="F98" i="11"/>
  <c r="C95" i="11"/>
  <c r="C95" i="2" s="1"/>
  <c r="B28" i="11"/>
  <c r="C73" i="11"/>
  <c r="C73" i="2" s="1"/>
  <c r="C91" i="11"/>
  <c r="F91" i="6" s="1"/>
  <c r="B33" i="11"/>
  <c r="B33" i="6" s="1"/>
  <c r="G75" i="11"/>
  <c r="G75" i="6" s="1"/>
  <c r="F31" i="11"/>
  <c r="F31" i="10" s="1"/>
  <c r="C47" i="11"/>
  <c r="G72" i="11"/>
  <c r="G72" i="6" s="1"/>
  <c r="E61" i="11"/>
  <c r="I61" i="11" s="1"/>
  <c r="D61" i="11"/>
  <c r="D61" i="2" s="1"/>
  <c r="D43" i="11"/>
  <c r="D43" i="2" s="1"/>
  <c r="E43" i="11"/>
  <c r="E43" i="6" s="1"/>
  <c r="C58" i="11"/>
  <c r="C58" i="2" s="1"/>
  <c r="B32" i="11"/>
  <c r="F61" i="11"/>
  <c r="F61" i="10" s="1"/>
  <c r="G18" i="11"/>
  <c r="G18" i="2" s="1"/>
  <c r="F70" i="11"/>
  <c r="F70" i="2" s="1"/>
  <c r="C50" i="11"/>
  <c r="C61" i="11"/>
  <c r="H61" i="11" s="1"/>
  <c r="J61" i="11" s="1"/>
  <c r="B3" i="11"/>
  <c r="E3" i="2" s="1"/>
  <c r="B65" i="11"/>
  <c r="B65" i="6" s="1"/>
  <c r="D55" i="11"/>
  <c r="D55" i="2" s="1"/>
  <c r="E55" i="11"/>
  <c r="B96" i="11"/>
  <c r="C88" i="11"/>
  <c r="D15" i="11"/>
  <c r="H15" i="11" s="1"/>
  <c r="E15" i="11"/>
  <c r="I15" i="11" s="1"/>
  <c r="F88" i="11"/>
  <c r="F88" i="2" s="1"/>
  <c r="F14" i="11"/>
  <c r="F14" i="2" s="1"/>
  <c r="F50" i="11"/>
  <c r="C37" i="11"/>
  <c r="F37" i="6" s="1"/>
  <c r="G74" i="11"/>
  <c r="D13" i="11"/>
  <c r="D13" i="2" s="1"/>
  <c r="E13" i="11"/>
  <c r="D2" i="11"/>
  <c r="D2" i="6" s="1"/>
  <c r="E2" i="11"/>
  <c r="I2" i="11" s="1"/>
  <c r="D52" i="11"/>
  <c r="D52" i="2" s="1"/>
  <c r="E52" i="11"/>
  <c r="I52" i="11" s="1"/>
  <c r="B10" i="11"/>
  <c r="F51" i="11"/>
  <c r="F51" i="2" s="1"/>
  <c r="C19" i="11"/>
  <c r="C19" i="2" s="1"/>
  <c r="G42" i="11"/>
  <c r="G42" i="6" s="1"/>
  <c r="C82" i="11"/>
  <c r="C82" i="10" s="1"/>
  <c r="E99" i="11"/>
  <c r="I99" i="11" s="1"/>
  <c r="D99" i="11"/>
  <c r="D99" i="6" s="1"/>
  <c r="B69" i="11"/>
  <c r="B26" i="11"/>
  <c r="C40" i="11"/>
  <c r="D81" i="11"/>
  <c r="H81" i="11" s="1"/>
  <c r="E81" i="11"/>
  <c r="C70" i="11"/>
  <c r="G35" i="11"/>
  <c r="G35" i="6" s="1"/>
  <c r="D39" i="11"/>
  <c r="H39" i="11" s="1"/>
  <c r="J39" i="11" s="1"/>
  <c r="K39" i="11" s="1"/>
  <c r="L39" i="11" s="1"/>
  <c r="E39" i="11"/>
  <c r="I39" i="11" s="1"/>
  <c r="D57" i="11"/>
  <c r="D57" i="2" s="1"/>
  <c r="E57" i="11"/>
  <c r="I57" i="11" s="1"/>
  <c r="D16" i="11"/>
  <c r="E16" i="11"/>
  <c r="E6" i="11"/>
  <c r="E6" i="6" s="1"/>
  <c r="D6" i="11"/>
  <c r="D6" i="6" s="1"/>
  <c r="D9" i="11"/>
  <c r="D9" i="2" s="1"/>
  <c r="E9" i="11"/>
  <c r="D41" i="11"/>
  <c r="E41" i="11"/>
  <c r="E95" i="11"/>
  <c r="D95" i="11"/>
  <c r="G95" i="10" s="1"/>
  <c r="D86" i="11"/>
  <c r="D86" i="6" s="1"/>
  <c r="E86" i="11"/>
  <c r="E23" i="11"/>
  <c r="D23" i="11"/>
  <c r="G88" i="11"/>
  <c r="G88" i="2" s="1"/>
  <c r="D82" i="11"/>
  <c r="D82" i="2" s="1"/>
  <c r="E82" i="11"/>
  <c r="E82" i="6" s="1"/>
  <c r="D4" i="11"/>
  <c r="H4" i="11" s="1"/>
  <c r="E4" i="11"/>
  <c r="B73" i="11"/>
  <c r="E73" i="2" s="1"/>
  <c r="C16" i="11"/>
  <c r="F16" i="6" s="1"/>
  <c r="G73" i="11"/>
  <c r="B9" i="11"/>
  <c r="B9" i="10" s="1"/>
  <c r="B41" i="11"/>
  <c r="E41" i="2" s="1"/>
  <c r="G86" i="11"/>
  <c r="G86" i="6" s="1"/>
  <c r="D49" i="11"/>
  <c r="E49" i="11"/>
  <c r="E49" i="6" s="1"/>
  <c r="B82" i="11"/>
  <c r="E82" i="2" s="1"/>
  <c r="D74" i="11"/>
  <c r="G74" i="10" s="1"/>
  <c r="E74" i="11"/>
  <c r="E74" i="6" s="1"/>
  <c r="G23" i="11"/>
  <c r="G91" i="11"/>
  <c r="G91" i="2" s="1"/>
  <c r="E46" i="11"/>
  <c r="E46" i="6" s="1"/>
  <c r="D46" i="11"/>
  <c r="H46" i="11" s="1"/>
  <c r="G49" i="11"/>
  <c r="G49" i="2" s="1"/>
  <c r="E83" i="11"/>
  <c r="D83" i="11"/>
  <c r="D83" i="2" s="1"/>
  <c r="D24" i="11"/>
  <c r="D24" i="6" s="1"/>
  <c r="E24" i="11"/>
  <c r="B72" i="11"/>
  <c r="F53" i="11"/>
  <c r="F53" i="2" s="1"/>
  <c r="C28" i="11"/>
  <c r="C28" i="2" s="1"/>
  <c r="B74" i="11"/>
  <c r="G82" i="11"/>
  <c r="G82" i="6" s="1"/>
  <c r="E67" i="11"/>
  <c r="I67" i="11" s="1"/>
  <c r="D67" i="11"/>
  <c r="F73" i="11"/>
  <c r="B85" i="11"/>
  <c r="B85" i="6" s="1"/>
  <c r="B64" i="11"/>
  <c r="D101" i="11"/>
  <c r="E101" i="11"/>
  <c r="I101" i="11" s="1"/>
  <c r="D84" i="11"/>
  <c r="D84" i="2" s="1"/>
  <c r="E84" i="11"/>
  <c r="G41" i="11"/>
  <c r="E25" i="11"/>
  <c r="D25" i="11"/>
  <c r="E92" i="11"/>
  <c r="D92" i="11"/>
  <c r="D93" i="11"/>
  <c r="D93" i="2" s="1"/>
  <c r="E93" i="11"/>
  <c r="E93" i="6" s="1"/>
  <c r="E63" i="11"/>
  <c r="E63" i="10" s="1"/>
  <c r="D63" i="11"/>
  <c r="G84" i="11"/>
  <c r="E36" i="11"/>
  <c r="D36" i="11"/>
  <c r="D36" i="2" s="1"/>
  <c r="H59" i="11"/>
  <c r="J59" i="11" s="1"/>
  <c r="K59" i="11" s="1"/>
  <c r="L59" i="11" s="1"/>
  <c r="B80" i="11"/>
  <c r="F49" i="11"/>
  <c r="F49" i="10" s="1"/>
  <c r="G19" i="11"/>
  <c r="G19" i="6" s="1"/>
  <c r="D5" i="11"/>
  <c r="E5" i="11"/>
  <c r="I5" i="11" s="1"/>
  <c r="G21" i="11"/>
  <c r="G21" i="2" s="1"/>
  <c r="B101" i="11"/>
  <c r="B101" i="10" s="1"/>
  <c r="C25" i="11"/>
  <c r="C25" i="2" s="1"/>
  <c r="C41" i="11"/>
  <c r="F41" i="6" s="1"/>
  <c r="B84" i="11"/>
  <c r="D27" i="11"/>
  <c r="D27" i="6" s="1"/>
  <c r="E27" i="11"/>
  <c r="F63" i="11"/>
  <c r="F63" i="10" s="1"/>
  <c r="D68" i="11"/>
  <c r="G68" i="10" s="1"/>
  <c r="E68" i="11"/>
  <c r="E68" i="10" s="1"/>
  <c r="E20" i="11"/>
  <c r="D20" i="11"/>
  <c r="G20" i="10" s="1"/>
  <c r="G14" i="11"/>
  <c r="G14" i="6" s="1"/>
  <c r="B91" i="11"/>
  <c r="E91" i="2" s="1"/>
  <c r="G27" i="11"/>
  <c r="G27" i="2" s="1"/>
  <c r="F30" i="11"/>
  <c r="F30" i="2" s="1"/>
  <c r="C49" i="11"/>
  <c r="C9" i="11"/>
  <c r="F9" i="6" s="1"/>
  <c r="B6" i="11"/>
  <c r="E6" i="2" s="1"/>
  <c r="B76" i="11"/>
  <c r="E48" i="11"/>
  <c r="D48" i="11"/>
  <c r="D48" i="6" s="1"/>
  <c r="C22" i="11"/>
  <c r="D11" i="11"/>
  <c r="E11" i="11"/>
  <c r="D66" i="11"/>
  <c r="D66" i="2" s="1"/>
  <c r="E66" i="11"/>
  <c r="I66" i="11" s="1"/>
  <c r="C87" i="11"/>
  <c r="F87" i="6" s="1"/>
  <c r="E45" i="11"/>
  <c r="I45" i="11" s="1"/>
  <c r="D45" i="11"/>
  <c r="D45" i="2" s="1"/>
  <c r="F96" i="11"/>
  <c r="F48" i="11"/>
  <c r="F87" i="11"/>
  <c r="F87" i="10" s="1"/>
  <c r="C53" i="11"/>
  <c r="G6" i="11"/>
  <c r="G6" i="2" s="1"/>
  <c r="G20" i="11"/>
  <c r="D20" i="10" s="1"/>
  <c r="H2" i="11"/>
  <c r="J2" i="11" s="1"/>
  <c r="K2" i="11" s="1"/>
  <c r="L2" i="11" s="1"/>
  <c r="H52" i="11"/>
  <c r="J52" i="11" s="1"/>
  <c r="K52" i="11" s="1"/>
  <c r="L52" i="11" s="1"/>
  <c r="F16" i="11"/>
  <c r="C64" i="11"/>
  <c r="G100" i="11"/>
  <c r="G100" i="2" s="1"/>
  <c r="F47" i="11"/>
  <c r="F47" i="2" s="1"/>
  <c r="C85" i="11"/>
  <c r="F85" i="6" s="1"/>
  <c r="B95" i="11"/>
  <c r="E95" i="2" s="1"/>
  <c r="F19" i="11"/>
  <c r="F19" i="10" s="1"/>
  <c r="G28" i="11"/>
  <c r="G68" i="11"/>
  <c r="B86" i="11"/>
  <c r="B23" i="11"/>
  <c r="B23" i="6" s="1"/>
  <c r="E89" i="11"/>
  <c r="D89" i="11"/>
  <c r="D89" i="2" s="1"/>
  <c r="D60" i="11"/>
  <c r="D60" i="2" s="1"/>
  <c r="E60" i="11"/>
  <c r="I60" i="11" s="1"/>
  <c r="G36" i="11"/>
  <c r="E44" i="11"/>
  <c r="D44" i="11"/>
  <c r="H44" i="11" s="1"/>
  <c r="E12" i="11"/>
  <c r="I12" i="11" s="1"/>
  <c r="D12" i="11"/>
  <c r="D12" i="6" s="1"/>
  <c r="C96" i="11"/>
  <c r="F96" i="6" s="1"/>
  <c r="G22" i="11"/>
  <c r="G22" i="2" s="1"/>
  <c r="C55" i="11"/>
  <c r="B30" i="11"/>
  <c r="E30" i="2" s="1"/>
  <c r="B40" i="11"/>
  <c r="D34" i="11"/>
  <c r="H34" i="11" s="1"/>
  <c r="E34" i="11"/>
  <c r="I34" i="11" s="1"/>
  <c r="D56" i="11"/>
  <c r="D56" i="6" s="1"/>
  <c r="E56" i="11"/>
  <c r="I56" i="11" s="1"/>
  <c r="B57" i="11"/>
  <c r="E57" i="2" s="1"/>
  <c r="E54" i="11"/>
  <c r="D54" i="11"/>
  <c r="D8" i="10"/>
  <c r="B9" i="2"/>
  <c r="G10" i="6"/>
  <c r="D12" i="10"/>
  <c r="B17" i="2"/>
  <c r="D23" i="10"/>
  <c r="D24" i="10"/>
  <c r="G26" i="6"/>
  <c r="D31" i="10"/>
  <c r="E34" i="6"/>
  <c r="G34" i="6"/>
  <c r="D40" i="10"/>
  <c r="B41" i="2"/>
  <c r="D44" i="10"/>
  <c r="D47" i="10"/>
  <c r="D48" i="10"/>
  <c r="B49" i="2"/>
  <c r="D52" i="10"/>
  <c r="E53" i="6"/>
  <c r="G54" i="2"/>
  <c r="E55" i="10"/>
  <c r="D56" i="10"/>
  <c r="E58" i="6"/>
  <c r="G58" i="6"/>
  <c r="D60" i="10"/>
  <c r="E62" i="10"/>
  <c r="G62" i="6"/>
  <c r="D63" i="10"/>
  <c r="D64" i="10"/>
  <c r="G66" i="6"/>
  <c r="E69" i="6"/>
  <c r="D71" i="10"/>
  <c r="G74" i="6"/>
  <c r="D76" i="10"/>
  <c r="D79" i="10"/>
  <c r="E83" i="10"/>
  <c r="G83" i="6"/>
  <c r="D88" i="10"/>
  <c r="G90" i="6"/>
  <c r="D92" i="10"/>
  <c r="E94" i="10"/>
  <c r="G94" i="6"/>
  <c r="D96" i="10"/>
  <c r="G98" i="6"/>
  <c r="D100" i="10"/>
  <c r="C2" i="6"/>
  <c r="B15" i="10"/>
  <c r="D15" i="10"/>
  <c r="D39" i="10"/>
  <c r="C3" i="10"/>
  <c r="F3" i="10"/>
  <c r="G3" i="10"/>
  <c r="F4" i="10"/>
  <c r="B5" i="10"/>
  <c r="C5" i="10"/>
  <c r="D5" i="10"/>
  <c r="F5" i="10"/>
  <c r="F7" i="10"/>
  <c r="F8" i="10"/>
  <c r="F9" i="10"/>
  <c r="G10" i="10"/>
  <c r="E11" i="10"/>
  <c r="F11" i="10"/>
  <c r="F12" i="10"/>
  <c r="B13" i="10"/>
  <c r="C13" i="10"/>
  <c r="F13" i="10"/>
  <c r="F15" i="10"/>
  <c r="D17" i="10"/>
  <c r="F17" i="10"/>
  <c r="C18" i="10"/>
  <c r="B19" i="10"/>
  <c r="E20" i="10"/>
  <c r="B21" i="10"/>
  <c r="D21" i="10"/>
  <c r="F21" i="10"/>
  <c r="C23" i="10"/>
  <c r="F23" i="10"/>
  <c r="G23" i="10"/>
  <c r="F24" i="10"/>
  <c r="G24" i="10"/>
  <c r="B25" i="10"/>
  <c r="D25" i="10"/>
  <c r="F25" i="10"/>
  <c r="G26" i="10"/>
  <c r="E28" i="10"/>
  <c r="F28" i="10"/>
  <c r="B29" i="10"/>
  <c r="G31" i="10"/>
  <c r="D32" i="10"/>
  <c r="F32" i="10"/>
  <c r="F33" i="10"/>
  <c r="C34" i="10"/>
  <c r="G34" i="10"/>
  <c r="C35" i="10"/>
  <c r="D35" i="10"/>
  <c r="F36" i="10"/>
  <c r="F37" i="10"/>
  <c r="F39" i="10"/>
  <c r="G40" i="10"/>
  <c r="F41" i="10"/>
  <c r="E44" i="10"/>
  <c r="F44" i="10"/>
  <c r="G44" i="10"/>
  <c r="B45" i="10"/>
  <c r="D45" i="10"/>
  <c r="F45" i="10"/>
  <c r="B49" i="10"/>
  <c r="D49" i="10"/>
  <c r="B51" i="10"/>
  <c r="E52" i="10"/>
  <c r="F52" i="10"/>
  <c r="B54" i="10"/>
  <c r="C54" i="10"/>
  <c r="F55" i="10"/>
  <c r="G55" i="10"/>
  <c r="F56" i="10"/>
  <c r="C57" i="10"/>
  <c r="D57" i="10"/>
  <c r="F57" i="10"/>
  <c r="G58" i="10"/>
  <c r="F59" i="10"/>
  <c r="G59" i="10"/>
  <c r="B61" i="10"/>
  <c r="D61" i="10"/>
  <c r="E64" i="10"/>
  <c r="D65" i="10"/>
  <c r="G66" i="10"/>
  <c r="F67" i="10"/>
  <c r="B69" i="10"/>
  <c r="F69" i="10"/>
  <c r="F71" i="10"/>
  <c r="F72" i="10"/>
  <c r="G72" i="10"/>
  <c r="D73" i="10"/>
  <c r="F73" i="10"/>
  <c r="F75" i="10"/>
  <c r="D77" i="10"/>
  <c r="F77" i="10"/>
  <c r="G78" i="10"/>
  <c r="D80" i="10"/>
  <c r="E80" i="10"/>
  <c r="F80" i="10"/>
  <c r="F81" i="10"/>
  <c r="G82" i="10"/>
  <c r="F83" i="10"/>
  <c r="B85" i="10"/>
  <c r="D85" i="10"/>
  <c r="F85" i="10"/>
  <c r="E88" i="10"/>
  <c r="B89" i="10"/>
  <c r="D89" i="10"/>
  <c r="F89" i="10"/>
  <c r="F91" i="10"/>
  <c r="B93" i="10"/>
  <c r="F93" i="10"/>
  <c r="G94" i="10"/>
  <c r="B95" i="10"/>
  <c r="F95" i="10"/>
  <c r="F96" i="10"/>
  <c r="G96" i="10"/>
  <c r="D97" i="10"/>
  <c r="F97" i="10"/>
  <c r="F99" i="10"/>
  <c r="E100" i="10"/>
  <c r="F100" i="10"/>
  <c r="G100" i="10"/>
  <c r="D101" i="10"/>
  <c r="F101" i="10"/>
  <c r="D2" i="10"/>
  <c r="C2" i="10"/>
  <c r="B3" i="6"/>
  <c r="C3" i="6"/>
  <c r="F3" i="6"/>
  <c r="C4" i="6"/>
  <c r="B5" i="6"/>
  <c r="C5" i="6"/>
  <c r="F5" i="6"/>
  <c r="G5" i="6"/>
  <c r="F6" i="6"/>
  <c r="B7" i="6"/>
  <c r="C7" i="6"/>
  <c r="E7" i="6"/>
  <c r="F7" i="6"/>
  <c r="G7" i="6"/>
  <c r="C8" i="6"/>
  <c r="G8" i="6"/>
  <c r="C9" i="6"/>
  <c r="F10" i="6"/>
  <c r="B11" i="6"/>
  <c r="C11" i="6"/>
  <c r="E11" i="6"/>
  <c r="F11" i="6"/>
  <c r="C12" i="6"/>
  <c r="E12" i="6"/>
  <c r="F12" i="6"/>
  <c r="G12" i="6"/>
  <c r="C13" i="6"/>
  <c r="F13" i="6"/>
  <c r="F14" i="6"/>
  <c r="B15" i="6"/>
  <c r="C15" i="6"/>
  <c r="F15" i="6"/>
  <c r="G15" i="6"/>
  <c r="C17" i="6"/>
  <c r="F17" i="6"/>
  <c r="G17" i="6"/>
  <c r="F18" i="6"/>
  <c r="B19" i="6"/>
  <c r="D19" i="6"/>
  <c r="B21" i="6"/>
  <c r="C21" i="6"/>
  <c r="F21" i="6"/>
  <c r="G21" i="6"/>
  <c r="D22" i="6"/>
  <c r="F22" i="6"/>
  <c r="C23" i="6"/>
  <c r="D23" i="6"/>
  <c r="F23" i="6"/>
  <c r="C24" i="6"/>
  <c r="G24" i="6"/>
  <c r="B25" i="6"/>
  <c r="C25" i="6"/>
  <c r="G25" i="6"/>
  <c r="D26" i="6"/>
  <c r="F26" i="6"/>
  <c r="B27" i="6"/>
  <c r="C27" i="6"/>
  <c r="E27" i="6"/>
  <c r="C28" i="6"/>
  <c r="E28" i="6"/>
  <c r="B29" i="6"/>
  <c r="C29" i="6"/>
  <c r="E29" i="6"/>
  <c r="F29" i="6"/>
  <c r="D31" i="6"/>
  <c r="E31" i="6"/>
  <c r="G31" i="6"/>
  <c r="C32" i="6"/>
  <c r="F32" i="6"/>
  <c r="G32" i="6"/>
  <c r="C33" i="6"/>
  <c r="E33" i="6"/>
  <c r="D34" i="6"/>
  <c r="F34" i="6"/>
  <c r="B35" i="6"/>
  <c r="C36" i="6"/>
  <c r="E36" i="6"/>
  <c r="C37" i="6"/>
  <c r="G37" i="6"/>
  <c r="G38" i="6"/>
  <c r="B39" i="6"/>
  <c r="C39" i="6"/>
  <c r="E39" i="6"/>
  <c r="F39" i="6"/>
  <c r="G39" i="6"/>
  <c r="D40" i="6"/>
  <c r="E40" i="6"/>
  <c r="G40" i="6"/>
  <c r="C41" i="6"/>
  <c r="G41" i="6"/>
  <c r="F42" i="6"/>
  <c r="B43" i="6"/>
  <c r="F43" i="6"/>
  <c r="C44" i="6"/>
  <c r="D44" i="6"/>
  <c r="E44" i="6"/>
  <c r="F44" i="6"/>
  <c r="G44" i="6"/>
  <c r="B45" i="6"/>
  <c r="C45" i="6"/>
  <c r="F45" i="6"/>
  <c r="G45" i="6"/>
  <c r="F46" i="6"/>
  <c r="B47" i="6"/>
  <c r="F47" i="6"/>
  <c r="G47" i="6"/>
  <c r="F48" i="6"/>
  <c r="G48" i="6"/>
  <c r="B49" i="6"/>
  <c r="F49" i="6"/>
  <c r="B51" i="6"/>
  <c r="C51" i="6"/>
  <c r="D51" i="6"/>
  <c r="E51" i="6"/>
  <c r="C52" i="6"/>
  <c r="E52" i="6"/>
  <c r="G52" i="6"/>
  <c r="F53" i="6"/>
  <c r="G53" i="6"/>
  <c r="F54" i="6"/>
  <c r="G54" i="6"/>
  <c r="B55" i="6"/>
  <c r="C55" i="6"/>
  <c r="D55" i="6"/>
  <c r="E55" i="6"/>
  <c r="C56" i="6"/>
  <c r="G56" i="6"/>
  <c r="C57" i="6"/>
  <c r="F57" i="6"/>
  <c r="G57" i="6"/>
  <c r="B59" i="6"/>
  <c r="C59" i="6"/>
  <c r="D59" i="6"/>
  <c r="E59" i="6"/>
  <c r="F59" i="6"/>
  <c r="G60" i="6"/>
  <c r="B61" i="6"/>
  <c r="C61" i="6"/>
  <c r="G61" i="6"/>
  <c r="E62" i="6"/>
  <c r="F62" i="6"/>
  <c r="B63" i="6"/>
  <c r="C63" i="6"/>
  <c r="D63" i="6"/>
  <c r="F63" i="6"/>
  <c r="G63" i="6"/>
  <c r="D64" i="6"/>
  <c r="E64" i="6"/>
  <c r="F64" i="6"/>
  <c r="G64" i="6"/>
  <c r="F65" i="6"/>
  <c r="G65" i="6"/>
  <c r="D66" i="6"/>
  <c r="F66" i="6"/>
  <c r="B67" i="6"/>
  <c r="C67" i="6"/>
  <c r="D67" i="6"/>
  <c r="D68" i="6"/>
  <c r="E68" i="6"/>
  <c r="B69" i="6"/>
  <c r="C69" i="6"/>
  <c r="F69" i="6"/>
  <c r="G70" i="6"/>
  <c r="B71" i="6"/>
  <c r="C71" i="6"/>
  <c r="F71" i="6"/>
  <c r="G71" i="6"/>
  <c r="C72" i="6"/>
  <c r="D72" i="6"/>
  <c r="G73" i="6"/>
  <c r="F74" i="6"/>
  <c r="C75" i="6"/>
  <c r="F75" i="6"/>
  <c r="D76" i="6"/>
  <c r="G76" i="6"/>
  <c r="C77" i="6"/>
  <c r="G77" i="6"/>
  <c r="B79" i="6"/>
  <c r="F79" i="6"/>
  <c r="G79" i="6"/>
  <c r="C80" i="6"/>
  <c r="C81" i="6"/>
  <c r="F81" i="6"/>
  <c r="D82" i="6"/>
  <c r="C83" i="6"/>
  <c r="E83" i="6"/>
  <c r="F83" i="6"/>
  <c r="C85" i="6"/>
  <c r="G85" i="6"/>
  <c r="F86" i="6"/>
  <c r="C87" i="6"/>
  <c r="D88" i="6"/>
  <c r="E88" i="6"/>
  <c r="G88" i="6"/>
  <c r="C89" i="6"/>
  <c r="F90" i="6"/>
  <c r="C91" i="6"/>
  <c r="E92" i="6"/>
  <c r="B93" i="6"/>
  <c r="C93" i="6"/>
  <c r="F93" i="6"/>
  <c r="D94" i="6"/>
  <c r="E94" i="6"/>
  <c r="C95" i="6"/>
  <c r="E95" i="6"/>
  <c r="F95" i="6"/>
  <c r="G96" i="6"/>
  <c r="C97" i="6"/>
  <c r="F97" i="6"/>
  <c r="G97" i="6"/>
  <c r="F98" i="6"/>
  <c r="B99" i="6"/>
  <c r="C99" i="6"/>
  <c r="C100" i="6"/>
  <c r="D100" i="6"/>
  <c r="E100" i="6"/>
  <c r="C101" i="6"/>
  <c r="F101" i="6"/>
  <c r="G101" i="6"/>
  <c r="G2" i="6"/>
  <c r="F2" i="6"/>
  <c r="C3" i="2"/>
  <c r="D3" i="2"/>
  <c r="F3" i="2"/>
  <c r="G3" i="2"/>
  <c r="C4" i="2"/>
  <c r="F4" i="2"/>
  <c r="B5" i="2"/>
  <c r="C5" i="2"/>
  <c r="D5" i="2"/>
  <c r="E5" i="2"/>
  <c r="F5" i="2"/>
  <c r="G5" i="2"/>
  <c r="B6" i="2"/>
  <c r="C6" i="2"/>
  <c r="F6" i="2"/>
  <c r="C7" i="2"/>
  <c r="E7" i="2"/>
  <c r="F7" i="2"/>
  <c r="G7" i="2"/>
  <c r="F8" i="2"/>
  <c r="G8" i="2"/>
  <c r="C9" i="2"/>
  <c r="F9" i="2"/>
  <c r="B10" i="2"/>
  <c r="C10" i="2"/>
  <c r="D10" i="2"/>
  <c r="E10" i="2"/>
  <c r="F10" i="2"/>
  <c r="G10" i="2"/>
  <c r="B11" i="2"/>
  <c r="C11" i="2"/>
  <c r="E11" i="2"/>
  <c r="F11" i="2"/>
  <c r="B12" i="2"/>
  <c r="C12" i="2"/>
  <c r="F12" i="2"/>
  <c r="G12" i="2"/>
  <c r="C13" i="2"/>
  <c r="E13" i="2"/>
  <c r="F13" i="2"/>
  <c r="C14" i="2"/>
  <c r="E14" i="2"/>
  <c r="C15" i="2"/>
  <c r="E15" i="2"/>
  <c r="F15" i="2"/>
  <c r="G15" i="2"/>
  <c r="G16" i="2"/>
  <c r="C17" i="2"/>
  <c r="D17" i="2"/>
  <c r="F17" i="2"/>
  <c r="G17" i="2"/>
  <c r="C18" i="2"/>
  <c r="E19" i="2"/>
  <c r="C20" i="2"/>
  <c r="C21" i="2"/>
  <c r="E21" i="2"/>
  <c r="F21" i="2"/>
  <c r="E22" i="2"/>
  <c r="C23" i="2"/>
  <c r="D23" i="2"/>
  <c r="E23" i="2"/>
  <c r="F23" i="2"/>
  <c r="F24" i="2"/>
  <c r="G24" i="2"/>
  <c r="B25" i="2"/>
  <c r="D25" i="2"/>
  <c r="E25" i="2"/>
  <c r="F25" i="2"/>
  <c r="G25" i="2"/>
  <c r="C26" i="2"/>
  <c r="D26" i="2"/>
  <c r="E26" i="2"/>
  <c r="F26" i="2"/>
  <c r="G26" i="2"/>
  <c r="B27" i="2"/>
  <c r="E27" i="2"/>
  <c r="B28" i="2"/>
  <c r="F28" i="2"/>
  <c r="C29" i="2"/>
  <c r="E29" i="2"/>
  <c r="F29" i="2"/>
  <c r="G29" i="2"/>
  <c r="B30" i="2"/>
  <c r="D31" i="2"/>
  <c r="F31" i="2"/>
  <c r="G31" i="2"/>
  <c r="F32" i="2"/>
  <c r="G32" i="2"/>
  <c r="D33" i="2"/>
  <c r="E33" i="2"/>
  <c r="F33" i="2"/>
  <c r="C34" i="2"/>
  <c r="D34" i="2"/>
  <c r="E34" i="2"/>
  <c r="F34" i="2"/>
  <c r="G34" i="2"/>
  <c r="E35" i="2"/>
  <c r="G35" i="2"/>
  <c r="B36" i="2"/>
  <c r="C36" i="2"/>
  <c r="F36" i="2"/>
  <c r="C37" i="2"/>
  <c r="F37" i="2"/>
  <c r="E38" i="2"/>
  <c r="F38" i="2"/>
  <c r="G38" i="2"/>
  <c r="B39" i="2"/>
  <c r="C39" i="2"/>
  <c r="E39" i="2"/>
  <c r="F39" i="2"/>
  <c r="G39" i="2"/>
  <c r="C40" i="2"/>
  <c r="D40" i="2"/>
  <c r="G40" i="2"/>
  <c r="D41" i="2"/>
  <c r="F41" i="2"/>
  <c r="C42" i="2"/>
  <c r="E42" i="2"/>
  <c r="F42" i="2"/>
  <c r="B43" i="2"/>
  <c r="C43" i="2"/>
  <c r="E43" i="2"/>
  <c r="G43" i="2"/>
  <c r="C44" i="2"/>
  <c r="D44" i="2"/>
  <c r="F44" i="2"/>
  <c r="G44" i="2"/>
  <c r="C45" i="2"/>
  <c r="E45" i="2"/>
  <c r="F45" i="2"/>
  <c r="G45" i="2"/>
  <c r="C46" i="2"/>
  <c r="E46" i="2"/>
  <c r="F46" i="2"/>
  <c r="C47" i="2"/>
  <c r="D47" i="2"/>
  <c r="E47" i="2"/>
  <c r="G47" i="2"/>
  <c r="C49" i="2"/>
  <c r="D49" i="2"/>
  <c r="E49" i="2"/>
  <c r="F49" i="2"/>
  <c r="D50" i="2"/>
  <c r="E50" i="2"/>
  <c r="F50" i="2"/>
  <c r="E51" i="2"/>
  <c r="G51" i="2"/>
  <c r="B52" i="2"/>
  <c r="C52" i="2"/>
  <c r="F52" i="2"/>
  <c r="G52" i="2"/>
  <c r="B53" i="2"/>
  <c r="C53" i="2"/>
  <c r="C54" i="2"/>
  <c r="E54" i="2"/>
  <c r="F54" i="2"/>
  <c r="B55" i="2"/>
  <c r="E55" i="2"/>
  <c r="F55" i="2"/>
  <c r="G55" i="2"/>
  <c r="D56" i="2"/>
  <c r="F56" i="2"/>
  <c r="G56" i="2"/>
  <c r="C57" i="2"/>
  <c r="F57" i="2"/>
  <c r="G57" i="2"/>
  <c r="B58" i="2"/>
  <c r="D58" i="2"/>
  <c r="F58" i="2"/>
  <c r="G58" i="2"/>
  <c r="B59" i="2"/>
  <c r="C59" i="2"/>
  <c r="D59" i="2"/>
  <c r="E59" i="2"/>
  <c r="F59" i="2"/>
  <c r="G59" i="2"/>
  <c r="C60" i="2"/>
  <c r="G60" i="2"/>
  <c r="E61" i="2"/>
  <c r="F61" i="2"/>
  <c r="G61" i="2"/>
  <c r="B62" i="2"/>
  <c r="C62" i="2"/>
  <c r="E62" i="2"/>
  <c r="F62" i="2"/>
  <c r="C63" i="2"/>
  <c r="E63" i="2"/>
  <c r="F63" i="2"/>
  <c r="G63" i="2"/>
  <c r="G64" i="2"/>
  <c r="C65" i="2"/>
  <c r="G65" i="2"/>
  <c r="C66" i="2"/>
  <c r="E66" i="2"/>
  <c r="F66" i="2"/>
  <c r="G66" i="2"/>
  <c r="E67" i="2"/>
  <c r="F67" i="2"/>
  <c r="G67" i="2"/>
  <c r="B68" i="2"/>
  <c r="C68" i="2"/>
  <c r="D68" i="2"/>
  <c r="C69" i="2"/>
  <c r="E69" i="2"/>
  <c r="F69" i="2"/>
  <c r="B70" i="2"/>
  <c r="E70" i="2"/>
  <c r="G70" i="2"/>
  <c r="C71" i="2"/>
  <c r="E71" i="2"/>
  <c r="F71" i="2"/>
  <c r="G71" i="2"/>
  <c r="C72" i="2"/>
  <c r="D72" i="2"/>
  <c r="F72" i="2"/>
  <c r="G73" i="2"/>
  <c r="C74" i="2"/>
  <c r="G74" i="2"/>
  <c r="B75" i="2"/>
  <c r="C75" i="2"/>
  <c r="D75" i="2"/>
  <c r="F75" i="2"/>
  <c r="C76" i="2"/>
  <c r="D76" i="2"/>
  <c r="G76" i="2"/>
  <c r="D77" i="2"/>
  <c r="F77" i="2"/>
  <c r="G77" i="2"/>
  <c r="E78" i="2"/>
  <c r="F78" i="2"/>
  <c r="E79" i="2"/>
  <c r="G79" i="2"/>
  <c r="F80" i="2"/>
  <c r="C81" i="2"/>
  <c r="F81" i="2"/>
  <c r="F82" i="2"/>
  <c r="G82" i="2"/>
  <c r="B83" i="2"/>
  <c r="C83" i="2"/>
  <c r="G83" i="2"/>
  <c r="C84" i="2"/>
  <c r="F84" i="2"/>
  <c r="B85" i="2"/>
  <c r="D85" i="2"/>
  <c r="E85" i="2"/>
  <c r="F85" i="2"/>
  <c r="G85" i="2"/>
  <c r="C86" i="2"/>
  <c r="E86" i="2"/>
  <c r="F86" i="2"/>
  <c r="C87" i="2"/>
  <c r="F87" i="2"/>
  <c r="D88" i="2"/>
  <c r="C89" i="2"/>
  <c r="F89" i="2"/>
  <c r="G89" i="2"/>
  <c r="C90" i="2"/>
  <c r="E90" i="2"/>
  <c r="G90" i="2"/>
  <c r="F91" i="2"/>
  <c r="G92" i="2"/>
  <c r="C93" i="2"/>
  <c r="E93" i="2"/>
  <c r="F93" i="2"/>
  <c r="D94" i="2"/>
  <c r="E94" i="2"/>
  <c r="F94" i="2"/>
  <c r="F95" i="2"/>
  <c r="G96" i="2"/>
  <c r="D97" i="2"/>
  <c r="F97" i="2"/>
  <c r="G97" i="2"/>
  <c r="C98" i="2"/>
  <c r="E98" i="2"/>
  <c r="F98" i="2"/>
  <c r="G98" i="2"/>
  <c r="E99" i="2"/>
  <c r="F99" i="2"/>
  <c r="G99" i="2"/>
  <c r="B100" i="2"/>
  <c r="C100" i="2"/>
  <c r="D100" i="2"/>
  <c r="C101" i="2"/>
  <c r="D101" i="2"/>
  <c r="E101" i="2"/>
  <c r="F101" i="2"/>
  <c r="G101" i="2"/>
  <c r="C2" i="2"/>
  <c r="G2" i="2"/>
  <c r="G11" i="6" l="1"/>
  <c r="E75" i="6"/>
  <c r="F88" i="10"/>
  <c r="G52" i="10"/>
  <c r="E101" i="6"/>
  <c r="D19" i="2"/>
  <c r="G81" i="6"/>
  <c r="E89" i="2"/>
  <c r="I89" i="2" s="1"/>
  <c r="D78" i="2"/>
  <c r="F28" i="6"/>
  <c r="E17" i="6"/>
  <c r="G87" i="10"/>
  <c r="B33" i="10"/>
  <c r="G27" i="10"/>
  <c r="E99" i="10"/>
  <c r="I99" i="10" s="1"/>
  <c r="D99" i="2"/>
  <c r="B17" i="10"/>
  <c r="E65" i="2"/>
  <c r="B93" i="2"/>
  <c r="G37" i="2"/>
  <c r="G39" i="10"/>
  <c r="H50" i="11"/>
  <c r="D74" i="2"/>
  <c r="H74" i="2" s="1"/>
  <c r="C51" i="2"/>
  <c r="F58" i="6"/>
  <c r="E43" i="10"/>
  <c r="I89" i="11"/>
  <c r="I90" i="11"/>
  <c r="E81" i="2"/>
  <c r="G50" i="2"/>
  <c r="I50" i="2" s="1"/>
  <c r="F67" i="6"/>
  <c r="D52" i="6"/>
  <c r="D39" i="6"/>
  <c r="D20" i="6"/>
  <c r="F92" i="10"/>
  <c r="G75" i="10"/>
  <c r="C91" i="2"/>
  <c r="C78" i="2"/>
  <c r="G75" i="2"/>
  <c r="I75" i="2" s="1"/>
  <c r="D6" i="2"/>
  <c r="H6" i="2" s="1"/>
  <c r="E99" i="6"/>
  <c r="E77" i="6"/>
  <c r="D74" i="6"/>
  <c r="C60" i="6"/>
  <c r="F19" i="6"/>
  <c r="I19" i="6" s="1"/>
  <c r="B81" i="10"/>
  <c r="G51" i="10"/>
  <c r="I51" i="10" s="1"/>
  <c r="F27" i="10"/>
  <c r="E34" i="10"/>
  <c r="G86" i="2"/>
  <c r="J34" i="11"/>
  <c r="K34" i="11" s="1"/>
  <c r="L34" i="11" s="1"/>
  <c r="H47" i="11"/>
  <c r="H51" i="11"/>
  <c r="H66" i="11"/>
  <c r="J66" i="11" s="1"/>
  <c r="K66" i="11" s="1"/>
  <c r="L66" i="11" s="1"/>
  <c r="B99" i="2"/>
  <c r="H99" i="2" s="1"/>
  <c r="G19" i="2"/>
  <c r="C88" i="6"/>
  <c r="G99" i="10"/>
  <c r="G83" i="10"/>
  <c r="G48" i="10"/>
  <c r="B65" i="10"/>
  <c r="I81" i="11"/>
  <c r="J81" i="11" s="1"/>
  <c r="K81" i="11" s="1"/>
  <c r="L81" i="11" s="1"/>
  <c r="B22" i="2"/>
  <c r="D50" i="6"/>
  <c r="B76" i="2"/>
  <c r="B46" i="2"/>
  <c r="D39" i="2"/>
  <c r="C94" i="2"/>
  <c r="B91" i="2"/>
  <c r="G80" i="2"/>
  <c r="E70" i="6"/>
  <c r="I70" i="6" s="1"/>
  <c r="C49" i="6"/>
  <c r="E22" i="6"/>
  <c r="E19" i="6"/>
  <c r="G90" i="10"/>
  <c r="F60" i="10"/>
  <c r="E32" i="10"/>
  <c r="E30" i="10"/>
  <c r="E59" i="10"/>
  <c r="E3" i="10"/>
  <c r="I3" i="10" s="1"/>
  <c r="H54" i="11"/>
  <c r="G54" i="10"/>
  <c r="I54" i="11"/>
  <c r="E54" i="10"/>
  <c r="E54" i="6"/>
  <c r="I54" i="6" s="1"/>
  <c r="B54" i="2"/>
  <c r="C55" i="2"/>
  <c r="H55" i="2" s="1"/>
  <c r="H55" i="11"/>
  <c r="C55" i="10"/>
  <c r="I38" i="11"/>
  <c r="E38" i="6"/>
  <c r="E38" i="10"/>
  <c r="F27" i="6"/>
  <c r="C27" i="2"/>
  <c r="D54" i="6"/>
  <c r="C70" i="2"/>
  <c r="H70" i="2" s="1"/>
  <c r="F70" i="6"/>
  <c r="F77" i="6"/>
  <c r="F55" i="6"/>
  <c r="C20" i="6"/>
  <c r="J4" i="11"/>
  <c r="K4" i="11" s="1"/>
  <c r="L4" i="11" s="1"/>
  <c r="E16" i="10"/>
  <c r="B16" i="2"/>
  <c r="E16" i="6"/>
  <c r="I16" i="6" s="1"/>
  <c r="I13" i="11"/>
  <c r="J15" i="11"/>
  <c r="K15" i="11" s="1"/>
  <c r="L15" i="11" s="1"/>
  <c r="D95" i="2"/>
  <c r="F43" i="2"/>
  <c r="F33" i="6"/>
  <c r="I33" i="6" s="1"/>
  <c r="G91" i="10"/>
  <c r="I91" i="10" s="1"/>
  <c r="D69" i="10"/>
  <c r="F64" i="10"/>
  <c r="I64" i="10" s="1"/>
  <c r="D16" i="2"/>
  <c r="D16" i="6"/>
  <c r="G16" i="10"/>
  <c r="C38" i="2"/>
  <c r="F38" i="6"/>
  <c r="B71" i="2"/>
  <c r="F31" i="6"/>
  <c r="I31" i="6" s="1"/>
  <c r="C31" i="2"/>
  <c r="F43" i="10"/>
  <c r="E91" i="6"/>
  <c r="F20" i="10"/>
  <c r="G4" i="10"/>
  <c r="B41" i="6"/>
  <c r="B41" i="10"/>
  <c r="D54" i="2"/>
  <c r="D15" i="2"/>
  <c r="H15" i="2" s="1"/>
  <c r="D91" i="6"/>
  <c r="B37" i="6"/>
  <c r="E71" i="10"/>
  <c r="C48" i="6"/>
  <c r="F48" i="2"/>
  <c r="F48" i="10"/>
  <c r="D11" i="6"/>
  <c r="H11" i="6" s="1"/>
  <c r="H11" i="11"/>
  <c r="G11" i="10"/>
  <c r="D11" i="2"/>
  <c r="G84" i="2"/>
  <c r="D84" i="10"/>
  <c r="G84" i="6"/>
  <c r="I25" i="11"/>
  <c r="E25" i="6"/>
  <c r="I25" i="6" s="1"/>
  <c r="F73" i="2"/>
  <c r="I73" i="2" s="1"/>
  <c r="C73" i="6"/>
  <c r="I24" i="11"/>
  <c r="B24" i="2"/>
  <c r="G23" i="2"/>
  <c r="G23" i="6"/>
  <c r="I23" i="6" s="1"/>
  <c r="C97" i="10"/>
  <c r="C97" i="2"/>
  <c r="I79" i="11"/>
  <c r="E79" i="6"/>
  <c r="D36" i="10"/>
  <c r="G36" i="2"/>
  <c r="G36" i="6"/>
  <c r="G28" i="2"/>
  <c r="D28" i="10"/>
  <c r="G28" i="6"/>
  <c r="I28" i="6" s="1"/>
  <c r="D7" i="2"/>
  <c r="G7" i="10"/>
  <c r="D7" i="6"/>
  <c r="H99" i="11"/>
  <c r="J99" i="11" s="1"/>
  <c r="K99" i="11" s="1"/>
  <c r="L99" i="11" s="1"/>
  <c r="F99" i="6"/>
  <c r="G93" i="6"/>
  <c r="I93" i="6" s="1"/>
  <c r="D93" i="10"/>
  <c r="G93" i="2"/>
  <c r="I93" i="2" s="1"/>
  <c r="I69" i="11"/>
  <c r="B69" i="2"/>
  <c r="B31" i="6"/>
  <c r="E31" i="2"/>
  <c r="B38" i="2"/>
  <c r="E71" i="6"/>
  <c r="D95" i="10"/>
  <c r="G95" i="2"/>
  <c r="I95" i="2" s="1"/>
  <c r="B53" i="10"/>
  <c r="E53" i="2"/>
  <c r="B53" i="6"/>
  <c r="G13" i="2"/>
  <c r="G69" i="6"/>
  <c r="D42" i="6"/>
  <c r="D13" i="10"/>
  <c r="H13" i="10" s="1"/>
  <c r="B81" i="2"/>
  <c r="H81" i="2" s="1"/>
  <c r="I44" i="11"/>
  <c r="J44" i="11" s="1"/>
  <c r="K44" i="11" s="1"/>
  <c r="L44" i="11" s="1"/>
  <c r="B44" i="2"/>
  <c r="G68" i="6"/>
  <c r="G68" i="2"/>
  <c r="D68" i="10"/>
  <c r="C16" i="6"/>
  <c r="F16" i="10"/>
  <c r="F16" i="2"/>
  <c r="C96" i="6"/>
  <c r="F96" i="2"/>
  <c r="H22" i="11"/>
  <c r="C22" i="2"/>
  <c r="I27" i="11"/>
  <c r="H63" i="11"/>
  <c r="D63" i="2"/>
  <c r="G63" i="10"/>
  <c r="I63" i="10" s="1"/>
  <c r="G41" i="2"/>
  <c r="I41" i="2" s="1"/>
  <c r="D41" i="10"/>
  <c r="H67" i="11"/>
  <c r="J67" i="11" s="1"/>
  <c r="K67" i="11" s="1"/>
  <c r="L67" i="11" s="1"/>
  <c r="G67" i="10"/>
  <c r="D67" i="2"/>
  <c r="I7" i="11"/>
  <c r="B7" i="2"/>
  <c r="E7" i="10"/>
  <c r="I7" i="10" s="1"/>
  <c r="D96" i="6"/>
  <c r="D96" i="2"/>
  <c r="D4" i="10"/>
  <c r="G4" i="2"/>
  <c r="G4" i="6"/>
  <c r="D80" i="6"/>
  <c r="G80" i="10"/>
  <c r="I85" i="11"/>
  <c r="J85" i="11" s="1"/>
  <c r="E85" i="6"/>
  <c r="I85" i="6" s="1"/>
  <c r="G18" i="10"/>
  <c r="D18" i="6"/>
  <c r="D18" i="2"/>
  <c r="I84" i="11"/>
  <c r="I73" i="11"/>
  <c r="B72" i="2"/>
  <c r="H72" i="2" s="1"/>
  <c r="E14" i="6"/>
  <c r="I14" i="6" s="1"/>
  <c r="F68" i="10"/>
  <c r="E21" i="6"/>
  <c r="I21" i="6" s="1"/>
  <c r="H13" i="11"/>
  <c r="J13" i="11" s="1"/>
  <c r="K13" i="11" s="1"/>
  <c r="L13" i="11" s="1"/>
  <c r="I48" i="11"/>
  <c r="I93" i="11"/>
  <c r="H79" i="11"/>
  <c r="F92" i="2"/>
  <c r="G81" i="2"/>
  <c r="I81" i="2" s="1"/>
  <c r="F79" i="2"/>
  <c r="B74" i="2"/>
  <c r="D70" i="2"/>
  <c r="G53" i="2"/>
  <c r="I53" i="2" s="1"/>
  <c r="F35" i="2"/>
  <c r="C84" i="6"/>
  <c r="C79" i="6"/>
  <c r="H79" i="6" s="1"/>
  <c r="C31" i="6"/>
  <c r="H31" i="6" s="1"/>
  <c r="D14" i="6"/>
  <c r="G71" i="10"/>
  <c r="F51" i="10"/>
  <c r="D19" i="10"/>
  <c r="E39" i="10"/>
  <c r="I39" i="10" s="1"/>
  <c r="I83" i="11"/>
  <c r="H14" i="11"/>
  <c r="I55" i="11"/>
  <c r="I8" i="11"/>
  <c r="H27" i="11"/>
  <c r="J27" i="11" s="1"/>
  <c r="K27" i="11" s="1"/>
  <c r="L27" i="11" s="1"/>
  <c r="E97" i="6"/>
  <c r="I97" i="6" s="1"/>
  <c r="B63" i="2"/>
  <c r="E9" i="2"/>
  <c r="I9" i="2" s="1"/>
  <c r="J9" i="2" s="1"/>
  <c r="K9" i="2" s="1"/>
  <c r="L9" i="2" s="1"/>
  <c r="F92" i="6"/>
  <c r="H92" i="11"/>
  <c r="I23" i="11"/>
  <c r="J23" i="11" s="1"/>
  <c r="K23" i="11" s="1"/>
  <c r="L23" i="11" s="1"/>
  <c r="I31" i="11"/>
  <c r="I40" i="11"/>
  <c r="I78" i="11"/>
  <c r="J78" i="11" s="1"/>
  <c r="K78" i="11" s="1"/>
  <c r="L78" i="11" s="1"/>
  <c r="I87" i="11"/>
  <c r="J89" i="11"/>
  <c r="K89" i="11" s="1"/>
  <c r="L89" i="11" s="1"/>
  <c r="B37" i="2"/>
  <c r="D27" i="2"/>
  <c r="D22" i="2"/>
  <c r="H22" i="2" s="1"/>
  <c r="D14" i="2"/>
  <c r="D12" i="2"/>
  <c r="G49" i="6"/>
  <c r="I49" i="6" s="1"/>
  <c r="C35" i="6"/>
  <c r="H35" i="6" s="1"/>
  <c r="G6" i="6"/>
  <c r="I6" i="6" s="1"/>
  <c r="G84" i="10"/>
  <c r="G70" i="10"/>
  <c r="G18" i="6"/>
  <c r="I68" i="11"/>
  <c r="I92" i="11"/>
  <c r="H49" i="11"/>
  <c r="I86" i="11"/>
  <c r="H68" i="11"/>
  <c r="I47" i="11"/>
  <c r="J47" i="11" s="1"/>
  <c r="K47" i="11" s="1"/>
  <c r="L47" i="11" s="1"/>
  <c r="I94" i="11"/>
  <c r="F68" i="2"/>
  <c r="D24" i="2"/>
  <c r="B9" i="6"/>
  <c r="B90" i="2"/>
  <c r="H90" i="2" s="1"/>
  <c r="D81" i="2"/>
  <c r="D83" i="6"/>
  <c r="E80" i="6"/>
  <c r="E63" i="6"/>
  <c r="I63" i="6" s="1"/>
  <c r="G55" i="6"/>
  <c r="F25" i="6"/>
  <c r="E3" i="6"/>
  <c r="G60" i="10"/>
  <c r="G56" i="10"/>
  <c r="I36" i="11"/>
  <c r="I46" i="11"/>
  <c r="J46" i="11" s="1"/>
  <c r="K46" i="11" s="1"/>
  <c r="L46" i="11" s="1"/>
  <c r="H24" i="11"/>
  <c r="J24" i="11" s="1"/>
  <c r="K24" i="11" s="1"/>
  <c r="L24" i="11" s="1"/>
  <c r="I4" i="11"/>
  <c r="I43" i="11"/>
  <c r="H19" i="11"/>
  <c r="H7" i="11"/>
  <c r="H94" i="11"/>
  <c r="B40" i="2"/>
  <c r="H40" i="2" s="1"/>
  <c r="B57" i="6"/>
  <c r="E8" i="10"/>
  <c r="I8" i="10" s="1"/>
  <c r="I42" i="11"/>
  <c r="H88" i="11"/>
  <c r="H60" i="11"/>
  <c r="J60" i="11" s="1"/>
  <c r="K60" i="11" s="1"/>
  <c r="L60" i="11" s="1"/>
  <c r="H58" i="11"/>
  <c r="J58" i="11"/>
  <c r="K58" i="11" s="1"/>
  <c r="L58" i="11" s="1"/>
  <c r="H83" i="11"/>
  <c r="J83" i="11" s="1"/>
  <c r="K83" i="11" s="1"/>
  <c r="L83" i="11" s="1"/>
  <c r="I64" i="11"/>
  <c r="B94" i="2"/>
  <c r="H94" i="2" s="1"/>
  <c r="B83" i="6"/>
  <c r="C53" i="6"/>
  <c r="E23" i="6"/>
  <c r="E84" i="10"/>
  <c r="E60" i="10"/>
  <c r="E86" i="10"/>
  <c r="E67" i="10"/>
  <c r="I67" i="10" s="1"/>
  <c r="E47" i="10"/>
  <c r="I47" i="10" s="1"/>
  <c r="H93" i="11"/>
  <c r="C50" i="2"/>
  <c r="H50" i="2" s="1"/>
  <c r="D92" i="6"/>
  <c r="E56" i="6"/>
  <c r="F40" i="10"/>
  <c r="E4" i="10"/>
  <c r="I4" i="10" s="1"/>
  <c r="G87" i="2"/>
  <c r="E83" i="2"/>
  <c r="I83" i="2" s="1"/>
  <c r="B79" i="2"/>
  <c r="D60" i="6"/>
  <c r="F50" i="6"/>
  <c r="C47" i="6"/>
  <c r="F35" i="6"/>
  <c r="E24" i="6"/>
  <c r="C19" i="6"/>
  <c r="H19" i="6" s="1"/>
  <c r="E15" i="6"/>
  <c r="I15" i="6" s="1"/>
  <c r="G9" i="6"/>
  <c r="D4" i="6"/>
  <c r="E96" i="10"/>
  <c r="G92" i="10"/>
  <c r="F76" i="10"/>
  <c r="I76" i="10" s="1"/>
  <c r="G46" i="10"/>
  <c r="E36" i="10"/>
  <c r="D33" i="10"/>
  <c r="G30" i="10"/>
  <c r="E24" i="10"/>
  <c r="I24" i="10" s="1"/>
  <c r="D16" i="10"/>
  <c r="G12" i="10"/>
  <c r="D9" i="10"/>
  <c r="E89" i="6"/>
  <c r="I89" i="6" s="1"/>
  <c r="E78" i="10"/>
  <c r="H40" i="11"/>
  <c r="J40" i="11" s="1"/>
  <c r="K40" i="11" s="1"/>
  <c r="L40" i="11" s="1"/>
  <c r="H86" i="11"/>
  <c r="I11" i="11"/>
  <c r="H85" i="11"/>
  <c r="I41" i="11"/>
  <c r="I16" i="11"/>
  <c r="H69" i="11"/>
  <c r="J69" i="11"/>
  <c r="K69" i="11" s="1"/>
  <c r="L69" i="11" s="1"/>
  <c r="H32" i="11"/>
  <c r="J32" i="11" s="1"/>
  <c r="K32" i="11" s="1"/>
  <c r="L32" i="11" s="1"/>
  <c r="I21" i="11"/>
  <c r="H5" i="11"/>
  <c r="J5" i="11" s="1"/>
  <c r="K5" i="11" s="1"/>
  <c r="L5" i="11" s="1"/>
  <c r="I70" i="11"/>
  <c r="I22" i="11"/>
  <c r="J22" i="11" s="1"/>
  <c r="K22" i="11" s="1"/>
  <c r="L22" i="11" s="1"/>
  <c r="I33" i="11"/>
  <c r="H18" i="11"/>
  <c r="I37" i="11"/>
  <c r="I88" i="11"/>
  <c r="H21" i="11"/>
  <c r="J21" i="11" s="1"/>
  <c r="K21" i="11" s="1"/>
  <c r="L21" i="11" s="1"/>
  <c r="H20" i="11"/>
  <c r="H91" i="11"/>
  <c r="H87" i="11"/>
  <c r="J87" i="11"/>
  <c r="K87" i="11" s="1"/>
  <c r="L87" i="11" s="1"/>
  <c r="B87" i="2"/>
  <c r="B84" i="2"/>
  <c r="H84" i="2" s="1"/>
  <c r="D28" i="2"/>
  <c r="H28" i="2" s="1"/>
  <c r="B91" i="6"/>
  <c r="H91" i="6" s="1"/>
  <c r="B87" i="6"/>
  <c r="C76" i="6"/>
  <c r="D46" i="6"/>
  <c r="B57" i="10"/>
  <c r="H57" i="10" s="1"/>
  <c r="G28" i="10"/>
  <c r="I28" i="10" s="1"/>
  <c r="H73" i="11"/>
  <c r="H45" i="11"/>
  <c r="J45" i="11" s="1"/>
  <c r="H70" i="11"/>
  <c r="D79" i="2"/>
  <c r="B56" i="2"/>
  <c r="G42" i="2"/>
  <c r="I42" i="2" s="1"/>
  <c r="F73" i="6"/>
  <c r="C40" i="6"/>
  <c r="B97" i="10"/>
  <c r="H76" i="11"/>
  <c r="H101" i="11"/>
  <c r="J101" i="11" s="1"/>
  <c r="K101" i="11" s="1"/>
  <c r="L101" i="11" s="1"/>
  <c r="K61" i="11"/>
  <c r="L61" i="11" s="1"/>
  <c r="H36" i="11"/>
  <c r="H77" i="11"/>
  <c r="J77" i="11" s="1"/>
  <c r="K77" i="11" s="1"/>
  <c r="L77" i="11" s="1"/>
  <c r="I65" i="11"/>
  <c r="H17" i="11"/>
  <c r="J17" i="11" s="1"/>
  <c r="K17" i="11" s="1"/>
  <c r="L17" i="11" s="1"/>
  <c r="B47" i="2"/>
  <c r="H47" i="2" s="1"/>
  <c r="D38" i="2"/>
  <c r="H38" i="2" s="1"/>
  <c r="F82" i="6"/>
  <c r="D36" i="6"/>
  <c r="D8" i="6"/>
  <c r="C87" i="10"/>
  <c r="B77" i="10"/>
  <c r="G47" i="10"/>
  <c r="G36" i="10"/>
  <c r="B73" i="2"/>
  <c r="H73" i="2" s="1"/>
  <c r="E23" i="10"/>
  <c r="I23" i="10" s="1"/>
  <c r="H6" i="11"/>
  <c r="H74" i="11"/>
  <c r="H90" i="11"/>
  <c r="J90" i="11" s="1"/>
  <c r="K90" i="11" s="1"/>
  <c r="L90" i="11" s="1"/>
  <c r="I51" i="11"/>
  <c r="J51" i="11" s="1"/>
  <c r="K51" i="11" s="1"/>
  <c r="L51" i="11" s="1"/>
  <c r="H71" i="11"/>
  <c r="J71" i="11" s="1"/>
  <c r="K71" i="11" s="1"/>
  <c r="L71" i="11" s="1"/>
  <c r="D86" i="2"/>
  <c r="C82" i="2"/>
  <c r="E77" i="2"/>
  <c r="C41" i="2"/>
  <c r="H41" i="2" s="1"/>
  <c r="B34" i="2"/>
  <c r="B101" i="6"/>
  <c r="E86" i="6"/>
  <c r="I86" i="6" s="1"/>
  <c r="B77" i="6"/>
  <c r="B73" i="6"/>
  <c r="E65" i="6"/>
  <c r="I65" i="6" s="1"/>
  <c r="D62" i="6"/>
  <c r="D38" i="6"/>
  <c r="G33" i="6"/>
  <c r="F30" i="6"/>
  <c r="E4" i="6"/>
  <c r="G86" i="10"/>
  <c r="B73" i="10"/>
  <c r="G62" i="10"/>
  <c r="E56" i="10"/>
  <c r="G43" i="10"/>
  <c r="G6" i="10"/>
  <c r="B97" i="2"/>
  <c r="D72" i="10"/>
  <c r="E46" i="10"/>
  <c r="E31" i="10"/>
  <c r="I31" i="10" s="1"/>
  <c r="E15" i="10"/>
  <c r="H23" i="11"/>
  <c r="H64" i="11"/>
  <c r="I82" i="11"/>
  <c r="I6" i="11"/>
  <c r="J6" i="11" s="1"/>
  <c r="K6" i="11" s="1"/>
  <c r="L6" i="11" s="1"/>
  <c r="H25" i="11"/>
  <c r="I18" i="11"/>
  <c r="I35" i="11"/>
  <c r="J35" i="11" s="1"/>
  <c r="K35" i="11" s="1"/>
  <c r="L35" i="11" s="1"/>
  <c r="H16" i="11"/>
  <c r="B82" i="2"/>
  <c r="D80" i="2"/>
  <c r="D64" i="2"/>
  <c r="E58" i="2"/>
  <c r="I58" i="2" s="1"/>
  <c r="B48" i="2"/>
  <c r="D42" i="2"/>
  <c r="C35" i="2"/>
  <c r="B32" i="2"/>
  <c r="D20" i="2"/>
  <c r="B13" i="2"/>
  <c r="H13" i="2" s="1"/>
  <c r="B3" i="2"/>
  <c r="H3" i="2" s="1"/>
  <c r="D95" i="6"/>
  <c r="F78" i="6"/>
  <c r="I78" i="6" s="1"/>
  <c r="B98" i="2"/>
  <c r="E87" i="2"/>
  <c r="G72" i="2"/>
  <c r="D71" i="2"/>
  <c r="B64" i="2"/>
  <c r="C61" i="2"/>
  <c r="B57" i="2"/>
  <c r="H57" i="2" s="1"/>
  <c r="B51" i="2"/>
  <c r="H51" i="2" s="1"/>
  <c r="D46" i="2"/>
  <c r="H46" i="2" s="1"/>
  <c r="B45" i="2"/>
  <c r="I43" i="2"/>
  <c r="B35" i="2"/>
  <c r="D30" i="2"/>
  <c r="H30" i="2" s="1"/>
  <c r="I27" i="2"/>
  <c r="E17" i="2"/>
  <c r="I17" i="2" s="1"/>
  <c r="D8" i="2"/>
  <c r="H8" i="2" s="1"/>
  <c r="E87" i="6"/>
  <c r="E78" i="6"/>
  <c r="F61" i="6"/>
  <c r="E48" i="6"/>
  <c r="I48" i="6" s="1"/>
  <c r="D43" i="6"/>
  <c r="H43" i="6" s="1"/>
  <c r="E35" i="6"/>
  <c r="G22" i="6"/>
  <c r="I22" i="6" s="1"/>
  <c r="G20" i="6"/>
  <c r="D15" i="6"/>
  <c r="H15" i="6" s="1"/>
  <c r="E13" i="6"/>
  <c r="G98" i="10"/>
  <c r="G79" i="10"/>
  <c r="G35" i="10"/>
  <c r="E27" i="10"/>
  <c r="G15" i="10"/>
  <c r="D11" i="10"/>
  <c r="I83" i="10"/>
  <c r="E57" i="6"/>
  <c r="I57" i="6" s="1"/>
  <c r="E6" i="10"/>
  <c r="H30" i="11"/>
  <c r="H43" i="11"/>
  <c r="J43" i="11" s="1"/>
  <c r="K43" i="11" s="1"/>
  <c r="L43" i="11" s="1"/>
  <c r="H38" i="11"/>
  <c r="J38" i="11" s="1"/>
  <c r="K38" i="11" s="1"/>
  <c r="L38" i="11" s="1"/>
  <c r="I63" i="11"/>
  <c r="H82" i="11"/>
  <c r="J82" i="11" s="1"/>
  <c r="K82" i="11" s="1"/>
  <c r="L82" i="11" s="1"/>
  <c r="H65" i="11"/>
  <c r="H33" i="11"/>
  <c r="H42" i="11"/>
  <c r="J42" i="11" s="1"/>
  <c r="K42" i="11" s="1"/>
  <c r="L42" i="11" s="1"/>
  <c r="I100" i="11"/>
  <c r="J100" i="11" s="1"/>
  <c r="K100" i="11" s="1"/>
  <c r="L100" i="11" s="1"/>
  <c r="I91" i="11"/>
  <c r="H29" i="11"/>
  <c r="I29" i="11"/>
  <c r="I75" i="11"/>
  <c r="I50" i="11"/>
  <c r="J50" i="11" s="1"/>
  <c r="K50" i="11" s="1"/>
  <c r="L50" i="11" s="1"/>
  <c r="I53" i="11"/>
  <c r="H48" i="11"/>
  <c r="H98" i="11"/>
  <c r="J98" i="11" s="1"/>
  <c r="K98" i="11" s="1"/>
  <c r="L98" i="11" s="1"/>
  <c r="H57" i="11"/>
  <c r="J57" i="11" s="1"/>
  <c r="K57" i="11" s="1"/>
  <c r="L57" i="11" s="1"/>
  <c r="H80" i="11"/>
  <c r="J80" i="11"/>
  <c r="K80" i="11" s="1"/>
  <c r="L80" i="11" s="1"/>
  <c r="H97" i="11"/>
  <c r="J97" i="11" s="1"/>
  <c r="K97" i="11" s="1"/>
  <c r="L97" i="11" s="1"/>
  <c r="E97" i="2"/>
  <c r="I97" i="2" s="1"/>
  <c r="B78" i="2"/>
  <c r="F19" i="2"/>
  <c r="H95" i="11"/>
  <c r="K45" i="11"/>
  <c r="L45" i="11" s="1"/>
  <c r="H72" i="11"/>
  <c r="H37" i="11"/>
  <c r="H75" i="11"/>
  <c r="B15" i="2"/>
  <c r="E8" i="6"/>
  <c r="E48" i="10"/>
  <c r="B37" i="10"/>
  <c r="H8" i="11"/>
  <c r="J8" i="11" s="1"/>
  <c r="K8" i="11" s="1"/>
  <c r="L8" i="11" s="1"/>
  <c r="H28" i="11"/>
  <c r="J28" i="11" s="1"/>
  <c r="K28" i="11" s="1"/>
  <c r="L28" i="11" s="1"/>
  <c r="H31" i="11"/>
  <c r="J31" i="11" s="1"/>
  <c r="K31" i="11" s="1"/>
  <c r="L31" i="11" s="1"/>
  <c r="H12" i="11"/>
  <c r="J12" i="11" s="1"/>
  <c r="K12" i="11" s="1"/>
  <c r="L12" i="11" s="1"/>
  <c r="D92" i="2"/>
  <c r="C85" i="2"/>
  <c r="H85" i="2" s="1"/>
  <c r="B31" i="2"/>
  <c r="G20" i="2"/>
  <c r="D90" i="6"/>
  <c r="E84" i="6"/>
  <c r="C64" i="6"/>
  <c r="E47" i="6"/>
  <c r="I47" i="6" s="1"/>
  <c r="E32" i="6"/>
  <c r="I32" i="6" s="1"/>
  <c r="F53" i="10"/>
  <c r="E79" i="10"/>
  <c r="I79" i="10" s="1"/>
  <c r="I20" i="11"/>
  <c r="H41" i="11"/>
  <c r="H56" i="11"/>
  <c r="J56" i="11" s="1"/>
  <c r="H96" i="11"/>
  <c r="J96" i="11" s="1"/>
  <c r="K96" i="11" s="1"/>
  <c r="L96" i="11" s="1"/>
  <c r="H53" i="11"/>
  <c r="D98" i="2"/>
  <c r="B60" i="2"/>
  <c r="H60" i="2" s="1"/>
  <c r="D48" i="2"/>
  <c r="D35" i="2"/>
  <c r="D32" i="2"/>
  <c r="G87" i="6"/>
  <c r="D84" i="6"/>
  <c r="E67" i="6"/>
  <c r="E60" i="6"/>
  <c r="I60" i="6" s="1"/>
  <c r="E45" i="6"/>
  <c r="I45" i="6" s="1"/>
  <c r="D32" i="6"/>
  <c r="F65" i="10"/>
  <c r="F47" i="10"/>
  <c r="E40" i="10"/>
  <c r="B65" i="2"/>
  <c r="H65" i="2" s="1"/>
  <c r="I74" i="11"/>
  <c r="H9" i="11"/>
  <c r="I95" i="11"/>
  <c r="H26" i="11"/>
  <c r="J26" i="11" s="1"/>
  <c r="K26" i="11" s="1"/>
  <c r="L26" i="11" s="1"/>
  <c r="H10" i="11"/>
  <c r="J10" i="11" s="1"/>
  <c r="K10" i="11" s="1"/>
  <c r="L10" i="11" s="1"/>
  <c r="H62" i="11"/>
  <c r="J62" i="11" s="1"/>
  <c r="K62" i="11" s="1"/>
  <c r="L62" i="11" s="1"/>
  <c r="I14" i="11"/>
  <c r="I72" i="11"/>
  <c r="J72" i="11" s="1"/>
  <c r="K72" i="11" s="1"/>
  <c r="L72" i="11" s="1"/>
  <c r="I76" i="11"/>
  <c r="J76" i="11" s="1"/>
  <c r="K76" i="11" s="1"/>
  <c r="L76" i="11" s="1"/>
  <c r="I19" i="11"/>
  <c r="B101" i="2"/>
  <c r="H101" i="2" s="1"/>
  <c r="B95" i="2"/>
  <c r="H95" i="2" s="1"/>
  <c r="B92" i="2"/>
  <c r="E74" i="2"/>
  <c r="B66" i="2"/>
  <c r="B19" i="2"/>
  <c r="H19" i="2" s="1"/>
  <c r="D4" i="2"/>
  <c r="G100" i="6"/>
  <c r="C65" i="6"/>
  <c r="I90" i="2"/>
  <c r="B86" i="2"/>
  <c r="B80" i="2"/>
  <c r="B96" i="2"/>
  <c r="B89" i="2"/>
  <c r="H89" i="2" s="1"/>
  <c r="D87" i="2"/>
  <c r="B77" i="2"/>
  <c r="E75" i="2"/>
  <c r="B67" i="2"/>
  <c r="H67" i="2" s="1"/>
  <c r="B61" i="2"/>
  <c r="B42" i="2"/>
  <c r="B26" i="2"/>
  <c r="H26" i="2" s="1"/>
  <c r="B23" i="2"/>
  <c r="H23" i="2" s="1"/>
  <c r="J23" i="2" s="1"/>
  <c r="B20" i="2"/>
  <c r="H20" i="2" s="1"/>
  <c r="B14" i="2"/>
  <c r="B4" i="2"/>
  <c r="E96" i="6"/>
  <c r="I96" i="6" s="1"/>
  <c r="B95" i="6"/>
  <c r="E81" i="6"/>
  <c r="E76" i="6"/>
  <c r="I76" i="6" s="1"/>
  <c r="E61" i="6"/>
  <c r="I61" i="6" s="1"/>
  <c r="G29" i="6"/>
  <c r="I29" i="6" s="1"/>
  <c r="E20" i="6"/>
  <c r="E92" i="10"/>
  <c r="I92" i="10" s="1"/>
  <c r="E72" i="10"/>
  <c r="E12" i="10"/>
  <c r="I12" i="10" s="1"/>
  <c r="E95" i="10"/>
  <c r="I95" i="10" s="1"/>
  <c r="E35" i="10"/>
  <c r="E5" i="6"/>
  <c r="I5" i="6" s="1"/>
  <c r="H84" i="11"/>
  <c r="J84" i="11" s="1"/>
  <c r="K84" i="11" s="1"/>
  <c r="L84" i="11" s="1"/>
  <c r="I49" i="11"/>
  <c r="I9" i="11"/>
  <c r="H3" i="11"/>
  <c r="J3" i="11" s="1"/>
  <c r="K3" i="11" s="1"/>
  <c r="L3" i="11" s="1"/>
  <c r="I28" i="11"/>
  <c r="I30" i="11"/>
  <c r="I80" i="10"/>
  <c r="I56" i="10"/>
  <c r="I71" i="2"/>
  <c r="I55" i="2"/>
  <c r="I11" i="2"/>
  <c r="I39" i="6"/>
  <c r="I30" i="6"/>
  <c r="I96" i="10"/>
  <c r="I49" i="2"/>
  <c r="I33" i="2"/>
  <c r="I37" i="2"/>
  <c r="I31" i="2"/>
  <c r="I18" i="2"/>
  <c r="I92" i="6"/>
  <c r="I77" i="6"/>
  <c r="I65" i="2"/>
  <c r="I47" i="2"/>
  <c r="H36" i="2"/>
  <c r="I86" i="2"/>
  <c r="I75" i="6"/>
  <c r="I71" i="6"/>
  <c r="I62" i="6"/>
  <c r="I17" i="6"/>
  <c r="I12" i="6"/>
  <c r="I59" i="2"/>
  <c r="I21" i="2"/>
  <c r="I5" i="2"/>
  <c r="I91" i="2"/>
  <c r="I46" i="6"/>
  <c r="I15" i="2"/>
  <c r="I72" i="10"/>
  <c r="H52" i="2"/>
  <c r="I99" i="2"/>
  <c r="H23" i="6"/>
  <c r="I69" i="2"/>
  <c r="I63" i="2"/>
  <c r="I34" i="2"/>
  <c r="I22" i="2"/>
  <c r="H75" i="6"/>
  <c r="H71" i="6"/>
  <c r="H47" i="6"/>
  <c r="I13" i="6"/>
  <c r="I88" i="10"/>
  <c r="I68" i="10"/>
  <c r="I52" i="10"/>
  <c r="I20" i="10"/>
  <c r="H5" i="10"/>
  <c r="H58" i="2"/>
  <c r="H27" i="6"/>
  <c r="I85" i="2"/>
  <c r="I79" i="2"/>
  <c r="H68" i="2"/>
  <c r="H62" i="2"/>
  <c r="H43" i="2"/>
  <c r="J43" i="2" s="1"/>
  <c r="K43" i="2" s="1"/>
  <c r="L43" i="2" s="1"/>
  <c r="I6" i="2"/>
  <c r="H82" i="2"/>
  <c r="H66" i="2"/>
  <c r="H25" i="2"/>
  <c r="H93" i="2"/>
  <c r="H99" i="6"/>
  <c r="H45" i="2"/>
  <c r="H29" i="2"/>
  <c r="H10" i="2"/>
  <c r="H59" i="6"/>
  <c r="H55" i="6"/>
  <c r="H3" i="6"/>
  <c r="H21" i="10"/>
  <c r="I37" i="6"/>
  <c r="I15" i="10"/>
  <c r="H11" i="2"/>
  <c r="H83" i="2"/>
  <c r="H77" i="2"/>
  <c r="H39" i="2"/>
  <c r="H14" i="2"/>
  <c r="I95" i="6"/>
  <c r="I80" i="6"/>
  <c r="H51" i="6"/>
  <c r="I101" i="2"/>
  <c r="H100" i="2"/>
  <c r="I82" i="2"/>
  <c r="H75" i="2"/>
  <c r="I66" i="2"/>
  <c r="H59" i="2"/>
  <c r="I54" i="2"/>
  <c r="I38" i="2"/>
  <c r="I25" i="2"/>
  <c r="H21" i="2"/>
  <c r="I13" i="2"/>
  <c r="H12" i="2"/>
  <c r="H5" i="2"/>
  <c r="I3" i="2"/>
  <c r="I83" i="6"/>
  <c r="H67" i="6"/>
  <c r="I11" i="6"/>
  <c r="I7" i="6"/>
  <c r="I32" i="10"/>
  <c r="I101" i="6"/>
  <c r="I87" i="10"/>
  <c r="I82" i="6"/>
  <c r="I75" i="10"/>
  <c r="I69" i="6"/>
  <c r="I98" i="2"/>
  <c r="H91" i="2"/>
  <c r="I70" i="2"/>
  <c r="I57" i="2"/>
  <c r="H53" i="2"/>
  <c r="I51" i="2"/>
  <c r="I45" i="2"/>
  <c r="H44" i="2"/>
  <c r="H37" i="2"/>
  <c r="I35" i="2"/>
  <c r="I29" i="2"/>
  <c r="H18" i="2"/>
  <c r="I10" i="2"/>
  <c r="I7" i="2"/>
  <c r="H39" i="6"/>
  <c r="I84" i="10"/>
  <c r="I11" i="10"/>
  <c r="I55" i="10"/>
  <c r="I34" i="6"/>
  <c r="I19" i="10"/>
  <c r="I77" i="2"/>
  <c r="H76" i="2"/>
  <c r="H69" i="2"/>
  <c r="J69" i="2" s="1"/>
  <c r="K69" i="2" s="1"/>
  <c r="L69" i="2" s="1"/>
  <c r="I67" i="2"/>
  <c r="I61" i="2"/>
  <c r="I39" i="2"/>
  <c r="H34" i="2"/>
  <c r="I26" i="2"/>
  <c r="I23" i="2"/>
  <c r="I94" i="6"/>
  <c r="H87" i="6"/>
  <c r="I79" i="6"/>
  <c r="I64" i="6"/>
  <c r="H63" i="6"/>
  <c r="I44" i="6"/>
  <c r="I100" i="10"/>
  <c r="I44" i="10"/>
  <c r="I74" i="6"/>
  <c r="H33" i="2"/>
  <c r="H9" i="2"/>
  <c r="H7" i="6"/>
  <c r="J7" i="6"/>
  <c r="K7" i="6" s="1"/>
  <c r="L7" i="6" s="1"/>
  <c r="I59" i="10"/>
  <c r="I53" i="6"/>
  <c r="H17" i="2"/>
  <c r="I58" i="6"/>
  <c r="I43" i="10"/>
  <c r="H49" i="2"/>
  <c r="I35" i="10"/>
  <c r="G2" i="10"/>
  <c r="F100" i="6"/>
  <c r="I100" i="6" s="1"/>
  <c r="C96" i="2"/>
  <c r="C88" i="2"/>
  <c r="H88" i="2" s="1"/>
  <c r="F84" i="6"/>
  <c r="C80" i="2"/>
  <c r="F72" i="6"/>
  <c r="I72" i="6" s="1"/>
  <c r="F68" i="6"/>
  <c r="I68" i="6" s="1"/>
  <c r="C64" i="2"/>
  <c r="C56" i="2"/>
  <c r="F52" i="6"/>
  <c r="I52" i="6" s="1"/>
  <c r="C48" i="2"/>
  <c r="F40" i="6"/>
  <c r="I40" i="6" s="1"/>
  <c r="F36" i="6"/>
  <c r="I36" i="6" s="1"/>
  <c r="C32" i="2"/>
  <c r="H32" i="2" s="1"/>
  <c r="C24" i="2"/>
  <c r="H24" i="2" s="1"/>
  <c r="F20" i="6"/>
  <c r="C16" i="2"/>
  <c r="F8" i="6"/>
  <c r="F4" i="6"/>
  <c r="C101" i="10"/>
  <c r="H101" i="10" s="1"/>
  <c r="C93" i="10"/>
  <c r="C89" i="10"/>
  <c r="H89" i="10" s="1"/>
  <c r="C85" i="10"/>
  <c r="H85" i="10" s="1"/>
  <c r="C81" i="10"/>
  <c r="C77" i="10"/>
  <c r="C73" i="10"/>
  <c r="C69" i="10"/>
  <c r="C65" i="10"/>
  <c r="H65" i="10" s="1"/>
  <c r="C61" i="10"/>
  <c r="H61" i="10" s="1"/>
  <c r="C53" i="10"/>
  <c r="H53" i="10" s="1"/>
  <c r="C49" i="10"/>
  <c r="H49" i="10" s="1"/>
  <c r="C45" i="10"/>
  <c r="H45" i="10" s="1"/>
  <c r="C41" i="10"/>
  <c r="C37" i="10"/>
  <c r="C33" i="10"/>
  <c r="C29" i="10"/>
  <c r="H29" i="10" s="1"/>
  <c r="C25" i="10"/>
  <c r="H25" i="10" s="1"/>
  <c r="C17" i="10"/>
  <c r="H17" i="10" s="1"/>
  <c r="C9" i="10"/>
  <c r="C98" i="10"/>
  <c r="C94" i="10"/>
  <c r="C90" i="10"/>
  <c r="C86" i="10"/>
  <c r="C78" i="10"/>
  <c r="C74" i="10"/>
  <c r="C70" i="10"/>
  <c r="C66" i="10"/>
  <c r="C62" i="10"/>
  <c r="C58" i="10"/>
  <c r="C50" i="10"/>
  <c r="C46" i="10"/>
  <c r="C42" i="10"/>
  <c r="C38" i="10"/>
  <c r="C30" i="10"/>
  <c r="C26" i="10"/>
  <c r="C22" i="10"/>
  <c r="C14" i="10"/>
  <c r="C10" i="10"/>
  <c r="C6" i="10"/>
  <c r="G78" i="2"/>
  <c r="I78" i="2" s="1"/>
  <c r="G46" i="2"/>
  <c r="I46" i="2" s="1"/>
  <c r="G14" i="2"/>
  <c r="I14" i="2" s="1"/>
  <c r="F88" i="6"/>
  <c r="I88" i="6" s="1"/>
  <c r="E73" i="6"/>
  <c r="F56" i="6"/>
  <c r="I56" i="6" s="1"/>
  <c r="E41" i="6"/>
  <c r="I41" i="6" s="1"/>
  <c r="F24" i="6"/>
  <c r="E9" i="6"/>
  <c r="G94" i="2"/>
  <c r="I94" i="2" s="1"/>
  <c r="G62" i="2"/>
  <c r="I62" i="2" s="1"/>
  <c r="G30" i="2"/>
  <c r="I30" i="2" s="1"/>
  <c r="E100" i="2"/>
  <c r="I100" i="2" s="1"/>
  <c r="E96" i="2"/>
  <c r="I96" i="2" s="1"/>
  <c r="E92" i="2"/>
  <c r="E88" i="2"/>
  <c r="I88" i="2" s="1"/>
  <c r="E84" i="2"/>
  <c r="I84" i="2" s="1"/>
  <c r="E80" i="2"/>
  <c r="I80" i="2" s="1"/>
  <c r="E76" i="2"/>
  <c r="E72" i="2"/>
  <c r="E68" i="2"/>
  <c r="I68" i="2" s="1"/>
  <c r="E64" i="2"/>
  <c r="I64" i="2" s="1"/>
  <c r="E60" i="2"/>
  <c r="I60" i="2" s="1"/>
  <c r="E56" i="2"/>
  <c r="I56" i="2" s="1"/>
  <c r="E52" i="2"/>
  <c r="I52" i="2" s="1"/>
  <c r="E48" i="2"/>
  <c r="I48" i="2" s="1"/>
  <c r="E44" i="2"/>
  <c r="I44" i="2" s="1"/>
  <c r="E40" i="2"/>
  <c r="I40" i="2" s="1"/>
  <c r="E36" i="2"/>
  <c r="I36" i="2" s="1"/>
  <c r="E32" i="2"/>
  <c r="I32" i="2" s="1"/>
  <c r="E28" i="2"/>
  <c r="E24" i="2"/>
  <c r="I24" i="2" s="1"/>
  <c r="E20" i="2"/>
  <c r="E16" i="2"/>
  <c r="E12" i="2"/>
  <c r="I12" i="2" s="1"/>
  <c r="E8" i="2"/>
  <c r="I8" i="2" s="1"/>
  <c r="E4" i="2"/>
  <c r="I4" i="2" s="1"/>
  <c r="E2" i="10"/>
  <c r="E2" i="6"/>
  <c r="I2" i="6" s="1"/>
  <c r="B2" i="2"/>
  <c r="D2" i="2"/>
  <c r="D75" i="10"/>
  <c r="E58" i="10"/>
  <c r="D99" i="10"/>
  <c r="G99" i="6"/>
  <c r="E98" i="10"/>
  <c r="E98" i="6"/>
  <c r="I98" i="6" s="1"/>
  <c r="D91" i="10"/>
  <c r="G91" i="6"/>
  <c r="I91" i="6" s="1"/>
  <c r="E90" i="10"/>
  <c r="E90" i="6"/>
  <c r="I90" i="6" s="1"/>
  <c r="D67" i="10"/>
  <c r="G67" i="6"/>
  <c r="E66" i="6"/>
  <c r="I66" i="6" s="1"/>
  <c r="E66" i="10"/>
  <c r="D59" i="10"/>
  <c r="G59" i="6"/>
  <c r="I59" i="6" s="1"/>
  <c r="J59" i="6" s="1"/>
  <c r="K59" i="6" s="1"/>
  <c r="L59" i="6" s="1"/>
  <c r="D51" i="10"/>
  <c r="G51" i="6"/>
  <c r="I51" i="6" s="1"/>
  <c r="J51" i="6" s="1"/>
  <c r="K51" i="6" s="1"/>
  <c r="L51" i="6" s="1"/>
  <c r="E50" i="6"/>
  <c r="I50" i="6" s="1"/>
  <c r="E50" i="10"/>
  <c r="D43" i="10"/>
  <c r="G43" i="6"/>
  <c r="I43" i="6" s="1"/>
  <c r="E42" i="6"/>
  <c r="I42" i="6" s="1"/>
  <c r="E42" i="10"/>
  <c r="D27" i="10"/>
  <c r="G27" i="6"/>
  <c r="I27" i="6" s="1"/>
  <c r="E26" i="10"/>
  <c r="E26" i="6"/>
  <c r="I26" i="6" s="1"/>
  <c r="E18" i="6"/>
  <c r="E18" i="10"/>
  <c r="E10" i="6"/>
  <c r="I10" i="6" s="1"/>
  <c r="E10" i="10"/>
  <c r="D3" i="10"/>
  <c r="G3" i="6"/>
  <c r="I3" i="6" s="1"/>
  <c r="D83" i="10"/>
  <c r="E82" i="10"/>
  <c r="E74" i="10"/>
  <c r="G101" i="10"/>
  <c r="D101" i="6"/>
  <c r="B100" i="10"/>
  <c r="B100" i="6"/>
  <c r="F98" i="10"/>
  <c r="C98" i="6"/>
  <c r="G97" i="10"/>
  <c r="D97" i="6"/>
  <c r="H97" i="6" s="1"/>
  <c r="B96" i="10"/>
  <c r="B96" i="6"/>
  <c r="C94" i="6"/>
  <c r="D93" i="6"/>
  <c r="H93" i="6" s="1"/>
  <c r="B92" i="10"/>
  <c r="B92" i="6"/>
  <c r="F90" i="10"/>
  <c r="C90" i="6"/>
  <c r="G89" i="10"/>
  <c r="B88" i="10"/>
  <c r="F86" i="10"/>
  <c r="C86" i="6"/>
  <c r="G85" i="10"/>
  <c r="D85" i="6"/>
  <c r="H85" i="6" s="1"/>
  <c r="B84" i="10"/>
  <c r="B84" i="6"/>
  <c r="C82" i="6"/>
  <c r="D81" i="6"/>
  <c r="H81" i="6" s="1"/>
  <c r="B80" i="10"/>
  <c r="B80" i="6"/>
  <c r="F78" i="10"/>
  <c r="I78" i="10" s="1"/>
  <c r="C78" i="6"/>
  <c r="G77" i="10"/>
  <c r="D77" i="6"/>
  <c r="B76" i="10"/>
  <c r="B76" i="6"/>
  <c r="C74" i="6"/>
  <c r="D73" i="6"/>
  <c r="B72" i="10"/>
  <c r="B72" i="6"/>
  <c r="D69" i="6"/>
  <c r="H69" i="6" s="1"/>
  <c r="B68" i="10"/>
  <c r="B68" i="6"/>
  <c r="F66" i="10"/>
  <c r="C66" i="6"/>
  <c r="G65" i="10"/>
  <c r="B64" i="10"/>
  <c r="C62" i="6"/>
  <c r="D61" i="6"/>
  <c r="H61" i="6" s="1"/>
  <c r="B60" i="10"/>
  <c r="B60" i="6"/>
  <c r="C58" i="6"/>
  <c r="G57" i="10"/>
  <c r="D57" i="6"/>
  <c r="H57" i="6" s="1"/>
  <c r="B56" i="10"/>
  <c r="B56" i="6"/>
  <c r="F54" i="10"/>
  <c r="I54" i="10" s="1"/>
  <c r="C54" i="6"/>
  <c r="G53" i="10"/>
  <c r="D53" i="6"/>
  <c r="B52" i="10"/>
  <c r="B52" i="6"/>
  <c r="C50" i="6"/>
  <c r="D49" i="6"/>
  <c r="B48" i="10"/>
  <c r="B48" i="6"/>
  <c r="C46" i="6"/>
  <c r="G45" i="10"/>
  <c r="D45" i="6"/>
  <c r="H45" i="6" s="1"/>
  <c r="B44" i="10"/>
  <c r="B44" i="6"/>
  <c r="F42" i="10"/>
  <c r="G41" i="10"/>
  <c r="D41" i="6"/>
  <c r="B40" i="10"/>
  <c r="B40" i="6"/>
  <c r="C38" i="6"/>
  <c r="D37" i="6"/>
  <c r="H37" i="6" s="1"/>
  <c r="J37" i="6" s="1"/>
  <c r="B36" i="10"/>
  <c r="B36" i="6"/>
  <c r="C34" i="6"/>
  <c r="G33" i="10"/>
  <c r="D33" i="6"/>
  <c r="H33" i="6" s="1"/>
  <c r="B32" i="10"/>
  <c r="B32" i="6"/>
  <c r="F30" i="10"/>
  <c r="C30" i="6"/>
  <c r="G29" i="10"/>
  <c r="D29" i="6"/>
  <c r="H29" i="6" s="1"/>
  <c r="B28" i="10"/>
  <c r="B28" i="6"/>
  <c r="C26" i="6"/>
  <c r="B24" i="10"/>
  <c r="F22" i="10"/>
  <c r="I22" i="10" s="1"/>
  <c r="C22" i="6"/>
  <c r="G21" i="10"/>
  <c r="D21" i="6"/>
  <c r="H21" i="6" s="1"/>
  <c r="B20" i="10"/>
  <c r="B20" i="6"/>
  <c r="F18" i="10"/>
  <c r="C18" i="6"/>
  <c r="D17" i="6"/>
  <c r="H17" i="6" s="1"/>
  <c r="J17" i="6" s="1"/>
  <c r="K17" i="6" s="1"/>
  <c r="L17" i="6" s="1"/>
  <c r="B16" i="10"/>
  <c r="B16" i="6"/>
  <c r="C14" i="6"/>
  <c r="D13" i="6"/>
  <c r="H13" i="6" s="1"/>
  <c r="B12" i="10"/>
  <c r="B12" i="6"/>
  <c r="F10" i="10"/>
  <c r="C10" i="6"/>
  <c r="G9" i="10"/>
  <c r="D9" i="6"/>
  <c r="H9" i="6" s="1"/>
  <c r="B8" i="10"/>
  <c r="B8" i="6"/>
  <c r="D5" i="6"/>
  <c r="H5" i="6" s="1"/>
  <c r="B4" i="10"/>
  <c r="B4" i="6"/>
  <c r="D25" i="6"/>
  <c r="H25" i="6" s="1"/>
  <c r="B24" i="6"/>
  <c r="D89" i="6"/>
  <c r="H89" i="6" s="1"/>
  <c r="B88" i="6"/>
  <c r="C6" i="6"/>
  <c r="C42" i="6"/>
  <c r="C70" i="6"/>
  <c r="D65" i="6"/>
  <c r="H65" i="6" s="1"/>
  <c r="B64" i="6"/>
  <c r="E101" i="10"/>
  <c r="C100" i="10"/>
  <c r="E97" i="10"/>
  <c r="C96" i="10"/>
  <c r="D94" i="10"/>
  <c r="C92" i="10"/>
  <c r="E89" i="10"/>
  <c r="C88" i="10"/>
  <c r="D86" i="10"/>
  <c r="E85" i="10"/>
  <c r="C84" i="10"/>
  <c r="D82" i="10"/>
  <c r="E81" i="10"/>
  <c r="C80" i="10"/>
  <c r="D78" i="10"/>
  <c r="E77" i="10"/>
  <c r="C76" i="10"/>
  <c r="D74" i="10"/>
  <c r="C72" i="10"/>
  <c r="D70" i="10"/>
  <c r="E69" i="10"/>
  <c r="C68" i="10"/>
  <c r="E65" i="10"/>
  <c r="C64" i="10"/>
  <c r="D62" i="10"/>
  <c r="C60" i="10"/>
  <c r="E57" i="10"/>
  <c r="C56" i="10"/>
  <c r="C52" i="10"/>
  <c r="D50" i="10"/>
  <c r="C48" i="10"/>
  <c r="E45" i="10"/>
  <c r="C44" i="10"/>
  <c r="E41" i="10"/>
  <c r="C40" i="10"/>
  <c r="D38" i="10"/>
  <c r="C36" i="10"/>
  <c r="E33" i="10"/>
  <c r="C32" i="10"/>
  <c r="E29" i="10"/>
  <c r="C28" i="10"/>
  <c r="D26" i="10"/>
  <c r="C24" i="10"/>
  <c r="E21" i="10"/>
  <c r="C20" i="10"/>
  <c r="D18" i="10"/>
  <c r="E17" i="10"/>
  <c r="C16" i="10"/>
  <c r="D14" i="10"/>
  <c r="C12" i="10"/>
  <c r="D10" i="10"/>
  <c r="E9" i="10"/>
  <c r="C8" i="10"/>
  <c r="D6" i="10"/>
  <c r="C4" i="10"/>
  <c r="F2" i="10"/>
  <c r="D98" i="10"/>
  <c r="E93" i="10"/>
  <c r="D90" i="10"/>
  <c r="E73" i="10"/>
  <c r="E61" i="10"/>
  <c r="D58" i="10"/>
  <c r="D54" i="10"/>
  <c r="H54" i="10" s="1"/>
  <c r="E53" i="10"/>
  <c r="E49" i="10"/>
  <c r="I49" i="10" s="1"/>
  <c r="D46" i="10"/>
  <c r="D42" i="10"/>
  <c r="E37" i="10"/>
  <c r="D34" i="10"/>
  <c r="D30" i="10"/>
  <c r="E25" i="10"/>
  <c r="D22" i="10"/>
  <c r="E13" i="10"/>
  <c r="E5" i="10"/>
  <c r="F94" i="10"/>
  <c r="I94" i="10" s="1"/>
  <c r="G93" i="10"/>
  <c r="F82" i="10"/>
  <c r="G81" i="10"/>
  <c r="F74" i="10"/>
  <c r="G73" i="10"/>
  <c r="F70" i="10"/>
  <c r="I70" i="10" s="1"/>
  <c r="G69" i="10"/>
  <c r="F62" i="10"/>
  <c r="G61" i="10"/>
  <c r="F58" i="10"/>
  <c r="F50" i="10"/>
  <c r="G49" i="10"/>
  <c r="F46" i="10"/>
  <c r="I46" i="10" s="1"/>
  <c r="F38" i="10"/>
  <c r="I38" i="10" s="1"/>
  <c r="G37" i="10"/>
  <c r="F34" i="10"/>
  <c r="I34" i="10" s="1"/>
  <c r="F26" i="10"/>
  <c r="G25" i="10"/>
  <c r="G17" i="10"/>
  <c r="F14" i="10"/>
  <c r="I14" i="10" s="1"/>
  <c r="G13" i="10"/>
  <c r="F6" i="10"/>
  <c r="I6" i="10" s="1"/>
  <c r="G5" i="10"/>
  <c r="D66" i="10"/>
  <c r="B98" i="10"/>
  <c r="B98" i="6"/>
  <c r="B94" i="10"/>
  <c r="B94" i="6"/>
  <c r="B90" i="10"/>
  <c r="B90" i="6"/>
  <c r="B86" i="10"/>
  <c r="B86" i="6"/>
  <c r="B82" i="10"/>
  <c r="B82" i="6"/>
  <c r="H82" i="6" s="1"/>
  <c r="B78" i="6"/>
  <c r="B78" i="10"/>
  <c r="B74" i="10"/>
  <c r="B74" i="6"/>
  <c r="B70" i="10"/>
  <c r="B70" i="6"/>
  <c r="B66" i="10"/>
  <c r="B66" i="6"/>
  <c r="B62" i="10"/>
  <c r="B62" i="6"/>
  <c r="B58" i="10"/>
  <c r="B58" i="6"/>
  <c r="B54" i="6"/>
  <c r="B50" i="10"/>
  <c r="B50" i="6"/>
  <c r="B46" i="10"/>
  <c r="B46" i="6"/>
  <c r="B42" i="10"/>
  <c r="B42" i="6"/>
  <c r="B38" i="10"/>
  <c r="B38" i="6"/>
  <c r="B34" i="10"/>
  <c r="B34" i="6"/>
  <c r="B30" i="10"/>
  <c r="B30" i="6"/>
  <c r="B26" i="10"/>
  <c r="B26" i="6"/>
  <c r="B22" i="10"/>
  <c r="B22" i="6"/>
  <c r="B18" i="10"/>
  <c r="B18" i="6"/>
  <c r="B14" i="10"/>
  <c r="B14" i="6"/>
  <c r="B10" i="10"/>
  <c r="B10" i="6"/>
  <c r="B6" i="10"/>
  <c r="B6" i="6"/>
  <c r="B99" i="10"/>
  <c r="B91" i="10"/>
  <c r="B87" i="10"/>
  <c r="B83" i="10"/>
  <c r="B79" i="10"/>
  <c r="B75" i="10"/>
  <c r="B71" i="10"/>
  <c r="B67" i="10"/>
  <c r="B63" i="10"/>
  <c r="B59" i="10"/>
  <c r="B55" i="10"/>
  <c r="B47" i="10"/>
  <c r="B39" i="10"/>
  <c r="B31" i="10"/>
  <c r="B23" i="10"/>
  <c r="B7" i="10"/>
  <c r="B3" i="10"/>
  <c r="B27" i="10"/>
  <c r="B35" i="10"/>
  <c r="B43" i="10"/>
  <c r="B11" i="10"/>
  <c r="C95" i="10"/>
  <c r="C91" i="10"/>
  <c r="C83" i="10"/>
  <c r="C79" i="10"/>
  <c r="C75" i="10"/>
  <c r="C71" i="10"/>
  <c r="C63" i="10"/>
  <c r="C59" i="10"/>
  <c r="C51" i="10"/>
  <c r="H51" i="10" s="1"/>
  <c r="C47" i="10"/>
  <c r="C43" i="10"/>
  <c r="C39" i="10"/>
  <c r="C31" i="10"/>
  <c r="C27" i="10"/>
  <c r="C19" i="10"/>
  <c r="C15" i="10"/>
  <c r="H15" i="10" s="1"/>
  <c r="C11" i="10"/>
  <c r="C7" i="10"/>
  <c r="C99" i="10"/>
  <c r="C67" i="10"/>
  <c r="F2" i="2"/>
  <c r="J49" i="2" l="1"/>
  <c r="K49" i="2" s="1"/>
  <c r="L49" i="2" s="1"/>
  <c r="I36" i="10"/>
  <c r="J15" i="10"/>
  <c r="K15" i="10" s="1"/>
  <c r="L15" i="10" s="1"/>
  <c r="I81" i="6"/>
  <c r="H27" i="2"/>
  <c r="J27" i="2" s="1"/>
  <c r="K27" i="2" s="1"/>
  <c r="L27" i="2" s="1"/>
  <c r="J36" i="11"/>
  <c r="K36" i="11" s="1"/>
  <c r="L36" i="11" s="1"/>
  <c r="J7" i="11"/>
  <c r="K7" i="11" s="1"/>
  <c r="L7" i="11" s="1"/>
  <c r="H63" i="2"/>
  <c r="J63" i="2" s="1"/>
  <c r="K63" i="2" s="1"/>
  <c r="L63" i="2" s="1"/>
  <c r="J53" i="2"/>
  <c r="K53" i="2" s="1"/>
  <c r="L53" i="2" s="1"/>
  <c r="J93" i="6"/>
  <c r="K93" i="6" s="1"/>
  <c r="L93" i="6" s="1"/>
  <c r="H97" i="10"/>
  <c r="I16" i="10"/>
  <c r="J47" i="6"/>
  <c r="K47" i="6" s="1"/>
  <c r="L47" i="6" s="1"/>
  <c r="H86" i="2"/>
  <c r="J86" i="2" s="1"/>
  <c r="K86" i="2" s="1"/>
  <c r="L86" i="2" s="1"/>
  <c r="I27" i="10"/>
  <c r="J94" i="11"/>
  <c r="K94" i="11" s="1"/>
  <c r="L94" i="11" s="1"/>
  <c r="J30" i="11"/>
  <c r="K30" i="11" s="1"/>
  <c r="L30" i="11" s="1"/>
  <c r="H35" i="2"/>
  <c r="J11" i="11"/>
  <c r="K11" i="11" s="1"/>
  <c r="L11" i="11" s="1"/>
  <c r="J19" i="11"/>
  <c r="I71" i="10"/>
  <c r="I55" i="6"/>
  <c r="J55" i="6" s="1"/>
  <c r="K55" i="6" s="1"/>
  <c r="L55" i="6" s="1"/>
  <c r="I38" i="6"/>
  <c r="J37" i="11"/>
  <c r="K37" i="11" s="1"/>
  <c r="L37" i="11" s="1"/>
  <c r="J75" i="11"/>
  <c r="K75" i="11" s="1"/>
  <c r="L75" i="11" s="1"/>
  <c r="J79" i="11"/>
  <c r="K79" i="11" s="1"/>
  <c r="L79" i="11" s="1"/>
  <c r="H7" i="2"/>
  <c r="H54" i="2"/>
  <c r="J29" i="11"/>
  <c r="K29" i="11" s="1"/>
  <c r="L29" i="11" s="1"/>
  <c r="H81" i="10"/>
  <c r="I19" i="2"/>
  <c r="J86" i="11"/>
  <c r="K86" i="11" s="1"/>
  <c r="L86" i="11" s="1"/>
  <c r="J50" i="2"/>
  <c r="J55" i="11"/>
  <c r="K55" i="11" s="1"/>
  <c r="L55" i="11" s="1"/>
  <c r="H42" i="2"/>
  <c r="J65" i="11"/>
  <c r="K65" i="11" s="1"/>
  <c r="L65" i="11" s="1"/>
  <c r="H97" i="2"/>
  <c r="H49" i="6"/>
  <c r="H78" i="2"/>
  <c r="J53" i="11"/>
  <c r="K53" i="11" s="1"/>
  <c r="L53" i="11" s="1"/>
  <c r="H79" i="2"/>
  <c r="J93" i="11"/>
  <c r="K93" i="11" s="1"/>
  <c r="L93" i="11" s="1"/>
  <c r="H83" i="6"/>
  <c r="I48" i="10"/>
  <c r="J74" i="11"/>
  <c r="K74" i="11" s="1"/>
  <c r="L74" i="11" s="1"/>
  <c r="J45" i="6"/>
  <c r="K45" i="6" s="1"/>
  <c r="L45" i="6" s="1"/>
  <c r="J95" i="11"/>
  <c r="K95" i="11" s="1"/>
  <c r="L95" i="11" s="1"/>
  <c r="H71" i="2"/>
  <c r="J71" i="2" s="1"/>
  <c r="K71" i="2" s="1"/>
  <c r="L71" i="2" s="1"/>
  <c r="J19" i="6"/>
  <c r="K19" i="6" s="1"/>
  <c r="L19" i="6" s="1"/>
  <c r="J64" i="11"/>
  <c r="K64" i="11" s="1"/>
  <c r="L64" i="11" s="1"/>
  <c r="H19" i="10"/>
  <c r="J19" i="10" s="1"/>
  <c r="K19" i="10" s="1"/>
  <c r="L19" i="10" s="1"/>
  <c r="H101" i="6"/>
  <c r="H33" i="10"/>
  <c r="H69" i="10"/>
  <c r="H95" i="6"/>
  <c r="J95" i="6" s="1"/>
  <c r="K95" i="6" s="1"/>
  <c r="L95" i="6" s="1"/>
  <c r="H61" i="2"/>
  <c r="H92" i="2"/>
  <c r="I40" i="10"/>
  <c r="I87" i="6"/>
  <c r="K56" i="11"/>
  <c r="L56" i="11" s="1"/>
  <c r="J16" i="11"/>
  <c r="K16" i="11" s="1"/>
  <c r="L16" i="11" s="1"/>
  <c r="J41" i="11"/>
  <c r="K41" i="11" s="1"/>
  <c r="L41" i="11" s="1"/>
  <c r="H31" i="2"/>
  <c r="J31" i="2" s="1"/>
  <c r="K31" i="2" s="1"/>
  <c r="L31" i="2" s="1"/>
  <c r="J14" i="11"/>
  <c r="K14" i="11" s="1"/>
  <c r="L14" i="11" s="1"/>
  <c r="H96" i="2"/>
  <c r="J96" i="2" s="1"/>
  <c r="K96" i="2" s="1"/>
  <c r="L96" i="2" s="1"/>
  <c r="I35" i="6"/>
  <c r="J35" i="6" s="1"/>
  <c r="K35" i="6" s="1"/>
  <c r="L35" i="6" s="1"/>
  <c r="J33" i="11"/>
  <c r="K33" i="11" s="1"/>
  <c r="L33" i="11" s="1"/>
  <c r="H95" i="10"/>
  <c r="J95" i="10" s="1"/>
  <c r="J57" i="6"/>
  <c r="K57" i="6" s="1"/>
  <c r="L57" i="6" s="1"/>
  <c r="H93" i="10"/>
  <c r="J17" i="2"/>
  <c r="K17" i="2" s="1"/>
  <c r="L17" i="2" s="1"/>
  <c r="I92" i="2"/>
  <c r="I8" i="6"/>
  <c r="I60" i="10"/>
  <c r="J13" i="6"/>
  <c r="K13" i="6" s="1"/>
  <c r="L13" i="6" s="1"/>
  <c r="H41" i="6"/>
  <c r="J41" i="6" s="1"/>
  <c r="K41" i="6" s="1"/>
  <c r="L41" i="6" s="1"/>
  <c r="J97" i="6"/>
  <c r="K97" i="6" s="1"/>
  <c r="L97" i="6" s="1"/>
  <c r="I18" i="6"/>
  <c r="H41" i="10"/>
  <c r="H77" i="10"/>
  <c r="H16" i="2"/>
  <c r="H56" i="2"/>
  <c r="J56" i="2" s="1"/>
  <c r="K56" i="2" s="1"/>
  <c r="L56" i="2" s="1"/>
  <c r="J41" i="2"/>
  <c r="K41" i="2" s="1"/>
  <c r="L41" i="2" s="1"/>
  <c r="J9" i="11"/>
  <c r="K9" i="11" s="1"/>
  <c r="L9" i="11" s="1"/>
  <c r="H4" i="2"/>
  <c r="J4" i="2" s="1"/>
  <c r="K4" i="2" s="1"/>
  <c r="L4" i="2" s="1"/>
  <c r="J91" i="11"/>
  <c r="K91" i="11" s="1"/>
  <c r="L91" i="11" s="1"/>
  <c r="J63" i="11"/>
  <c r="K63" i="11" s="1"/>
  <c r="L63" i="11" s="1"/>
  <c r="H98" i="2"/>
  <c r="J98" i="2" s="1"/>
  <c r="K98" i="2" s="1"/>
  <c r="L98" i="2" s="1"/>
  <c r="J18" i="11"/>
  <c r="K18" i="11" s="1"/>
  <c r="L18" i="11" s="1"/>
  <c r="J88" i="11"/>
  <c r="K88" i="11" s="1"/>
  <c r="L88" i="11" s="1"/>
  <c r="K85" i="11"/>
  <c r="L85" i="11" s="1"/>
  <c r="J92" i="11"/>
  <c r="K92" i="11" s="1"/>
  <c r="L92" i="11" s="1"/>
  <c r="H87" i="2"/>
  <c r="I30" i="10"/>
  <c r="I16" i="2"/>
  <c r="I9" i="6"/>
  <c r="J93" i="2"/>
  <c r="K93" i="2" s="1"/>
  <c r="L93" i="2" s="1"/>
  <c r="I28" i="2"/>
  <c r="J28" i="2" s="1"/>
  <c r="K28" i="2" s="1"/>
  <c r="L28" i="2" s="1"/>
  <c r="J23" i="6"/>
  <c r="K23" i="6" s="1"/>
  <c r="L23" i="6" s="1"/>
  <c r="J70" i="11"/>
  <c r="K70" i="11" s="1"/>
  <c r="L70" i="11" s="1"/>
  <c r="I62" i="10"/>
  <c r="J69" i="6"/>
  <c r="K69" i="6" s="1"/>
  <c r="L69" i="6" s="1"/>
  <c r="I99" i="6"/>
  <c r="J99" i="6" s="1"/>
  <c r="K99" i="6" s="1"/>
  <c r="L99" i="6" s="1"/>
  <c r="J49" i="11"/>
  <c r="K49" i="11" s="1"/>
  <c r="L49" i="11" s="1"/>
  <c r="J48" i="11"/>
  <c r="K48" i="11" s="1"/>
  <c r="L48" i="11" s="1"/>
  <c r="J25" i="11"/>
  <c r="K25" i="11" s="1"/>
  <c r="L25" i="11" s="1"/>
  <c r="J73" i="11"/>
  <c r="K73" i="11" s="1"/>
  <c r="L73" i="11" s="1"/>
  <c r="J84" i="2"/>
  <c r="K84" i="2" s="1"/>
  <c r="L84" i="2" s="1"/>
  <c r="J68" i="11"/>
  <c r="K68" i="11" s="1"/>
  <c r="L68" i="11" s="1"/>
  <c r="J54" i="11"/>
  <c r="K54" i="11" s="1"/>
  <c r="L54" i="11" s="1"/>
  <c r="H73" i="6"/>
  <c r="J73" i="6" s="1"/>
  <c r="K73" i="6" s="1"/>
  <c r="L73" i="6" s="1"/>
  <c r="J15" i="6"/>
  <c r="K15" i="6" s="1"/>
  <c r="L15" i="6" s="1"/>
  <c r="H53" i="6"/>
  <c r="I24" i="6"/>
  <c r="I4" i="6"/>
  <c r="H48" i="2"/>
  <c r="J48" i="2" s="1"/>
  <c r="K48" i="2" s="1"/>
  <c r="L48" i="2" s="1"/>
  <c r="J13" i="2"/>
  <c r="K13" i="2" s="1"/>
  <c r="L13" i="2" s="1"/>
  <c r="J59" i="2"/>
  <c r="K59" i="2" s="1"/>
  <c r="L59" i="2" s="1"/>
  <c r="H80" i="2"/>
  <c r="J80" i="2" s="1"/>
  <c r="K80" i="2" s="1"/>
  <c r="L80" i="2" s="1"/>
  <c r="I74" i="2"/>
  <c r="J74" i="2" s="1"/>
  <c r="K74" i="2" s="1"/>
  <c r="L74" i="2" s="1"/>
  <c r="I86" i="10"/>
  <c r="I84" i="6"/>
  <c r="J42" i="2"/>
  <c r="K42" i="2" s="1"/>
  <c r="L42" i="2" s="1"/>
  <c r="J7" i="2"/>
  <c r="K7" i="2" s="1"/>
  <c r="L7" i="2" s="1"/>
  <c r="J11" i="2"/>
  <c r="K11" i="2" s="1"/>
  <c r="L11" i="2" s="1"/>
  <c r="J33" i="6"/>
  <c r="K33" i="6" s="1"/>
  <c r="L33" i="6" s="1"/>
  <c r="H37" i="10"/>
  <c r="H73" i="10"/>
  <c r="J79" i="2"/>
  <c r="K79" i="2" s="1"/>
  <c r="L79" i="2" s="1"/>
  <c r="J18" i="2"/>
  <c r="K18" i="2" s="1"/>
  <c r="L18" i="2" s="1"/>
  <c r="J15" i="2"/>
  <c r="K15" i="2" s="1"/>
  <c r="L15" i="2" s="1"/>
  <c r="K19" i="11"/>
  <c r="L19" i="11" s="1"/>
  <c r="I87" i="2"/>
  <c r="J67" i="2"/>
  <c r="K67" i="2" s="1"/>
  <c r="L67" i="2" s="1"/>
  <c r="H77" i="6"/>
  <c r="J77" i="6" s="1"/>
  <c r="K77" i="6" s="1"/>
  <c r="L77" i="6" s="1"/>
  <c r="H3" i="10"/>
  <c r="J3" i="10" s="1"/>
  <c r="K3" i="10" s="1"/>
  <c r="L3" i="10" s="1"/>
  <c r="H86" i="6"/>
  <c r="J86" i="6" s="1"/>
  <c r="J29" i="6"/>
  <c r="K29" i="6" s="1"/>
  <c r="L29" i="6" s="1"/>
  <c r="I67" i="6"/>
  <c r="J67" i="6" s="1"/>
  <c r="K67" i="6" s="1"/>
  <c r="L67" i="6" s="1"/>
  <c r="I73" i="6"/>
  <c r="I20" i="6"/>
  <c r="H64" i="2"/>
  <c r="J39" i="6"/>
  <c r="K39" i="6" s="1"/>
  <c r="L39" i="6" s="1"/>
  <c r="J29" i="2"/>
  <c r="K29" i="2" s="1"/>
  <c r="L29" i="2" s="1"/>
  <c r="J75" i="6"/>
  <c r="K75" i="6" s="1"/>
  <c r="L75" i="6" s="1"/>
  <c r="H22" i="6"/>
  <c r="I85" i="10"/>
  <c r="J85" i="10" s="1"/>
  <c r="K85" i="10" s="1"/>
  <c r="L85" i="10" s="1"/>
  <c r="J89" i="6"/>
  <c r="K89" i="6" s="1"/>
  <c r="L89" i="6" s="1"/>
  <c r="J85" i="6"/>
  <c r="K85" i="6" s="1"/>
  <c r="L85" i="6" s="1"/>
  <c r="H9" i="10"/>
  <c r="J33" i="2"/>
  <c r="K33" i="2" s="1"/>
  <c r="L33" i="2" s="1"/>
  <c r="J89" i="2"/>
  <c r="K89" i="2" s="1"/>
  <c r="L89" i="2" s="1"/>
  <c r="J90" i="2"/>
  <c r="K90" i="2" s="1"/>
  <c r="L90" i="2" s="1"/>
  <c r="J22" i="2"/>
  <c r="K22" i="2" s="1"/>
  <c r="L22" i="2" s="1"/>
  <c r="J20" i="11"/>
  <c r="K20" i="11" s="1"/>
  <c r="L20" i="11" s="1"/>
  <c r="J21" i="6"/>
  <c r="K21" i="6" s="1"/>
  <c r="L21" i="6" s="1"/>
  <c r="J61" i="6"/>
  <c r="K61" i="6" s="1"/>
  <c r="L61" i="6" s="1"/>
  <c r="I50" i="10"/>
  <c r="J49" i="6"/>
  <c r="K49" i="6" s="1"/>
  <c r="L49" i="6" s="1"/>
  <c r="J24" i="2"/>
  <c r="K24" i="2" s="1"/>
  <c r="L24" i="2" s="1"/>
  <c r="J31" i="6"/>
  <c r="K31" i="6" s="1"/>
  <c r="L31" i="6" s="1"/>
  <c r="H71" i="10"/>
  <c r="I13" i="10"/>
  <c r="I101" i="10"/>
  <c r="J101" i="10" s="1"/>
  <c r="K101" i="10" s="1"/>
  <c r="L101" i="10" s="1"/>
  <c r="J85" i="2"/>
  <c r="K85" i="2" s="1"/>
  <c r="L85" i="2" s="1"/>
  <c r="J58" i="2"/>
  <c r="K58" i="2" s="1"/>
  <c r="L58" i="2" s="1"/>
  <c r="J6" i="2"/>
  <c r="K6" i="2" s="1"/>
  <c r="L6" i="2" s="1"/>
  <c r="I53" i="10"/>
  <c r="J53" i="10" s="1"/>
  <c r="K53" i="10" s="1"/>
  <c r="L53" i="10" s="1"/>
  <c r="J54" i="2"/>
  <c r="K54" i="2" s="1"/>
  <c r="L54" i="2" s="1"/>
  <c r="J87" i="6"/>
  <c r="K87" i="6" s="1"/>
  <c r="L87" i="6" s="1"/>
  <c r="J25" i="2"/>
  <c r="K25" i="2" s="1"/>
  <c r="L25" i="2" s="1"/>
  <c r="J71" i="6"/>
  <c r="K71" i="6" s="1"/>
  <c r="L71" i="6" s="1"/>
  <c r="J91" i="2"/>
  <c r="K91" i="2" s="1"/>
  <c r="L91" i="2" s="1"/>
  <c r="J27" i="6"/>
  <c r="K27" i="6" s="1"/>
  <c r="L27" i="6" s="1"/>
  <c r="J39" i="2"/>
  <c r="K39" i="2" s="1"/>
  <c r="L39" i="2" s="1"/>
  <c r="J62" i="2"/>
  <c r="K62" i="2" s="1"/>
  <c r="L62" i="2" s="1"/>
  <c r="I17" i="10"/>
  <c r="J17" i="10" s="1"/>
  <c r="K17" i="10" s="1"/>
  <c r="L17" i="10" s="1"/>
  <c r="I65" i="10"/>
  <c r="J65" i="10" s="1"/>
  <c r="K65" i="10" s="1"/>
  <c r="L65" i="10" s="1"/>
  <c r="J91" i="6"/>
  <c r="K91" i="6" s="1"/>
  <c r="L91" i="6" s="1"/>
  <c r="J77" i="2"/>
  <c r="K77" i="2" s="1"/>
  <c r="L77" i="2" s="1"/>
  <c r="J83" i="6"/>
  <c r="K83" i="6" s="1"/>
  <c r="L83" i="6" s="1"/>
  <c r="J66" i="2"/>
  <c r="K66" i="2" s="1"/>
  <c r="L66" i="2" s="1"/>
  <c r="J19" i="2"/>
  <c r="K19" i="2" s="1"/>
  <c r="L19" i="2" s="1"/>
  <c r="J101" i="2"/>
  <c r="K101" i="2" s="1"/>
  <c r="L101" i="2" s="1"/>
  <c r="J55" i="2"/>
  <c r="K55" i="2" s="1"/>
  <c r="L55" i="2" s="1"/>
  <c r="J101" i="6"/>
  <c r="K101" i="6" s="1"/>
  <c r="L101" i="6" s="1"/>
  <c r="J43" i="6"/>
  <c r="K43" i="6" s="1"/>
  <c r="L43" i="6" s="1"/>
  <c r="J26" i="2"/>
  <c r="K26" i="2" s="1"/>
  <c r="L26" i="2" s="1"/>
  <c r="J12" i="2"/>
  <c r="K12" i="2" s="1"/>
  <c r="L12" i="2" s="1"/>
  <c r="J3" i="2"/>
  <c r="K3" i="2" s="1"/>
  <c r="L3" i="2" s="1"/>
  <c r="J61" i="2"/>
  <c r="K61" i="2" s="1"/>
  <c r="L61" i="2" s="1"/>
  <c r="I9" i="10"/>
  <c r="J9" i="10" s="1"/>
  <c r="K9" i="10" s="1"/>
  <c r="L9" i="10" s="1"/>
  <c r="I21" i="10"/>
  <c r="J21" i="10" s="1"/>
  <c r="K21" i="10" s="1"/>
  <c r="L21" i="10" s="1"/>
  <c r="I98" i="10"/>
  <c r="J82" i="2"/>
  <c r="K82" i="2" s="1"/>
  <c r="L82" i="2" s="1"/>
  <c r="J57" i="2"/>
  <c r="K57" i="2" s="1"/>
  <c r="L57" i="2" s="1"/>
  <c r="J22" i="6"/>
  <c r="K22" i="6" s="1"/>
  <c r="L22" i="6" s="1"/>
  <c r="J32" i="2"/>
  <c r="K32" i="2" s="1"/>
  <c r="L32" i="2" s="1"/>
  <c r="J10" i="2"/>
  <c r="K10" i="2" s="1"/>
  <c r="L10" i="2" s="1"/>
  <c r="J70" i="2"/>
  <c r="K70" i="2" s="1"/>
  <c r="L70" i="2" s="1"/>
  <c r="J51" i="10"/>
  <c r="K51" i="10" s="1"/>
  <c r="L51" i="10" s="1"/>
  <c r="I29" i="10"/>
  <c r="J29" i="10" s="1"/>
  <c r="K29" i="10" s="1"/>
  <c r="L29" i="10" s="1"/>
  <c r="I77" i="10"/>
  <c r="J77" i="10" s="1"/>
  <c r="K77" i="10" s="1"/>
  <c r="L77" i="10" s="1"/>
  <c r="J11" i="6"/>
  <c r="K11" i="6" s="1"/>
  <c r="L11" i="6" s="1"/>
  <c r="J79" i="6"/>
  <c r="K79" i="6" s="1"/>
  <c r="L79" i="6" s="1"/>
  <c r="J73" i="2"/>
  <c r="K73" i="2" s="1"/>
  <c r="L73" i="2" s="1"/>
  <c r="J21" i="2"/>
  <c r="K21" i="2" s="1"/>
  <c r="L21" i="2" s="1"/>
  <c r="J63" i="6"/>
  <c r="K63" i="6" s="1"/>
  <c r="L63" i="6" s="1"/>
  <c r="J54" i="10"/>
  <c r="K54" i="10" s="1"/>
  <c r="L54" i="10" s="1"/>
  <c r="J65" i="6"/>
  <c r="K65" i="6" s="1"/>
  <c r="L65" i="6" s="1"/>
  <c r="J30" i="2"/>
  <c r="K30" i="2" s="1"/>
  <c r="L30" i="2" s="1"/>
  <c r="H78" i="6"/>
  <c r="J78" i="6" s="1"/>
  <c r="J53" i="6"/>
  <c r="K53" i="6" s="1"/>
  <c r="L53" i="6" s="1"/>
  <c r="J81" i="6"/>
  <c r="K81" i="6" s="1"/>
  <c r="L81" i="6" s="1"/>
  <c r="J88" i="2"/>
  <c r="K88" i="2" s="1"/>
  <c r="L88" i="2" s="1"/>
  <c r="J34" i="2"/>
  <c r="K34" i="2" s="1"/>
  <c r="L34" i="2" s="1"/>
  <c r="J65" i="2"/>
  <c r="K65" i="2" s="1"/>
  <c r="L65" i="2" s="1"/>
  <c r="J36" i="2"/>
  <c r="K36" i="2" s="1"/>
  <c r="L36" i="2" s="1"/>
  <c r="J64" i="2"/>
  <c r="K64" i="2" s="1"/>
  <c r="L64" i="2" s="1"/>
  <c r="J100" i="2"/>
  <c r="K100" i="2" s="1"/>
  <c r="L100" i="2" s="1"/>
  <c r="I41" i="10"/>
  <c r="J41" i="10" s="1"/>
  <c r="K41" i="10" s="1"/>
  <c r="L41" i="10" s="1"/>
  <c r="J37" i="2"/>
  <c r="K37" i="2" s="1"/>
  <c r="L37" i="2" s="1"/>
  <c r="J81" i="2"/>
  <c r="K81" i="2" s="1"/>
  <c r="L81" i="2" s="1"/>
  <c r="J47" i="2"/>
  <c r="K47" i="2" s="1"/>
  <c r="L47" i="2" s="1"/>
  <c r="J82" i="6"/>
  <c r="K82" i="6" s="1"/>
  <c r="L82" i="6" s="1"/>
  <c r="H98" i="6"/>
  <c r="J98" i="6" s="1"/>
  <c r="K98" i="6" s="1"/>
  <c r="L98" i="6" s="1"/>
  <c r="J5" i="6"/>
  <c r="K5" i="6" s="1"/>
  <c r="L5" i="6" s="1"/>
  <c r="J5" i="2"/>
  <c r="K5" i="2" s="1"/>
  <c r="L5" i="2" s="1"/>
  <c r="J97" i="2"/>
  <c r="K97" i="2" s="1"/>
  <c r="L97" i="2" s="1"/>
  <c r="H23" i="10"/>
  <c r="J23" i="10" s="1"/>
  <c r="K23" i="10" s="1"/>
  <c r="L23" i="10" s="1"/>
  <c r="H76" i="6"/>
  <c r="J76" i="6" s="1"/>
  <c r="K76" i="6" s="1"/>
  <c r="L76" i="6" s="1"/>
  <c r="H88" i="10"/>
  <c r="J88" i="10" s="1"/>
  <c r="K88" i="10" s="1"/>
  <c r="L88" i="10" s="1"/>
  <c r="I66" i="10"/>
  <c r="H31" i="10"/>
  <c r="H20" i="6"/>
  <c r="H40" i="10"/>
  <c r="H60" i="6"/>
  <c r="J60" i="6" s="1"/>
  <c r="K60" i="6" s="1"/>
  <c r="L60" i="6" s="1"/>
  <c r="I2" i="10"/>
  <c r="I76" i="2"/>
  <c r="J76" i="2" s="1"/>
  <c r="K76" i="2" s="1"/>
  <c r="L76" i="2" s="1"/>
  <c r="H34" i="6"/>
  <c r="J34" i="6" s="1"/>
  <c r="K34" i="6" s="1"/>
  <c r="L34" i="6" s="1"/>
  <c r="H50" i="6"/>
  <c r="J50" i="6" s="1"/>
  <c r="K50" i="6" s="1"/>
  <c r="L50" i="6" s="1"/>
  <c r="H82" i="10"/>
  <c r="H88" i="6"/>
  <c r="J88" i="6" s="1"/>
  <c r="K88" i="6" s="1"/>
  <c r="L88" i="6" s="1"/>
  <c r="H60" i="10"/>
  <c r="J44" i="2"/>
  <c r="K44" i="2" s="1"/>
  <c r="L44" i="2" s="1"/>
  <c r="H70" i="6"/>
  <c r="J70" i="6"/>
  <c r="K70" i="6" s="1"/>
  <c r="L70" i="6" s="1"/>
  <c r="H24" i="6"/>
  <c r="J24" i="6" s="1"/>
  <c r="K24" i="6" s="1"/>
  <c r="L24" i="6" s="1"/>
  <c r="J8" i="2"/>
  <c r="K8" i="2" s="1"/>
  <c r="L8" i="2" s="1"/>
  <c r="H43" i="10"/>
  <c r="J43" i="10" s="1"/>
  <c r="K43" i="10" s="1"/>
  <c r="L43" i="10" s="1"/>
  <c r="H14" i="6"/>
  <c r="J14" i="6" s="1"/>
  <c r="H46" i="6"/>
  <c r="J46" i="6" s="1"/>
  <c r="H62" i="10"/>
  <c r="H94" i="10"/>
  <c r="J94" i="10"/>
  <c r="K94" i="10" s="1"/>
  <c r="L94" i="10" s="1"/>
  <c r="H4" i="10"/>
  <c r="J4" i="10" s="1"/>
  <c r="K4" i="10" s="1"/>
  <c r="L4" i="10" s="1"/>
  <c r="H32" i="10"/>
  <c r="J32" i="10" s="1"/>
  <c r="K32" i="10" s="1"/>
  <c r="L32" i="10" s="1"/>
  <c r="H96" i="6"/>
  <c r="J96" i="6" s="1"/>
  <c r="K96" i="6" s="1"/>
  <c r="L96" i="6" s="1"/>
  <c r="I18" i="10"/>
  <c r="I72" i="2"/>
  <c r="J72" i="2" s="1"/>
  <c r="K72" i="2" s="1"/>
  <c r="L72" i="2" s="1"/>
  <c r="J95" i="2"/>
  <c r="K95" i="2" s="1"/>
  <c r="L95" i="2" s="1"/>
  <c r="H75" i="10"/>
  <c r="J75" i="10" s="1"/>
  <c r="K75" i="10" s="1"/>
  <c r="L75" i="10" s="1"/>
  <c r="H14" i="10"/>
  <c r="J14" i="10" s="1"/>
  <c r="K14" i="10" s="1"/>
  <c r="L14" i="10" s="1"/>
  <c r="H66" i="6"/>
  <c r="J66" i="6" s="1"/>
  <c r="K66" i="6" s="1"/>
  <c r="L66" i="6" s="1"/>
  <c r="H12" i="10"/>
  <c r="J12" i="10" s="1"/>
  <c r="K12" i="10" s="1"/>
  <c r="L12" i="10" s="1"/>
  <c r="H68" i="6"/>
  <c r="J68" i="6"/>
  <c r="K68" i="6" s="1"/>
  <c r="L68" i="6" s="1"/>
  <c r="I82" i="10"/>
  <c r="H39" i="10"/>
  <c r="J39" i="10"/>
  <c r="K39" i="10" s="1"/>
  <c r="L39" i="10" s="1"/>
  <c r="H18" i="6"/>
  <c r="H66" i="10"/>
  <c r="H98" i="10"/>
  <c r="I25" i="10"/>
  <c r="J25" i="10" s="1"/>
  <c r="K25" i="10" s="1"/>
  <c r="L25" i="10" s="1"/>
  <c r="H64" i="6"/>
  <c r="K37" i="6"/>
  <c r="L37" i="6" s="1"/>
  <c r="H47" i="10"/>
  <c r="J47" i="10" s="1"/>
  <c r="K47" i="10" s="1"/>
  <c r="L47" i="10" s="1"/>
  <c r="H18" i="10"/>
  <c r="I89" i="10"/>
  <c r="J89" i="10" s="1"/>
  <c r="K89" i="10" s="1"/>
  <c r="L89" i="10" s="1"/>
  <c r="H8" i="10"/>
  <c r="J8" i="10" s="1"/>
  <c r="K8" i="10" s="1"/>
  <c r="L8" i="10" s="1"/>
  <c r="H48" i="10"/>
  <c r="J48" i="10" s="1"/>
  <c r="K48" i="10" s="1"/>
  <c r="L48" i="10" s="1"/>
  <c r="I26" i="10"/>
  <c r="H27" i="10"/>
  <c r="J27" i="10" s="1"/>
  <c r="K27" i="10" s="1"/>
  <c r="L27" i="10" s="1"/>
  <c r="H30" i="6"/>
  <c r="J30" i="6"/>
  <c r="K30" i="6" s="1"/>
  <c r="L30" i="6" s="1"/>
  <c r="H12" i="6"/>
  <c r="J12" i="6" s="1"/>
  <c r="K12" i="6" s="1"/>
  <c r="L12" i="6" s="1"/>
  <c r="H40" i="6"/>
  <c r="J40" i="6" s="1"/>
  <c r="K40" i="6" s="1"/>
  <c r="L40" i="6" s="1"/>
  <c r="I58" i="10"/>
  <c r="J9" i="6"/>
  <c r="K9" i="6" s="1"/>
  <c r="L9" i="6" s="1"/>
  <c r="H30" i="10"/>
  <c r="J30" i="10" s="1"/>
  <c r="K30" i="10" s="1"/>
  <c r="L30" i="10" s="1"/>
  <c r="H46" i="10"/>
  <c r="J46" i="10" s="1"/>
  <c r="K46" i="10" s="1"/>
  <c r="L46" i="10" s="1"/>
  <c r="H28" i="6"/>
  <c r="J28" i="6"/>
  <c r="K28" i="6" s="1"/>
  <c r="L28" i="6" s="1"/>
  <c r="H76" i="10"/>
  <c r="J76" i="10" s="1"/>
  <c r="K76" i="10" s="1"/>
  <c r="L76" i="10" s="1"/>
  <c r="H96" i="10"/>
  <c r="J96" i="10" s="1"/>
  <c r="K96" i="10" s="1"/>
  <c r="L96" i="10" s="1"/>
  <c r="H79" i="10"/>
  <c r="J79" i="10" s="1"/>
  <c r="K79" i="10" s="1"/>
  <c r="L79" i="10" s="1"/>
  <c r="I45" i="10"/>
  <c r="J45" i="10" s="1"/>
  <c r="K45" i="10" s="1"/>
  <c r="L45" i="10" s="1"/>
  <c r="H8" i="6"/>
  <c r="H20" i="10"/>
  <c r="J20" i="10" s="1"/>
  <c r="K20" i="10" s="1"/>
  <c r="L20" i="10" s="1"/>
  <c r="H28" i="10"/>
  <c r="J28" i="10" s="1"/>
  <c r="K28" i="10" s="1"/>
  <c r="L28" i="10" s="1"/>
  <c r="H48" i="6"/>
  <c r="J48" i="6" s="1"/>
  <c r="K48" i="6" s="1"/>
  <c r="L48" i="6" s="1"/>
  <c r="H68" i="10"/>
  <c r="J68" i="10" s="1"/>
  <c r="H84" i="6"/>
  <c r="J84" i="6" s="1"/>
  <c r="K84" i="6" s="1"/>
  <c r="L84" i="6" s="1"/>
  <c r="J46" i="2"/>
  <c r="K46" i="2" s="1"/>
  <c r="L46" i="2" s="1"/>
  <c r="H83" i="10"/>
  <c r="J83" i="10" s="1"/>
  <c r="K83" i="10" s="1"/>
  <c r="L83" i="10" s="1"/>
  <c r="H34" i="10"/>
  <c r="J34" i="10" s="1"/>
  <c r="K34" i="10" s="1"/>
  <c r="L34" i="10" s="1"/>
  <c r="H50" i="10"/>
  <c r="H84" i="10"/>
  <c r="J84" i="10" s="1"/>
  <c r="K84" i="10" s="1"/>
  <c r="L84" i="10" s="1"/>
  <c r="I20" i="2"/>
  <c r="J20" i="2" s="1"/>
  <c r="K20" i="2" s="1"/>
  <c r="L20" i="2" s="1"/>
  <c r="J49" i="10"/>
  <c r="K49" i="10" s="1"/>
  <c r="L49" i="10" s="1"/>
  <c r="J13" i="10"/>
  <c r="K13" i="10" s="1"/>
  <c r="L13" i="10" s="1"/>
  <c r="J52" i="2"/>
  <c r="K52" i="2" s="1"/>
  <c r="L52" i="2" s="1"/>
  <c r="J94" i="2"/>
  <c r="K94" i="2" s="1"/>
  <c r="L94" i="2" s="1"/>
  <c r="J78" i="2"/>
  <c r="K78" i="2" s="1"/>
  <c r="L78" i="2" s="1"/>
  <c r="H35" i="10"/>
  <c r="J35" i="10" s="1"/>
  <c r="K35" i="10" s="1"/>
  <c r="L35" i="10" s="1"/>
  <c r="H55" i="10"/>
  <c r="J55" i="10" s="1"/>
  <c r="H87" i="10"/>
  <c r="J87" i="10" s="1"/>
  <c r="K87" i="10" s="1"/>
  <c r="L87" i="10" s="1"/>
  <c r="H6" i="6"/>
  <c r="J6" i="6" s="1"/>
  <c r="K6" i="6" s="1"/>
  <c r="L6" i="6" s="1"/>
  <c r="H38" i="6"/>
  <c r="H54" i="6"/>
  <c r="J54" i="6" s="1"/>
  <c r="K54" i="6" s="1"/>
  <c r="L54" i="6" s="1"/>
  <c r="H70" i="10"/>
  <c r="J70" i="10" s="1"/>
  <c r="K70" i="10" s="1"/>
  <c r="L70" i="10" s="1"/>
  <c r="H86" i="10"/>
  <c r="J86" i="10" s="1"/>
  <c r="K86" i="10" s="1"/>
  <c r="L86" i="10" s="1"/>
  <c r="I61" i="10"/>
  <c r="J61" i="10" s="1"/>
  <c r="I33" i="10"/>
  <c r="J25" i="6"/>
  <c r="K25" i="6" s="1"/>
  <c r="L25" i="6" s="1"/>
  <c r="H16" i="6"/>
  <c r="J16" i="6"/>
  <c r="K16" i="6" s="1"/>
  <c r="L16" i="6" s="1"/>
  <c r="H36" i="6"/>
  <c r="J36" i="6" s="1"/>
  <c r="K36" i="6" s="1"/>
  <c r="L36" i="6" s="1"/>
  <c r="H56" i="6"/>
  <c r="J56" i="6" s="1"/>
  <c r="K56" i="6" s="1"/>
  <c r="L56" i="6" s="1"/>
  <c r="H72" i="6"/>
  <c r="J72" i="6" s="1"/>
  <c r="K72" i="6" s="1"/>
  <c r="L72" i="6" s="1"/>
  <c r="H92" i="6"/>
  <c r="J92" i="6" s="1"/>
  <c r="K92" i="6" s="1"/>
  <c r="L92" i="6" s="1"/>
  <c r="I74" i="10"/>
  <c r="K23" i="2"/>
  <c r="L23" i="2" s="1"/>
  <c r="J60" i="2"/>
  <c r="K60" i="2" s="1"/>
  <c r="L60" i="2" s="1"/>
  <c r="J51" i="2"/>
  <c r="K51" i="2" s="1"/>
  <c r="L51" i="2" s="1"/>
  <c r="K50" i="2"/>
  <c r="L50" i="2" s="1"/>
  <c r="H59" i="10"/>
  <c r="J59" i="10" s="1"/>
  <c r="K59" i="10" s="1"/>
  <c r="L59" i="10" s="1"/>
  <c r="H91" i="10"/>
  <c r="J91" i="10" s="1"/>
  <c r="K91" i="10" s="1"/>
  <c r="L91" i="10" s="1"/>
  <c r="H6" i="10"/>
  <c r="J6" i="10" s="1"/>
  <c r="K6" i="10" s="1"/>
  <c r="L6" i="10" s="1"/>
  <c r="H22" i="10"/>
  <c r="J22" i="10" s="1"/>
  <c r="H38" i="10"/>
  <c r="J38" i="10" s="1"/>
  <c r="K38" i="10" s="1"/>
  <c r="L38" i="10" s="1"/>
  <c r="H58" i="6"/>
  <c r="J58" i="6" s="1"/>
  <c r="K58" i="6" s="1"/>
  <c r="L58" i="6" s="1"/>
  <c r="H74" i="6"/>
  <c r="J74" i="6" s="1"/>
  <c r="K74" i="6" s="1"/>
  <c r="L74" i="6" s="1"/>
  <c r="H90" i="6"/>
  <c r="J90" i="6" s="1"/>
  <c r="K90" i="6" s="1"/>
  <c r="L90" i="6" s="1"/>
  <c r="I37" i="10"/>
  <c r="I73" i="10"/>
  <c r="J73" i="10" s="1"/>
  <c r="K73" i="10" s="1"/>
  <c r="L73" i="10" s="1"/>
  <c r="I69" i="10"/>
  <c r="I81" i="10"/>
  <c r="H16" i="10"/>
  <c r="J16" i="10" s="1"/>
  <c r="K16" i="10" s="1"/>
  <c r="L16" i="10" s="1"/>
  <c r="H36" i="10"/>
  <c r="J36" i="10" s="1"/>
  <c r="H44" i="6"/>
  <c r="J44" i="6" s="1"/>
  <c r="K44" i="6" s="1"/>
  <c r="L44" i="6" s="1"/>
  <c r="H56" i="10"/>
  <c r="J56" i="10" s="1"/>
  <c r="K56" i="10" s="1"/>
  <c r="L56" i="10" s="1"/>
  <c r="H64" i="10"/>
  <c r="J64" i="10" s="1"/>
  <c r="K64" i="10" s="1"/>
  <c r="L64" i="10" s="1"/>
  <c r="H72" i="10"/>
  <c r="J72" i="10" s="1"/>
  <c r="K72" i="10" s="1"/>
  <c r="L72" i="10" s="1"/>
  <c r="H92" i="10"/>
  <c r="J92" i="10" s="1"/>
  <c r="K92" i="10" s="1"/>
  <c r="L92" i="10" s="1"/>
  <c r="I90" i="10"/>
  <c r="H2" i="2"/>
  <c r="J83" i="2"/>
  <c r="K83" i="2" s="1"/>
  <c r="L83" i="2" s="1"/>
  <c r="J99" i="2"/>
  <c r="K99" i="2" s="1"/>
  <c r="L99" i="2" s="1"/>
  <c r="J3" i="6"/>
  <c r="K3" i="6" s="1"/>
  <c r="L3" i="6" s="1"/>
  <c r="H63" i="10"/>
  <c r="J63" i="10"/>
  <c r="K63" i="10" s="1"/>
  <c r="L63" i="10" s="1"/>
  <c r="H99" i="10"/>
  <c r="J99" i="10" s="1"/>
  <c r="H10" i="6"/>
  <c r="J10" i="6" s="1"/>
  <c r="K10" i="6" s="1"/>
  <c r="L10" i="6" s="1"/>
  <c r="H26" i="6"/>
  <c r="J26" i="6" s="1"/>
  <c r="K26" i="6" s="1"/>
  <c r="L26" i="6" s="1"/>
  <c r="H42" i="6"/>
  <c r="J42" i="6" s="1"/>
  <c r="K42" i="6" s="1"/>
  <c r="L42" i="6" s="1"/>
  <c r="H58" i="10"/>
  <c r="J58" i="10" s="1"/>
  <c r="K58" i="10" s="1"/>
  <c r="L58" i="10" s="1"/>
  <c r="H74" i="10"/>
  <c r="H90" i="10"/>
  <c r="H44" i="10"/>
  <c r="J44" i="10" s="1"/>
  <c r="K44" i="10" s="1"/>
  <c r="L44" i="10" s="1"/>
  <c r="H52" i="6"/>
  <c r="J52" i="6" s="1"/>
  <c r="K52" i="6" s="1"/>
  <c r="L52" i="6" s="1"/>
  <c r="H80" i="6"/>
  <c r="J80" i="6"/>
  <c r="K80" i="6" s="1"/>
  <c r="L80" i="6" s="1"/>
  <c r="H100" i="6"/>
  <c r="J100" i="6" s="1"/>
  <c r="K100" i="6" s="1"/>
  <c r="L100" i="6" s="1"/>
  <c r="I10" i="10"/>
  <c r="I42" i="10"/>
  <c r="J35" i="2"/>
  <c r="K35" i="2" s="1"/>
  <c r="L35" i="2" s="1"/>
  <c r="J38" i="2"/>
  <c r="K38" i="2" s="1"/>
  <c r="L38" i="2" s="1"/>
  <c r="H11" i="10"/>
  <c r="J11" i="10" s="1"/>
  <c r="K11" i="10" s="1"/>
  <c r="L11" i="10" s="1"/>
  <c r="H7" i="10"/>
  <c r="J7" i="10" s="1"/>
  <c r="K7" i="10" s="1"/>
  <c r="L7" i="10" s="1"/>
  <c r="H67" i="10"/>
  <c r="J67" i="10" s="1"/>
  <c r="K67" i="10" s="1"/>
  <c r="L67" i="10" s="1"/>
  <c r="H10" i="10"/>
  <c r="H26" i="10"/>
  <c r="H42" i="10"/>
  <c r="H62" i="6"/>
  <c r="J62" i="6" s="1"/>
  <c r="K62" i="6" s="1"/>
  <c r="L62" i="6" s="1"/>
  <c r="H78" i="10"/>
  <c r="J78" i="10" s="1"/>
  <c r="K78" i="10" s="1"/>
  <c r="L78" i="10" s="1"/>
  <c r="H94" i="6"/>
  <c r="J94" i="6" s="1"/>
  <c r="K94" i="6" s="1"/>
  <c r="L94" i="6" s="1"/>
  <c r="I5" i="10"/>
  <c r="J5" i="10" s="1"/>
  <c r="K5" i="10" s="1"/>
  <c r="L5" i="10" s="1"/>
  <c r="I93" i="10"/>
  <c r="I57" i="10"/>
  <c r="J57" i="10" s="1"/>
  <c r="K57" i="10" s="1"/>
  <c r="L57" i="10" s="1"/>
  <c r="I97" i="10"/>
  <c r="J97" i="10" s="1"/>
  <c r="K97" i="10" s="1"/>
  <c r="L97" i="10" s="1"/>
  <c r="H4" i="6"/>
  <c r="H24" i="10"/>
  <c r="J24" i="10" s="1"/>
  <c r="K24" i="10" s="1"/>
  <c r="L24" i="10" s="1"/>
  <c r="H32" i="6"/>
  <c r="J32" i="6" s="1"/>
  <c r="K32" i="6" s="1"/>
  <c r="L32" i="6" s="1"/>
  <c r="H52" i="10"/>
  <c r="J52" i="10" s="1"/>
  <c r="K52" i="10" s="1"/>
  <c r="L52" i="10" s="1"/>
  <c r="H80" i="10"/>
  <c r="J80" i="10" s="1"/>
  <c r="K80" i="10" s="1"/>
  <c r="L80" i="10" s="1"/>
  <c r="H100" i="10"/>
  <c r="J100" i="10" s="1"/>
  <c r="K100" i="10" s="1"/>
  <c r="L100" i="10" s="1"/>
  <c r="J75" i="2"/>
  <c r="K75" i="2" s="1"/>
  <c r="L75" i="2" s="1"/>
  <c r="J14" i="2"/>
  <c r="K14" i="2" s="1"/>
  <c r="L14" i="2" s="1"/>
  <c r="J45" i="2"/>
  <c r="K45" i="2" s="1"/>
  <c r="L45" i="2" s="1"/>
  <c r="J68" i="2"/>
  <c r="K68" i="2" s="1"/>
  <c r="L68" i="2" s="1"/>
  <c r="J40" i="2"/>
  <c r="K40" i="2" s="1"/>
  <c r="L40" i="2" s="1"/>
  <c r="B2" i="10"/>
  <c r="E2" i="2"/>
  <c r="I2" i="2" s="1"/>
  <c r="B2" i="6"/>
  <c r="K86" i="6" l="1"/>
  <c r="L86" i="6" s="1"/>
  <c r="K95" i="10"/>
  <c r="L95" i="10" s="1"/>
  <c r="J38" i="6"/>
  <c r="K38" i="6" s="1"/>
  <c r="L38" i="6" s="1"/>
  <c r="J18" i="6"/>
  <c r="K18" i="6" s="1"/>
  <c r="L18" i="6" s="1"/>
  <c r="J93" i="10"/>
  <c r="K93" i="10" s="1"/>
  <c r="L93" i="10" s="1"/>
  <c r="J33" i="10"/>
  <c r="K33" i="10" s="1"/>
  <c r="L33" i="10" s="1"/>
  <c r="M59" i="11"/>
  <c r="J16" i="2"/>
  <c r="K16" i="2" s="1"/>
  <c r="L16" i="2" s="1"/>
  <c r="J92" i="2"/>
  <c r="K92" i="2" s="1"/>
  <c r="L92" i="2" s="1"/>
  <c r="J87" i="2"/>
  <c r="K87" i="2" s="1"/>
  <c r="L87" i="2" s="1"/>
  <c r="J81" i="10"/>
  <c r="K81" i="10" s="1"/>
  <c r="L81" i="10" s="1"/>
  <c r="J4" i="6"/>
  <c r="K4" i="6" s="1"/>
  <c r="L4" i="6" s="1"/>
  <c r="J71" i="10"/>
  <c r="K71" i="10" s="1"/>
  <c r="L71" i="10" s="1"/>
  <c r="M64" i="11"/>
  <c r="M38" i="11"/>
  <c r="M61" i="11"/>
  <c r="J37" i="10"/>
  <c r="K37" i="10" s="1"/>
  <c r="L37" i="10" s="1"/>
  <c r="J18" i="10"/>
  <c r="K18" i="10" s="1"/>
  <c r="L18" i="10" s="1"/>
  <c r="J60" i="10"/>
  <c r="K60" i="10" s="1"/>
  <c r="L60" i="10" s="1"/>
  <c r="J40" i="10"/>
  <c r="K40" i="10" s="1"/>
  <c r="L40" i="10" s="1"/>
  <c r="M7" i="11"/>
  <c r="J98" i="10"/>
  <c r="K98" i="10" s="1"/>
  <c r="L98" i="10" s="1"/>
  <c r="M89" i="11"/>
  <c r="M19" i="11"/>
  <c r="J8" i="6"/>
  <c r="K8" i="6" s="1"/>
  <c r="L8" i="6" s="1"/>
  <c r="J62" i="10"/>
  <c r="K62" i="10" s="1"/>
  <c r="L62" i="10" s="1"/>
  <c r="M4" i="11"/>
  <c r="M39" i="11"/>
  <c r="M9" i="11"/>
  <c r="M75" i="11"/>
  <c r="M90" i="11"/>
  <c r="M30" i="11"/>
  <c r="M44" i="11"/>
  <c r="M79" i="11"/>
  <c r="M6" i="11"/>
  <c r="M43" i="11"/>
  <c r="M98" i="11"/>
  <c r="M74" i="11"/>
  <c r="J26" i="10"/>
  <c r="M46" i="11"/>
  <c r="M28" i="11"/>
  <c r="M80" i="11"/>
  <c r="M60" i="11"/>
  <c r="M72" i="11"/>
  <c r="M47" i="11"/>
  <c r="M58" i="11"/>
  <c r="M78" i="11"/>
  <c r="M96" i="11"/>
  <c r="M73" i="11"/>
  <c r="M88" i="11"/>
  <c r="M41" i="11"/>
  <c r="M77" i="11"/>
  <c r="M37" i="11"/>
  <c r="M68" i="11"/>
  <c r="M66" i="11"/>
  <c r="M76" i="11"/>
  <c r="J20" i="6"/>
  <c r="K20" i="6" s="1"/>
  <c r="L20" i="6" s="1"/>
  <c r="M55" i="11"/>
  <c r="M29" i="11"/>
  <c r="M56" i="11"/>
  <c r="M69" i="11"/>
  <c r="M10" i="11"/>
  <c r="M11" i="11"/>
  <c r="M45" i="11"/>
  <c r="M17" i="11"/>
  <c r="M18" i="11"/>
  <c r="M15" i="11"/>
  <c r="M97" i="11"/>
  <c r="M42" i="11"/>
  <c r="M8" i="11"/>
  <c r="M5" i="11"/>
  <c r="M83" i="11"/>
  <c r="M81" i="11"/>
  <c r="M95" i="11"/>
  <c r="M14" i="11"/>
  <c r="M3" i="11"/>
  <c r="O29" i="11" s="1"/>
  <c r="M82" i="11"/>
  <c r="M94" i="11"/>
  <c r="M48" i="11"/>
  <c r="M85" i="11"/>
  <c r="M24" i="11"/>
  <c r="M52" i="11"/>
  <c r="M70" i="11"/>
  <c r="M53" i="11"/>
  <c r="M54" i="11"/>
  <c r="M32" i="11"/>
  <c r="M12" i="11"/>
  <c r="M27" i="11"/>
  <c r="M50" i="11"/>
  <c r="M25" i="11"/>
  <c r="M63" i="11"/>
  <c r="M22" i="11"/>
  <c r="M86" i="11"/>
  <c r="M101" i="11"/>
  <c r="M49" i="11"/>
  <c r="M93" i="11"/>
  <c r="M2" i="11"/>
  <c r="M51" i="11"/>
  <c r="M35" i="11"/>
  <c r="M40" i="11"/>
  <c r="M57" i="11"/>
  <c r="M16" i="11"/>
  <c r="M65" i="11"/>
  <c r="M71" i="11"/>
  <c r="M62" i="11"/>
  <c r="J50" i="10"/>
  <c r="K50" i="10" s="1"/>
  <c r="L50" i="10" s="1"/>
  <c r="M20" i="11"/>
  <c r="M13" i="11"/>
  <c r="M23" i="11"/>
  <c r="M34" i="11"/>
  <c r="M31" i="11"/>
  <c r="M67" i="11"/>
  <c r="M99" i="11"/>
  <c r="M21" i="11"/>
  <c r="M87" i="11"/>
  <c r="M26" i="11"/>
  <c r="M92" i="11"/>
  <c r="M36" i="11"/>
  <c r="M100" i="11"/>
  <c r="M91" i="11"/>
  <c r="M33" i="11"/>
  <c r="M84" i="11"/>
  <c r="J10" i="10"/>
  <c r="K10" i="10" s="1"/>
  <c r="L10" i="10" s="1"/>
  <c r="J64" i="6"/>
  <c r="K64" i="6" s="1"/>
  <c r="L64" i="6" s="1"/>
  <c r="J82" i="10"/>
  <c r="K82" i="10" s="1"/>
  <c r="L82" i="10" s="1"/>
  <c r="J90" i="10"/>
  <c r="K90" i="10" s="1"/>
  <c r="L90" i="10" s="1"/>
  <c r="K78" i="6"/>
  <c r="L78" i="6" s="1"/>
  <c r="J42" i="10"/>
  <c r="K42" i="10" s="1"/>
  <c r="L42" i="10" s="1"/>
  <c r="J74" i="10"/>
  <c r="K74" i="10" s="1"/>
  <c r="L74" i="10" s="1"/>
  <c r="K22" i="10"/>
  <c r="L22" i="10" s="1"/>
  <c r="J66" i="10"/>
  <c r="K66" i="10" s="1"/>
  <c r="L66" i="10" s="1"/>
  <c r="K99" i="10"/>
  <c r="L99" i="10" s="1"/>
  <c r="K14" i="6"/>
  <c r="L14" i="6" s="1"/>
  <c r="J2" i="2"/>
  <c r="K2" i="2" s="1"/>
  <c r="J31" i="10"/>
  <c r="K31" i="10" s="1"/>
  <c r="L31" i="10" s="1"/>
  <c r="H2" i="6"/>
  <c r="J2" i="6" s="1"/>
  <c r="K2" i="6" s="1"/>
  <c r="L2" i="6" s="1"/>
  <c r="K68" i="10"/>
  <c r="L68" i="10" s="1"/>
  <c r="J69" i="10"/>
  <c r="K69" i="10" s="1"/>
  <c r="L69" i="10" s="1"/>
  <c r="K55" i="10"/>
  <c r="L55" i="10" s="1"/>
  <c r="H2" i="10"/>
  <c r="J2" i="10" s="1"/>
  <c r="K2" i="10" s="1"/>
  <c r="L2" i="10" s="1"/>
  <c r="K26" i="10"/>
  <c r="L26" i="10" s="1"/>
  <c r="K36" i="10"/>
  <c r="L36" i="10" s="1"/>
  <c r="K61" i="10"/>
  <c r="L61" i="10" s="1"/>
  <c r="K46" i="6"/>
  <c r="L46" i="6" s="1"/>
  <c r="O23" i="11" l="1"/>
  <c r="O99" i="11"/>
  <c r="O33" i="11"/>
  <c r="O2" i="11"/>
  <c r="O79" i="11"/>
  <c r="O8" i="11"/>
  <c r="O3" i="11"/>
  <c r="O85" i="11"/>
  <c r="O52" i="11"/>
  <c r="O56" i="11"/>
  <c r="O28" i="11"/>
  <c r="O39" i="11"/>
  <c r="O4" i="11"/>
  <c r="O81" i="11"/>
  <c r="O46" i="11"/>
  <c r="O5" i="11"/>
  <c r="O86" i="11"/>
  <c r="O35" i="11"/>
  <c r="O50" i="11"/>
  <c r="O57" i="11"/>
  <c r="O17" i="11"/>
  <c r="O18" i="11"/>
  <c r="O59" i="11"/>
  <c r="O12" i="11"/>
  <c r="O100" i="11"/>
  <c r="O48" i="11"/>
  <c r="O14" i="11"/>
  <c r="O68" i="11"/>
  <c r="O65" i="11"/>
  <c r="O70" i="11"/>
  <c r="O10" i="11"/>
  <c r="O6" i="11"/>
  <c r="O7" i="11"/>
  <c r="O44" i="11"/>
  <c r="O49" i="11"/>
  <c r="O43" i="11"/>
  <c r="O51" i="11"/>
  <c r="O75" i="11"/>
  <c r="O101" i="11"/>
  <c r="O11" i="11"/>
  <c r="O67" i="11"/>
  <c r="O22" i="11"/>
  <c r="O78" i="11"/>
  <c r="O88" i="11"/>
  <c r="O47" i="11"/>
  <c r="O93" i="11"/>
  <c r="O15" i="11"/>
  <c r="O58" i="11"/>
  <c r="O73" i="11"/>
  <c r="O71" i="11"/>
  <c r="O91" i="11"/>
  <c r="O27" i="11"/>
  <c r="O97" i="11"/>
  <c r="O63" i="11"/>
  <c r="O9" i="11"/>
  <c r="O32" i="11"/>
  <c r="O94" i="11"/>
  <c r="O62" i="11"/>
  <c r="O90" i="11"/>
  <c r="O61" i="11"/>
  <c r="O31" i="11"/>
  <c r="O54" i="11"/>
  <c r="O60" i="11"/>
  <c r="O74" i="11"/>
  <c r="O76" i="11"/>
  <c r="O37" i="11"/>
  <c r="O20" i="11"/>
  <c r="O83" i="11"/>
  <c r="O87" i="11"/>
  <c r="O72" i="11"/>
  <c r="O55" i="11"/>
  <c r="O36" i="11"/>
  <c r="O26" i="11"/>
  <c r="O77" i="11"/>
  <c r="O16" i="11"/>
  <c r="O80" i="11"/>
  <c r="O34" i="11"/>
  <c r="O84" i="11"/>
  <c r="O92" i="11"/>
  <c r="O69" i="11"/>
  <c r="O41" i="11"/>
  <c r="O13" i="11"/>
  <c r="O38" i="11"/>
  <c r="O24" i="11"/>
  <c r="O89" i="11"/>
  <c r="O21" i="11"/>
  <c r="O30" i="11"/>
  <c r="O95" i="11"/>
  <c r="O96" i="11"/>
  <c r="O66" i="11"/>
  <c r="O25" i="11"/>
  <c r="O82" i="11"/>
  <c r="O45" i="11"/>
  <c r="O42" i="11"/>
  <c r="O53" i="11"/>
  <c r="O40" i="11"/>
  <c r="O64" i="11"/>
  <c r="O98" i="11"/>
  <c r="O19" i="11"/>
  <c r="M69" i="10"/>
  <c r="M38" i="6"/>
  <c r="M36" i="6"/>
  <c r="M78" i="6"/>
  <c r="M31" i="10"/>
  <c r="M75" i="10"/>
  <c r="M18" i="10"/>
  <c r="M82" i="10"/>
  <c r="M4" i="10"/>
  <c r="M83" i="10"/>
  <c r="M94" i="10"/>
  <c r="M39" i="10"/>
  <c r="M29" i="10"/>
  <c r="M32" i="10"/>
  <c r="M57" i="10"/>
  <c r="M96" i="10"/>
  <c r="M86" i="10"/>
  <c r="M60" i="10"/>
  <c r="M101" i="10"/>
  <c r="M84" i="10"/>
  <c r="M48" i="10"/>
  <c r="M12" i="10"/>
  <c r="M66" i="10"/>
  <c r="M70" i="10"/>
  <c r="M8" i="10"/>
  <c r="M25" i="10"/>
  <c r="M16" i="10"/>
  <c r="M30" i="10"/>
  <c r="M99" i="10"/>
  <c r="M89" i="10"/>
  <c r="M54" i="10"/>
  <c r="M3" i="10"/>
  <c r="M88" i="10"/>
  <c r="M81" i="10"/>
  <c r="M40" i="10"/>
  <c r="M91" i="10"/>
  <c r="M92" i="10"/>
  <c r="M7" i="10"/>
  <c r="M90" i="10"/>
  <c r="M19" i="10"/>
  <c r="M43" i="10"/>
  <c r="M34" i="6"/>
  <c r="M25" i="6"/>
  <c r="M3" i="6"/>
  <c r="M55" i="6"/>
  <c r="M96" i="6"/>
  <c r="M36" i="10"/>
  <c r="M54" i="6"/>
  <c r="L2" i="2"/>
  <c r="U15" i="11"/>
  <c r="M67" i="10"/>
  <c r="M71" i="10"/>
  <c r="M62" i="6"/>
  <c r="M58" i="6"/>
  <c r="M26" i="10"/>
  <c r="M27" i="10"/>
  <c r="M12" i="6"/>
  <c r="M56" i="10"/>
  <c r="M80" i="10"/>
  <c r="M77" i="10"/>
  <c r="M20" i="6"/>
  <c r="M62" i="10"/>
  <c r="M97" i="10"/>
  <c r="M92" i="6"/>
  <c r="M42" i="6"/>
  <c r="M50" i="6"/>
  <c r="M44" i="6"/>
  <c r="M14" i="10"/>
  <c r="M79" i="10"/>
  <c r="M78" i="10"/>
  <c r="M47" i="10"/>
  <c r="M55" i="10"/>
  <c r="M66" i="6"/>
  <c r="M6" i="6"/>
  <c r="M56" i="6"/>
  <c r="M52" i="6"/>
  <c r="M46" i="6"/>
  <c r="M74" i="6"/>
  <c r="M98" i="6"/>
  <c r="M28" i="6"/>
  <c r="M37" i="6"/>
  <c r="M88" i="6"/>
  <c r="M64" i="10"/>
  <c r="M93" i="10"/>
  <c r="M32" i="6"/>
  <c r="M72" i="10"/>
  <c r="M42" i="10"/>
  <c r="M76" i="10"/>
  <c r="M94" i="6"/>
  <c r="M17" i="10"/>
  <c r="M10" i="10"/>
  <c r="M40" i="6"/>
  <c r="M63" i="10"/>
  <c r="M30" i="6"/>
  <c r="M58" i="10"/>
  <c r="M48" i="6"/>
  <c r="M45" i="10"/>
  <c r="M11" i="10"/>
  <c r="M44" i="10"/>
  <c r="M24" i="10"/>
  <c r="M37" i="10"/>
  <c r="M86" i="6"/>
  <c r="M64" i="6"/>
  <c r="M72" i="6"/>
  <c r="M8" i="6"/>
  <c r="M10" i="6"/>
  <c r="M34" i="10"/>
  <c r="M87" i="10"/>
  <c r="M21" i="10"/>
  <c r="M49" i="10"/>
  <c r="M80" i="6"/>
  <c r="M53" i="10"/>
  <c r="M98" i="10"/>
  <c r="M22" i="10"/>
  <c r="M20" i="10"/>
  <c r="M35" i="10"/>
  <c r="M6" i="10"/>
  <c r="M4" i="6"/>
  <c r="M28" i="10"/>
  <c r="M38" i="10"/>
  <c r="M2" i="6"/>
  <c r="M67" i="6"/>
  <c r="M35" i="6"/>
  <c r="M59" i="6"/>
  <c r="M49" i="6"/>
  <c r="M97" i="6"/>
  <c r="M63" i="6"/>
  <c r="M45" i="6"/>
  <c r="M77" i="6"/>
  <c r="M53" i="6"/>
  <c r="M75" i="6"/>
  <c r="M11" i="6"/>
  <c r="M27" i="6"/>
  <c r="M17" i="6"/>
  <c r="M33" i="6"/>
  <c r="M89" i="6"/>
  <c r="M91" i="6"/>
  <c r="M19" i="6"/>
  <c r="M57" i="6"/>
  <c r="M47" i="6"/>
  <c r="M15" i="6"/>
  <c r="M85" i="6"/>
  <c r="M73" i="6"/>
  <c r="M99" i="6"/>
  <c r="M51" i="6"/>
  <c r="M65" i="6"/>
  <c r="M101" i="6"/>
  <c r="M7" i="6"/>
  <c r="M43" i="6"/>
  <c r="M71" i="6"/>
  <c r="M95" i="6"/>
  <c r="M69" i="6"/>
  <c r="M61" i="6"/>
  <c r="M41" i="6"/>
  <c r="M29" i="6"/>
  <c r="M21" i="6"/>
  <c r="M81" i="6"/>
  <c r="M5" i="6"/>
  <c r="M79" i="6"/>
  <c r="M13" i="6"/>
  <c r="M83" i="6"/>
  <c r="M31" i="6"/>
  <c r="M23" i="6"/>
  <c r="M39" i="6"/>
  <c r="M22" i="6"/>
  <c r="M93" i="6"/>
  <c r="M84" i="6"/>
  <c r="M100" i="6"/>
  <c r="M14" i="6"/>
  <c r="M60" i="6"/>
  <c r="M2" i="10"/>
  <c r="M41" i="10"/>
  <c r="M65" i="10"/>
  <c r="M15" i="10"/>
  <c r="M9" i="10"/>
  <c r="M85" i="10"/>
  <c r="M51" i="10"/>
  <c r="M13" i="10"/>
  <c r="M74" i="10"/>
  <c r="M61" i="10"/>
  <c r="M33" i="10"/>
  <c r="M5" i="10"/>
  <c r="M9" i="6"/>
  <c r="M23" i="10"/>
  <c r="M52" i="10"/>
  <c r="M59" i="10"/>
  <c r="M100" i="10"/>
  <c r="M16" i="6"/>
  <c r="M87" i="6"/>
  <c r="M24" i="6"/>
  <c r="M90" i="6"/>
  <c r="M26" i="6"/>
  <c r="M68" i="10"/>
  <c r="M68" i="6"/>
  <c r="M82" i="6"/>
  <c r="M95" i="10"/>
  <c r="M70" i="6"/>
  <c r="M18" i="6"/>
  <c r="M76" i="6"/>
  <c r="M46" i="10"/>
  <c r="M73" i="10"/>
  <c r="M50" i="10"/>
  <c r="U14" i="11" l="1"/>
  <c r="N100" i="6"/>
  <c r="N36" i="6"/>
  <c r="N75" i="6"/>
  <c r="N11" i="6"/>
  <c r="N50" i="6"/>
  <c r="N89" i="6"/>
  <c r="N25" i="6"/>
  <c r="N56" i="6"/>
  <c r="N54" i="6"/>
  <c r="N47" i="6"/>
  <c r="N45" i="6"/>
  <c r="N62" i="6"/>
  <c r="N61" i="6"/>
  <c r="N79" i="6"/>
  <c r="N43" i="6"/>
  <c r="N18" i="6"/>
  <c r="N92" i="6"/>
  <c r="N28" i="6"/>
  <c r="N67" i="6"/>
  <c r="N3" i="6"/>
  <c r="N42" i="6"/>
  <c r="N81" i="6"/>
  <c r="N17" i="6"/>
  <c r="N48" i="6"/>
  <c r="N31" i="6"/>
  <c r="N29" i="6"/>
  <c r="N22" i="6"/>
  <c r="N14" i="6"/>
  <c r="N21" i="6"/>
  <c r="N4" i="6"/>
  <c r="N82" i="6"/>
  <c r="N24" i="6"/>
  <c r="N101" i="6"/>
  <c r="N84" i="6"/>
  <c r="N20" i="6"/>
  <c r="N59" i="6"/>
  <c r="N98" i="6"/>
  <c r="N34" i="6"/>
  <c r="N73" i="6"/>
  <c r="N9" i="6"/>
  <c r="N40" i="6"/>
  <c r="N13" i="6"/>
  <c r="N94" i="6"/>
  <c r="N6" i="6"/>
  <c r="N87" i="6"/>
  <c r="N85" i="6"/>
  <c r="N88" i="6"/>
  <c r="N46" i="6"/>
  <c r="N76" i="6"/>
  <c r="N12" i="6"/>
  <c r="N51" i="6"/>
  <c r="N90" i="6"/>
  <c r="N26" i="6"/>
  <c r="N65" i="6"/>
  <c r="N96" i="6"/>
  <c r="N32" i="6"/>
  <c r="N71" i="6"/>
  <c r="N69" i="6"/>
  <c r="N78" i="6"/>
  <c r="N68" i="6"/>
  <c r="N57" i="6"/>
  <c r="N53" i="6"/>
  <c r="N15" i="6"/>
  <c r="N83" i="6"/>
  <c r="N49" i="6"/>
  <c r="N38" i="6"/>
  <c r="N74" i="6"/>
  <c r="N63" i="6"/>
  <c r="N60" i="6"/>
  <c r="N66" i="6"/>
  <c r="N95" i="6"/>
  <c r="N5" i="6"/>
  <c r="N37" i="6"/>
  <c r="N7" i="6"/>
  <c r="N35" i="6"/>
  <c r="N41" i="6"/>
  <c r="N19" i="6"/>
  <c r="N93" i="6"/>
  <c r="N30" i="6"/>
  <c r="N70" i="6"/>
  <c r="N55" i="6"/>
  <c r="N52" i="6"/>
  <c r="N58" i="6"/>
  <c r="N16" i="6"/>
  <c r="N44" i="6"/>
  <c r="N99" i="6"/>
  <c r="N10" i="6"/>
  <c r="N27" i="6"/>
  <c r="N33" i="6"/>
  <c r="N80" i="6"/>
  <c r="N86" i="6"/>
  <c r="N72" i="6"/>
  <c r="N23" i="6"/>
  <c r="N64" i="6"/>
  <c r="N77" i="6"/>
  <c r="N8" i="6"/>
  <c r="N39" i="6"/>
  <c r="N2" i="6"/>
  <c r="N91" i="6"/>
  <c r="N97" i="6"/>
  <c r="M2" i="2"/>
  <c r="M30" i="2"/>
  <c r="M64" i="2"/>
  <c r="M85" i="2"/>
  <c r="M73" i="2"/>
  <c r="M15" i="2"/>
  <c r="M58" i="2"/>
  <c r="M98" i="2"/>
  <c r="M21" i="2"/>
  <c r="M59" i="2"/>
  <c r="M25" i="2"/>
  <c r="M9" i="2"/>
  <c r="M79" i="2"/>
  <c r="M5" i="2"/>
  <c r="M22" i="2"/>
  <c r="M56" i="2"/>
  <c r="M96" i="2"/>
  <c r="M32" i="2"/>
  <c r="M42" i="2"/>
  <c r="M70" i="2"/>
  <c r="M48" i="2"/>
  <c r="M10" i="2"/>
  <c r="M34" i="2"/>
  <c r="M69" i="2"/>
  <c r="M67" i="2"/>
  <c r="M19" i="2"/>
  <c r="M100" i="2"/>
  <c r="M66" i="2"/>
  <c r="M27" i="2"/>
  <c r="M77" i="2"/>
  <c r="M81" i="2"/>
  <c r="M93" i="2"/>
  <c r="M74" i="2"/>
  <c r="M12" i="2"/>
  <c r="M62" i="2"/>
  <c r="M36" i="2"/>
  <c r="M61" i="2"/>
  <c r="M49" i="2"/>
  <c r="M90" i="2"/>
  <c r="M17" i="2"/>
  <c r="M16" i="2"/>
  <c r="M24" i="2"/>
  <c r="M97" i="2"/>
  <c r="M26" i="2"/>
  <c r="M39" i="2"/>
  <c r="M55" i="2"/>
  <c r="M6" i="2"/>
  <c r="M84" i="2"/>
  <c r="M101" i="2"/>
  <c r="M82" i="2"/>
  <c r="M63" i="2"/>
  <c r="M37" i="2"/>
  <c r="M57" i="2"/>
  <c r="M41" i="2"/>
  <c r="M91" i="2"/>
  <c r="M71" i="2"/>
  <c r="M18" i="2"/>
  <c r="M89" i="2"/>
  <c r="M86" i="2"/>
  <c r="M87" i="2"/>
  <c r="M53" i="2"/>
  <c r="M11" i="2"/>
  <c r="M47" i="2"/>
  <c r="M13" i="2"/>
  <c r="M3" i="2"/>
  <c r="M29" i="2"/>
  <c r="M28" i="2"/>
  <c r="M43" i="2"/>
  <c r="M33" i="2"/>
  <c r="M65" i="2"/>
  <c r="M45" i="2"/>
  <c r="M88" i="2"/>
  <c r="M72" i="2"/>
  <c r="M8" i="2"/>
  <c r="M38" i="2"/>
  <c r="M95" i="2"/>
  <c r="M76" i="2"/>
  <c r="M99" i="2"/>
  <c r="M7" i="2"/>
  <c r="M31" i="2"/>
  <c r="M44" i="2"/>
  <c r="M23" i="2"/>
  <c r="M4" i="2"/>
  <c r="M68" i="2"/>
  <c r="M46" i="2"/>
  <c r="M83" i="2"/>
  <c r="M14" i="2"/>
  <c r="M92" i="2"/>
  <c r="M80" i="2"/>
  <c r="M54" i="2"/>
  <c r="M35" i="2"/>
  <c r="M40" i="2"/>
  <c r="M78" i="2"/>
  <c r="M52" i="2"/>
  <c r="M50" i="2"/>
  <c r="M94" i="2"/>
  <c r="M51" i="2"/>
  <c r="M60" i="2"/>
  <c r="M75" i="2"/>
  <c r="M20" i="2"/>
  <c r="N92" i="10"/>
  <c r="N28" i="10"/>
  <c r="N67" i="10"/>
  <c r="N3" i="10"/>
  <c r="N42" i="10"/>
  <c r="N86" i="10"/>
  <c r="N96" i="10"/>
  <c r="N6" i="10"/>
  <c r="N41" i="10"/>
  <c r="N79" i="10"/>
  <c r="N68" i="10"/>
  <c r="N4" i="10"/>
  <c r="N43" i="10"/>
  <c r="N100" i="10"/>
  <c r="N12" i="10"/>
  <c r="N91" i="10"/>
  <c r="N11" i="10"/>
  <c r="N34" i="10"/>
  <c r="N22" i="10"/>
  <c r="N85" i="10"/>
  <c r="N45" i="10"/>
  <c r="N23" i="10"/>
  <c r="N77" i="10"/>
  <c r="N69" i="10"/>
  <c r="N55" i="10"/>
  <c r="N51" i="10"/>
  <c r="N95" i="10"/>
  <c r="N84" i="10"/>
  <c r="N83" i="10"/>
  <c r="N98" i="10"/>
  <c r="N26" i="10"/>
  <c r="N8" i="10"/>
  <c r="N71" i="10"/>
  <c r="N31" i="10"/>
  <c r="N88" i="10"/>
  <c r="N39" i="10"/>
  <c r="N93" i="10"/>
  <c r="N89" i="10"/>
  <c r="N73" i="10"/>
  <c r="N16" i="10"/>
  <c r="N101" i="10"/>
  <c r="N74" i="10"/>
  <c r="N25" i="10"/>
  <c r="N9" i="10"/>
  <c r="N76" i="10"/>
  <c r="N75" i="10"/>
  <c r="N90" i="10"/>
  <c r="N18" i="10"/>
  <c r="N57" i="10"/>
  <c r="N17" i="10"/>
  <c r="N65" i="10"/>
  <c r="N53" i="10"/>
  <c r="N13" i="10"/>
  <c r="N37" i="10"/>
  <c r="N30" i="10"/>
  <c r="N29" i="10"/>
  <c r="N54" i="10"/>
  <c r="N38" i="10"/>
  <c r="N72" i="10"/>
  <c r="N60" i="10"/>
  <c r="N59" i="10"/>
  <c r="N82" i="10"/>
  <c r="N10" i="10"/>
  <c r="N97" i="10"/>
  <c r="N46" i="10"/>
  <c r="N48" i="10"/>
  <c r="N15" i="10"/>
  <c r="N52" i="10"/>
  <c r="N2" i="10"/>
  <c r="N32" i="10"/>
  <c r="N87" i="10"/>
  <c r="N99" i="10"/>
  <c r="N66" i="10"/>
  <c r="N21" i="10"/>
  <c r="N64" i="10"/>
  <c r="N40" i="10"/>
  <c r="N49" i="10"/>
  <c r="N62" i="10"/>
  <c r="N35" i="10"/>
  <c r="N58" i="10"/>
  <c r="N7" i="10"/>
  <c r="N81" i="10"/>
  <c r="N24" i="10"/>
  <c r="N14" i="10"/>
  <c r="N94" i="10"/>
  <c r="N36" i="10"/>
  <c r="N19" i="10"/>
  <c r="N56" i="10"/>
  <c r="N47" i="10"/>
  <c r="N33" i="10"/>
  <c r="N44" i="10"/>
  <c r="N27" i="10"/>
  <c r="N50" i="10"/>
  <c r="N70" i="10"/>
  <c r="N5" i="10"/>
  <c r="N20" i="10"/>
  <c r="N61" i="10"/>
  <c r="N80" i="10"/>
  <c r="N63" i="10"/>
  <c r="N78" i="10"/>
  <c r="N60" i="2" l="1"/>
  <c r="N60" i="11" s="1"/>
  <c r="N99" i="2"/>
  <c r="N99" i="11" s="1"/>
  <c r="N35" i="2"/>
  <c r="N35" i="11" s="1"/>
  <c r="N74" i="2"/>
  <c r="N74" i="11" s="1"/>
  <c r="N10" i="2"/>
  <c r="N10" i="11" s="1"/>
  <c r="N49" i="2"/>
  <c r="N49" i="11" s="1"/>
  <c r="N80" i="2"/>
  <c r="N80" i="11" s="1"/>
  <c r="N16" i="2"/>
  <c r="N16" i="11" s="1"/>
  <c r="N46" i="2"/>
  <c r="N46" i="11" s="1"/>
  <c r="N95" i="2"/>
  <c r="N95" i="11" s="1"/>
  <c r="N53" i="2"/>
  <c r="N53" i="11" s="1"/>
  <c r="N67" i="2"/>
  <c r="N67" i="11" s="1"/>
  <c r="N42" i="2"/>
  <c r="N42" i="11" s="1"/>
  <c r="N48" i="2"/>
  <c r="N48" i="11" s="1"/>
  <c r="N23" i="2"/>
  <c r="N23" i="11" s="1"/>
  <c r="N52" i="2"/>
  <c r="N52" i="11" s="1"/>
  <c r="N91" i="2"/>
  <c r="N91" i="11" s="1"/>
  <c r="N27" i="2"/>
  <c r="N27" i="11" s="1"/>
  <c r="N66" i="2"/>
  <c r="N66" i="11" s="1"/>
  <c r="N2" i="2"/>
  <c r="N2" i="11" s="1"/>
  <c r="Q2" i="11" s="1"/>
  <c r="N41" i="2"/>
  <c r="N41" i="11" s="1"/>
  <c r="N72" i="2"/>
  <c r="N72" i="11" s="1"/>
  <c r="N8" i="2"/>
  <c r="N8" i="11" s="1"/>
  <c r="N38" i="2"/>
  <c r="N38" i="11" s="1"/>
  <c r="N63" i="2"/>
  <c r="N63" i="11" s="1"/>
  <c r="N21" i="2"/>
  <c r="N21" i="11" s="1"/>
  <c r="N71" i="2"/>
  <c r="N71" i="11" s="1"/>
  <c r="N101" i="2"/>
  <c r="N101" i="11" s="1"/>
  <c r="N92" i="2"/>
  <c r="N92" i="11" s="1"/>
  <c r="N3" i="2"/>
  <c r="N3" i="11" s="1"/>
  <c r="N81" i="2"/>
  <c r="N81" i="11" s="1"/>
  <c r="N44" i="2"/>
  <c r="N44" i="11" s="1"/>
  <c r="N83" i="2"/>
  <c r="N83" i="11" s="1"/>
  <c r="N19" i="2"/>
  <c r="N19" i="11" s="1"/>
  <c r="N58" i="2"/>
  <c r="N58" i="11" s="1"/>
  <c r="N97" i="2"/>
  <c r="N97" i="11" s="1"/>
  <c r="N33" i="2"/>
  <c r="N33" i="11" s="1"/>
  <c r="N64" i="2"/>
  <c r="N64" i="11" s="1"/>
  <c r="N94" i="2"/>
  <c r="N94" i="11" s="1"/>
  <c r="N30" i="2"/>
  <c r="N30" i="11" s="1"/>
  <c r="N31" i="2"/>
  <c r="N31" i="11" s="1"/>
  <c r="N87" i="2"/>
  <c r="N87" i="11" s="1"/>
  <c r="N39" i="2"/>
  <c r="N39" i="11" s="1"/>
  <c r="N14" i="2"/>
  <c r="N14" i="11" s="1"/>
  <c r="N100" i="2"/>
  <c r="N100" i="11" s="1"/>
  <c r="N36" i="2"/>
  <c r="N36" i="11" s="1"/>
  <c r="N75" i="2"/>
  <c r="N75" i="11" s="1"/>
  <c r="N11" i="2"/>
  <c r="N11" i="11" s="1"/>
  <c r="N50" i="2"/>
  <c r="N50" i="11" s="1"/>
  <c r="N89" i="2"/>
  <c r="N89" i="11" s="1"/>
  <c r="N25" i="2"/>
  <c r="N25" i="11" s="1"/>
  <c r="N56" i="2"/>
  <c r="N56" i="11" s="1"/>
  <c r="N86" i="2"/>
  <c r="N86" i="11" s="1"/>
  <c r="N22" i="2"/>
  <c r="N22" i="11" s="1"/>
  <c r="N55" i="2"/>
  <c r="N55" i="11" s="1"/>
  <c r="N7" i="2"/>
  <c r="N7" i="11" s="1"/>
  <c r="N5" i="2"/>
  <c r="N5" i="11" s="1"/>
  <c r="N28" i="2"/>
  <c r="N28" i="11" s="1"/>
  <c r="N17" i="2"/>
  <c r="N17" i="11" s="1"/>
  <c r="N78" i="2"/>
  <c r="N78" i="11" s="1"/>
  <c r="N84" i="2"/>
  <c r="N84" i="11" s="1"/>
  <c r="N90" i="2"/>
  <c r="N90" i="11" s="1"/>
  <c r="N88" i="2"/>
  <c r="N88" i="11" s="1"/>
  <c r="N61" i="2"/>
  <c r="N61" i="11" s="1"/>
  <c r="N47" i="2"/>
  <c r="N47" i="11" s="1"/>
  <c r="N20" i="2"/>
  <c r="N20" i="11" s="1"/>
  <c r="N24" i="2"/>
  <c r="N24" i="11" s="1"/>
  <c r="N45" i="2"/>
  <c r="N45" i="11" s="1"/>
  <c r="N12" i="2"/>
  <c r="N12" i="11" s="1"/>
  <c r="N62" i="2"/>
  <c r="N62" i="11" s="1"/>
  <c r="N37" i="2"/>
  <c r="N37" i="11" s="1"/>
  <c r="N4" i="2"/>
  <c r="N4" i="11" s="1"/>
  <c r="N6" i="2"/>
  <c r="N6" i="11" s="1"/>
  <c r="N76" i="2"/>
  <c r="N76" i="11" s="1"/>
  <c r="N82" i="2"/>
  <c r="N82" i="11" s="1"/>
  <c r="N40" i="2"/>
  <c r="N40" i="11" s="1"/>
  <c r="N29" i="2"/>
  <c r="N29" i="11" s="1"/>
  <c r="N15" i="2"/>
  <c r="N15" i="11" s="1"/>
  <c r="N18" i="2"/>
  <c r="N18" i="11" s="1"/>
  <c r="N59" i="2"/>
  <c r="N59" i="11" s="1"/>
  <c r="N65" i="2"/>
  <c r="N65" i="11" s="1"/>
  <c r="N54" i="2"/>
  <c r="N54" i="11" s="1"/>
  <c r="N51" i="2"/>
  <c r="N51" i="11" s="1"/>
  <c r="N68" i="2"/>
  <c r="N68" i="11" s="1"/>
  <c r="N34" i="2"/>
  <c r="N34" i="11" s="1"/>
  <c r="N32" i="2"/>
  <c r="N32" i="11" s="1"/>
  <c r="N85" i="2"/>
  <c r="N85" i="11" s="1"/>
  <c r="N13" i="2"/>
  <c r="N13" i="11" s="1"/>
  <c r="N69" i="2"/>
  <c r="N69" i="11" s="1"/>
  <c r="N26" i="2"/>
  <c r="N26" i="11" s="1"/>
  <c r="N70" i="2"/>
  <c r="N70" i="11" s="1"/>
  <c r="N73" i="2"/>
  <c r="N73" i="11" s="1"/>
  <c r="N57" i="2"/>
  <c r="N57" i="11" s="1"/>
  <c r="N96" i="2"/>
  <c r="N96" i="11" s="1"/>
  <c r="N77" i="2"/>
  <c r="N77" i="11" s="1"/>
  <c r="N9" i="2"/>
  <c r="N9" i="11" s="1"/>
  <c r="N43" i="2"/>
  <c r="N43" i="11" s="1"/>
  <c r="N79" i="2"/>
  <c r="N79" i="11" s="1"/>
  <c r="N98" i="2"/>
  <c r="N98" i="11" s="1"/>
  <c r="N93" i="2"/>
  <c r="N93" i="11" s="1"/>
  <c r="U17" i="11"/>
  <c r="P23" i="11" l="1"/>
  <c r="R23" i="11"/>
  <c r="Q23" i="11"/>
  <c r="Q67" i="11"/>
  <c r="P67" i="11"/>
  <c r="R67" i="11"/>
  <c r="Q80" i="11"/>
  <c r="R80" i="11"/>
  <c r="P80" i="11"/>
  <c r="P98" i="11"/>
  <c r="Q98" i="11"/>
  <c r="R98" i="11"/>
  <c r="Q43" i="11"/>
  <c r="R43" i="11"/>
  <c r="P43" i="11"/>
  <c r="Q68" i="11"/>
  <c r="R68" i="11"/>
  <c r="P68" i="11"/>
  <c r="Q51" i="11"/>
  <c r="P51" i="11"/>
  <c r="R51" i="11"/>
  <c r="P59" i="11"/>
  <c r="Q59" i="11"/>
  <c r="R59" i="11"/>
  <c r="Q61" i="11"/>
  <c r="P61" i="11"/>
  <c r="R61" i="11"/>
  <c r="P22" i="11"/>
  <c r="R22" i="11"/>
  <c r="Q22" i="11"/>
  <c r="P30" i="11"/>
  <c r="Q30" i="11"/>
  <c r="R30" i="11"/>
  <c r="Q38" i="11"/>
  <c r="P38" i="11"/>
  <c r="R38" i="11"/>
  <c r="P46" i="11"/>
  <c r="R46" i="11"/>
  <c r="Q46" i="11"/>
  <c r="Q62" i="11"/>
  <c r="R62" i="11"/>
  <c r="P62" i="11"/>
  <c r="Q56" i="11"/>
  <c r="P56" i="11"/>
  <c r="R56" i="11"/>
  <c r="P64" i="11"/>
  <c r="Q64" i="11"/>
  <c r="R64" i="11"/>
  <c r="R40" i="11"/>
  <c r="P40" i="11"/>
  <c r="Q40" i="11"/>
  <c r="S40" i="11" s="1"/>
  <c r="P78" i="11"/>
  <c r="Q78" i="11"/>
  <c r="R78" i="11"/>
  <c r="P53" i="11"/>
  <c r="Q53" i="11"/>
  <c r="R53" i="11"/>
  <c r="Q60" i="11"/>
  <c r="R60" i="11"/>
  <c r="P60" i="11"/>
  <c r="Q70" i="11"/>
  <c r="P70" i="11"/>
  <c r="R70" i="11"/>
  <c r="R11" i="11"/>
  <c r="P11" i="11"/>
  <c r="Q11" i="11"/>
  <c r="Q100" i="11"/>
  <c r="R100" i="11"/>
  <c r="P100" i="11"/>
  <c r="Q19" i="11"/>
  <c r="R19" i="11"/>
  <c r="P19" i="11"/>
  <c r="P27" i="11"/>
  <c r="Q27" i="11"/>
  <c r="R27" i="11"/>
  <c r="Q48" i="11"/>
  <c r="R48" i="11"/>
  <c r="P48" i="11"/>
  <c r="P35" i="11"/>
  <c r="R35" i="11"/>
  <c r="Q35" i="11"/>
  <c r="Q3" i="11"/>
  <c r="R3" i="11"/>
  <c r="P3" i="11"/>
  <c r="R14" i="11"/>
  <c r="P14" i="11"/>
  <c r="Q14" i="11"/>
  <c r="S14" i="11" s="1"/>
  <c r="P79" i="11"/>
  <c r="Q79" i="11"/>
  <c r="R79" i="11"/>
  <c r="Q9" i="11"/>
  <c r="R9" i="11"/>
  <c r="P9" i="11"/>
  <c r="Q57" i="11"/>
  <c r="R57" i="11"/>
  <c r="P57" i="11"/>
  <c r="Q34" i="11"/>
  <c r="R34" i="11"/>
  <c r="P34" i="11"/>
  <c r="Q15" i="11"/>
  <c r="R15" i="11"/>
  <c r="P15" i="11"/>
  <c r="Q76" i="11"/>
  <c r="R76" i="11"/>
  <c r="P76" i="11"/>
  <c r="P4" i="11"/>
  <c r="R4" i="11"/>
  <c r="Q4" i="11"/>
  <c r="P12" i="11"/>
  <c r="Q12" i="11"/>
  <c r="R12" i="11"/>
  <c r="P20" i="11"/>
  <c r="Q20" i="11"/>
  <c r="R20" i="11"/>
  <c r="P55" i="11"/>
  <c r="R55" i="11"/>
  <c r="Q55" i="11"/>
  <c r="Q75" i="11"/>
  <c r="P75" i="11"/>
  <c r="R75" i="11"/>
  <c r="Q87" i="11"/>
  <c r="R87" i="11"/>
  <c r="P87" i="11"/>
  <c r="Q83" i="11"/>
  <c r="R83" i="11"/>
  <c r="P83" i="11"/>
  <c r="R2" i="11"/>
  <c r="S2" i="11" s="1"/>
  <c r="P2" i="11"/>
  <c r="Q91" i="11"/>
  <c r="R91" i="11"/>
  <c r="P91" i="11"/>
  <c r="P10" i="11"/>
  <c r="Q10" i="11"/>
  <c r="R10" i="11"/>
  <c r="P99" i="11"/>
  <c r="Q99" i="11"/>
  <c r="R99" i="11"/>
  <c r="P13" i="11"/>
  <c r="Q13" i="11"/>
  <c r="R13" i="11"/>
  <c r="Q6" i="11"/>
  <c r="P6" i="11"/>
  <c r="R6" i="11"/>
  <c r="P24" i="11"/>
  <c r="Q24" i="11"/>
  <c r="R24" i="11"/>
  <c r="Q72" i="11"/>
  <c r="R72" i="11"/>
  <c r="P72" i="11"/>
  <c r="P21" i="11"/>
  <c r="Q21" i="11"/>
  <c r="R21" i="11"/>
  <c r="P26" i="11"/>
  <c r="Q26" i="11"/>
  <c r="R26" i="11"/>
  <c r="P54" i="11"/>
  <c r="Q54" i="11"/>
  <c r="R54" i="11"/>
  <c r="P45" i="11"/>
  <c r="Q45" i="11"/>
  <c r="R45" i="11"/>
  <c r="Q88" i="11"/>
  <c r="P88" i="11"/>
  <c r="R88" i="11"/>
  <c r="Q17" i="11"/>
  <c r="R17" i="11"/>
  <c r="P17" i="11"/>
  <c r="P50" i="11"/>
  <c r="Q50" i="11"/>
  <c r="R50" i="11"/>
  <c r="Q58" i="11"/>
  <c r="P58" i="11"/>
  <c r="R58" i="11"/>
  <c r="Q81" i="11"/>
  <c r="P81" i="11"/>
  <c r="R81" i="11"/>
  <c r="R101" i="11"/>
  <c r="P101" i="11"/>
  <c r="Q101" i="11"/>
  <c r="S101" i="11" s="1"/>
  <c r="Q66" i="11"/>
  <c r="R66" i="11"/>
  <c r="P66" i="11"/>
  <c r="Q74" i="11"/>
  <c r="S74" i="11" s="1"/>
  <c r="P74" i="11"/>
  <c r="R74" i="11"/>
  <c r="P36" i="11"/>
  <c r="R36" i="11"/>
  <c r="Q36" i="11"/>
  <c r="R92" i="11"/>
  <c r="Q92" i="11"/>
  <c r="P92" i="11"/>
  <c r="Q52" i="11"/>
  <c r="R52" i="11"/>
  <c r="P52" i="11"/>
  <c r="Q77" i="11"/>
  <c r="P77" i="11"/>
  <c r="R77" i="11"/>
  <c r="Q73" i="11"/>
  <c r="P73" i="11"/>
  <c r="R73" i="11"/>
  <c r="Q29" i="11"/>
  <c r="R29" i="11"/>
  <c r="P29" i="11"/>
  <c r="Q37" i="11"/>
  <c r="R37" i="11"/>
  <c r="P37" i="11"/>
  <c r="R5" i="11"/>
  <c r="Q5" i="11"/>
  <c r="P5" i="11"/>
  <c r="Q25" i="11"/>
  <c r="R25" i="11"/>
  <c r="P25" i="11"/>
  <c r="R33" i="11"/>
  <c r="Q33" i="11"/>
  <c r="P33" i="11"/>
  <c r="Q41" i="11"/>
  <c r="R41" i="11"/>
  <c r="P41" i="11"/>
  <c r="R42" i="11"/>
  <c r="P42" i="11"/>
  <c r="Q42" i="11"/>
  <c r="Q49" i="11"/>
  <c r="P49" i="11"/>
  <c r="R49" i="11"/>
  <c r="P85" i="11"/>
  <c r="Q85" i="11"/>
  <c r="R85" i="11"/>
  <c r="P90" i="11"/>
  <c r="Q90" i="11"/>
  <c r="R90" i="11"/>
  <c r="P28" i="11"/>
  <c r="Q28" i="11"/>
  <c r="R28" i="11"/>
  <c r="Q86" i="11"/>
  <c r="R86" i="11"/>
  <c r="P86" i="11"/>
  <c r="P94" i="11"/>
  <c r="Q94" i="11"/>
  <c r="R94" i="11"/>
  <c r="P44" i="11"/>
  <c r="Q44" i="11"/>
  <c r="R44" i="11"/>
  <c r="P93" i="11"/>
  <c r="R93" i="11"/>
  <c r="Q93" i="11"/>
  <c r="Q96" i="11"/>
  <c r="R96" i="11"/>
  <c r="P96" i="11"/>
  <c r="R69" i="11"/>
  <c r="Q69" i="11"/>
  <c r="S69" i="11" s="1"/>
  <c r="P69" i="11"/>
  <c r="P32" i="11"/>
  <c r="Q32" i="11"/>
  <c r="R32" i="11"/>
  <c r="Q65" i="11"/>
  <c r="S65" i="11" s="1"/>
  <c r="P65" i="11"/>
  <c r="R65" i="11"/>
  <c r="P18" i="11"/>
  <c r="Q18" i="11"/>
  <c r="R18" i="11"/>
  <c r="R82" i="11"/>
  <c r="Q82" i="11"/>
  <c r="P82" i="11"/>
  <c r="Q47" i="11"/>
  <c r="R47" i="11"/>
  <c r="P47" i="11"/>
  <c r="Q84" i="11"/>
  <c r="R84" i="11"/>
  <c r="P84" i="11"/>
  <c r="R7" i="11"/>
  <c r="P7" i="11"/>
  <c r="Q7" i="11"/>
  <c r="Q89" i="11"/>
  <c r="P89" i="11"/>
  <c r="R89" i="11"/>
  <c r="P39" i="11"/>
  <c r="R39" i="11"/>
  <c r="Q39" i="11"/>
  <c r="P31" i="11"/>
  <c r="Q31" i="11"/>
  <c r="S31" i="11" s="1"/>
  <c r="R31" i="11"/>
  <c r="Q97" i="11"/>
  <c r="P97" i="11"/>
  <c r="R97" i="11"/>
  <c r="Q71" i="11"/>
  <c r="R71" i="11"/>
  <c r="P71" i="11"/>
  <c r="Q63" i="11"/>
  <c r="S63" i="11" s="1"/>
  <c r="R63" i="11"/>
  <c r="P63" i="11"/>
  <c r="Q8" i="11"/>
  <c r="P8" i="11"/>
  <c r="R8" i="11"/>
  <c r="P95" i="11"/>
  <c r="Q95" i="11"/>
  <c r="R95" i="11"/>
  <c r="P16" i="11"/>
  <c r="Q16" i="11"/>
  <c r="S16" i="11" s="1"/>
  <c r="R16" i="11"/>
  <c r="S42" i="11" l="1"/>
  <c r="S86" i="11"/>
  <c r="S55" i="11"/>
  <c r="S98" i="11"/>
  <c r="S23" i="11"/>
  <c r="S88" i="11"/>
  <c r="S3" i="11"/>
  <c r="S95" i="11"/>
  <c r="S21" i="11"/>
  <c r="S76" i="11"/>
  <c r="S64" i="11"/>
  <c r="S46" i="11"/>
  <c r="S59" i="11"/>
  <c r="S80" i="11"/>
  <c r="S49" i="11"/>
  <c r="S71" i="11"/>
  <c r="S32" i="11"/>
  <c r="S93" i="11"/>
  <c r="S90" i="11"/>
  <c r="S17" i="11"/>
  <c r="S54" i="11"/>
  <c r="S10" i="11"/>
  <c r="S78" i="11"/>
  <c r="S43" i="11"/>
  <c r="S73" i="11"/>
  <c r="S84" i="11"/>
  <c r="S18" i="11"/>
  <c r="S72" i="11"/>
  <c r="S13" i="11"/>
  <c r="S9" i="11"/>
  <c r="S100" i="11"/>
  <c r="S81" i="11"/>
  <c r="S75" i="11"/>
  <c r="S97" i="11"/>
  <c r="S11" i="11"/>
  <c r="S35" i="11"/>
  <c r="S39" i="11"/>
  <c r="S82" i="11"/>
  <c r="S96" i="11"/>
  <c r="S94" i="11"/>
  <c r="S33" i="11"/>
  <c r="S92" i="11"/>
  <c r="S12" i="11"/>
  <c r="S57" i="11"/>
  <c r="S19" i="11"/>
  <c r="S22" i="11"/>
  <c r="S37" i="11"/>
  <c r="S36" i="11"/>
  <c r="S66" i="11"/>
  <c r="S83" i="11"/>
  <c r="S4" i="11"/>
  <c r="S15" i="11"/>
  <c r="S48" i="11"/>
  <c r="S67" i="11"/>
  <c r="S70" i="11"/>
  <c r="S8" i="11"/>
  <c r="S77" i="11"/>
  <c r="S58" i="11"/>
  <c r="S56" i="11"/>
  <c r="S51" i="11"/>
  <c r="S85" i="11"/>
  <c r="S25" i="11"/>
  <c r="S26" i="11"/>
  <c r="S27" i="11"/>
  <c r="S60" i="11"/>
  <c r="S38" i="11"/>
  <c r="S89" i="11"/>
  <c r="S44" i="11"/>
  <c r="S29" i="11"/>
  <c r="S50" i="11"/>
  <c r="S24" i="11"/>
  <c r="S91" i="11"/>
  <c r="S87" i="11"/>
  <c r="S20" i="11"/>
  <c r="S34" i="11"/>
  <c r="S79" i="11"/>
  <c r="S61" i="11"/>
  <c r="S6" i="11"/>
  <c r="S7" i="11"/>
  <c r="S47" i="11"/>
  <c r="S28" i="11"/>
  <c r="S41" i="11"/>
  <c r="S5" i="11"/>
  <c r="S52" i="11"/>
  <c r="S45" i="11"/>
  <c r="S99" i="11"/>
  <c r="S53" i="11"/>
  <c r="S62" i="11"/>
  <c r="S30" i="11"/>
  <c r="S68" i="11"/>
</calcChain>
</file>

<file path=xl/sharedStrings.xml><?xml version="1.0" encoding="utf-8"?>
<sst xmlns="http://schemas.openxmlformats.org/spreadsheetml/2006/main" count="774" uniqueCount="134">
  <si>
    <t>Proteoform ID</t>
  </si>
  <si>
    <t>n_1</t>
  </si>
  <si>
    <t>n_2</t>
  </si>
  <si>
    <t>n_3</t>
  </si>
  <si>
    <t>s_1</t>
  </si>
  <si>
    <t>s_2</t>
  </si>
  <si>
    <t>s_3</t>
  </si>
  <si>
    <t>E8</t>
  </si>
  <si>
    <t>E2</t>
  </si>
  <si>
    <t>E0</t>
  </si>
  <si>
    <t>E1</t>
  </si>
  <si>
    <t>E5</t>
  </si>
  <si>
    <t>E7</t>
  </si>
  <si>
    <t>E9</t>
  </si>
  <si>
    <t>E30</t>
  </si>
  <si>
    <t>E15</t>
  </si>
  <si>
    <t>E20</t>
  </si>
  <si>
    <t>E17</t>
  </si>
  <si>
    <t>E4</t>
  </si>
  <si>
    <t>E3</t>
  </si>
  <si>
    <t>E19</t>
  </si>
  <si>
    <t>E25</t>
  </si>
  <si>
    <t>E10</t>
  </si>
  <si>
    <t>E48</t>
  </si>
  <si>
    <t>E23</t>
  </si>
  <si>
    <t>E18</t>
  </si>
  <si>
    <t>E12</t>
  </si>
  <si>
    <t>E14</t>
  </si>
  <si>
    <t>E49</t>
  </si>
  <si>
    <t>E26</t>
  </si>
  <si>
    <t>E37</t>
  </si>
  <si>
    <t>E27</t>
  </si>
  <si>
    <t>E22</t>
  </si>
  <si>
    <t>E24</t>
  </si>
  <si>
    <t>E42</t>
  </si>
  <si>
    <t>E33</t>
  </si>
  <si>
    <t>E28</t>
  </si>
  <si>
    <t>E13</t>
  </si>
  <si>
    <t>E45</t>
  </si>
  <si>
    <t>E35</t>
  </si>
  <si>
    <t>E56</t>
  </si>
  <si>
    <t>E46</t>
  </si>
  <si>
    <t>E47</t>
  </si>
  <si>
    <t>E31</t>
  </si>
  <si>
    <t>E6</t>
  </si>
  <si>
    <t>E32</t>
  </si>
  <si>
    <t>E66</t>
  </si>
  <si>
    <t>E29</t>
  </si>
  <si>
    <t>E36</t>
  </si>
  <si>
    <t>E50</t>
  </si>
  <si>
    <t>E40</t>
  </si>
  <si>
    <t>E38</t>
  </si>
  <si>
    <t>E52</t>
  </si>
  <si>
    <t>E43</t>
  </si>
  <si>
    <t>E39</t>
  </si>
  <si>
    <t>E51</t>
  </si>
  <si>
    <t>E55</t>
  </si>
  <si>
    <t>E72</t>
  </si>
  <si>
    <t>E58</t>
  </si>
  <si>
    <t>E21</t>
  </si>
  <si>
    <t>E111</t>
  </si>
  <si>
    <t>E61</t>
  </si>
  <si>
    <t>E68</t>
  </si>
  <si>
    <t>E81</t>
  </si>
  <si>
    <t>E73</t>
  </si>
  <si>
    <t>E53</t>
  </si>
  <si>
    <t>E67</t>
  </si>
  <si>
    <t>E77</t>
  </si>
  <si>
    <t>E85</t>
  </si>
  <si>
    <t>E112</t>
  </si>
  <si>
    <t>E34</t>
  </si>
  <si>
    <t>E76</t>
  </si>
  <si>
    <t>E82</t>
  </si>
  <si>
    <t>E89</t>
  </si>
  <si>
    <t>E74</t>
  </si>
  <si>
    <t>E54</t>
  </si>
  <si>
    <t>E71</t>
  </si>
  <si>
    <t>E91</t>
  </si>
  <si>
    <t>E87</t>
  </si>
  <si>
    <t>E59</t>
  </si>
  <si>
    <t>E79</t>
  </si>
  <si>
    <t>E94</t>
  </si>
  <si>
    <t>E90</t>
  </si>
  <si>
    <t>E64</t>
  </si>
  <si>
    <t>E92</t>
  </si>
  <si>
    <t>E113</t>
  </si>
  <si>
    <t>E125</t>
  </si>
  <si>
    <t>E121</t>
  </si>
  <si>
    <t>E88</t>
  </si>
  <si>
    <t>E100</t>
  </si>
  <si>
    <t>E75</t>
  </si>
  <si>
    <t>E93</t>
  </si>
  <si>
    <t>E173</t>
  </si>
  <si>
    <t>E69</t>
  </si>
  <si>
    <t>E128</t>
  </si>
  <si>
    <t>E163</t>
  </si>
  <si>
    <t>E63</t>
  </si>
  <si>
    <t>E238</t>
  </si>
  <si>
    <t>E164</t>
  </si>
  <si>
    <t>E132</t>
  </si>
  <si>
    <t>E148</t>
  </si>
  <si>
    <t>E117</t>
  </si>
  <si>
    <t>E276</t>
  </si>
  <si>
    <t>E169</t>
  </si>
  <si>
    <t>E154</t>
  </si>
  <si>
    <t>E102</t>
  </si>
  <si>
    <t>E208</t>
  </si>
  <si>
    <t>avg_n</t>
  </si>
  <si>
    <t>avg_s</t>
  </si>
  <si>
    <t>stdev</t>
  </si>
  <si>
    <t>d(i)</t>
  </si>
  <si>
    <t>original</t>
  </si>
  <si>
    <t>Each has n/2 from the other set. For 3, this means 1 is from the other set. For 4, this means 2 are from the other set.</t>
  </si>
  <si>
    <t xml:space="preserve">There are 9 balanced permutations of 3 elements. </t>
  </si>
  <si>
    <t>There are 36 balanced permutations of 4 elements.</t>
  </si>
  <si>
    <t>dE(i)</t>
  </si>
  <si>
    <t>lower</t>
  </si>
  <si>
    <t>upper</t>
  </si>
  <si>
    <t>Passing</t>
  </si>
  <si>
    <t>AvgFalse</t>
  </si>
  <si>
    <t>FDR</t>
  </si>
  <si>
    <t>average</t>
  </si>
  <si>
    <t>s0</t>
  </si>
  <si>
    <t>delta</t>
  </si>
  <si>
    <t>relative_rank</t>
  </si>
  <si>
    <t>d(i)_sorted</t>
  </si>
  <si>
    <t>minimum negative passing</t>
  </si>
  <si>
    <t>minimum positive passing</t>
  </si>
  <si>
    <t>distance</t>
  </si>
  <si>
    <t>passing</t>
  </si>
  <si>
    <t>rounding</t>
  </si>
  <si>
    <t>d(i)+some</t>
  </si>
  <si>
    <t>however, we're only performing balanced permutations across each biorep, not the condition we're testing</t>
  </si>
  <si>
    <t>so 3 bioreps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</si>
</sst>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4" fillId="0" borderId="0" xfId="0" applyFont="1"/>
    <xf numFmtId="0" fontId="0" fillId="0" borderId="10" xfId="0" applyBorder="1"/>
    <xf numFmtId="0" fontId="14" fillId="0" borderId="10" xfId="0" applyFont="1" applyBorder="1"/>
    <xf numFmtId="0" fontId="16" fillId="0" borderId="11" xfId="0" applyFont="1" applyBorder="1"/>
    <xf numFmtId="0" fontId="0" fillId="0" borderId="12" xfId="0" applyBorder="1"/>
    <xf numFmtId="0" fontId="0" fillId="0" borderId="11" xfId="0" applyBorder="1"/>
    <xf numFmtId="11" fontId="18" fillId="0" borderId="0" xfId="0" applyNumberFormat="1" applyFont="1"/>
    <xf numFmtId="0" fontId="0" fillId="0" borderId="0" xfId="0" applyFont="1"/>
    <xf numFmtId="0" fontId="19" fillId="0" borderId="10" xfId="0" applyFont="1" applyBorder="1"/>
    <xf numFmtId="0" fontId="18" fillId="0" borderId="0" xfId="0" applyFont="1" applyFill="1"/>
    <xf numFmtId="0" fontId="0" fillId="0" borderId="0" xfId="0" applyFont="1" applyFill="1"/>
    <xf numFmtId="0" fontId="18" fillId="0" borderId="0" xfId="0" applyNumberFormat="1" applyFont="1"/>
    <xf numFmtId="0" fontId="1" fillId="0" borderId="0" xfId="0" applyFont="1"/>
    <xf numFmtId="0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4"/>
  <sheetViews>
    <sheetView topLeftCell="A101" workbookViewId="0">
      <selection activeCell="B101" sqref="B101"/>
    </sheetView>
  </sheetViews>
  <sheetFormatPr defaultRowHeight="15" x14ac:dyDescent="0.25"/>
  <cols>
    <col min="1" max="1" width="9.140625" style="2"/>
    <col min="2" max="2" width="12.140625" style="2" bestFit="1" customWidth="1"/>
    <col min="3" max="7" width="11" style="2" bestFit="1" customWidth="1"/>
    <col min="9" max="9" width="12" bestFit="1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7" x14ac:dyDescent="0.25">
      <c r="A2" s="15" t="s">
        <v>7</v>
      </c>
      <c r="B2" s="15">
        <v>2195994712.7800002</v>
      </c>
      <c r="C2" s="15">
        <v>6081536379.04</v>
      </c>
      <c r="D2" s="15">
        <v>6162791083.6499996</v>
      </c>
      <c r="E2" s="15">
        <v>2086120457.05</v>
      </c>
      <c r="F2" s="15">
        <v>4057916147.2600002</v>
      </c>
      <c r="G2" s="15">
        <v>4583679962.0299997</v>
      </c>
    </row>
    <row r="3" spans="1:7" x14ac:dyDescent="0.25">
      <c r="A3" s="15" t="s">
        <v>8</v>
      </c>
      <c r="B3" s="15">
        <v>3041367653.8299999</v>
      </c>
      <c r="C3" s="15">
        <v>7751331446.6099997</v>
      </c>
      <c r="D3" s="15">
        <v>6269075395.2799997</v>
      </c>
      <c r="E3" s="15">
        <v>2905348841.8000002</v>
      </c>
      <c r="F3" s="15">
        <v>5446346379.6300001</v>
      </c>
      <c r="G3" s="15">
        <v>4749537043.6999998</v>
      </c>
    </row>
    <row r="4" spans="1:7" x14ac:dyDescent="0.25">
      <c r="A4" s="15" t="s">
        <v>9</v>
      </c>
      <c r="B4" s="15">
        <v>658320446.92999995</v>
      </c>
      <c r="C4" s="15">
        <v>1543871268.04</v>
      </c>
      <c r="D4" s="15">
        <v>894839443.60000002</v>
      </c>
      <c r="E4" s="15">
        <v>558728763.85000002</v>
      </c>
      <c r="F4" s="15">
        <v>829578634.91999996</v>
      </c>
      <c r="G4" s="15">
        <v>603321540.36000001</v>
      </c>
    </row>
    <row r="5" spans="1:7" x14ac:dyDescent="0.25">
      <c r="A5" s="15" t="s">
        <v>10</v>
      </c>
      <c r="B5" s="15">
        <v>3546639583.9499998</v>
      </c>
      <c r="C5" s="15">
        <v>6409657204.8199997</v>
      </c>
      <c r="D5" s="15">
        <v>4977272842.6899996</v>
      </c>
      <c r="E5" s="15">
        <v>3246271643.3000002</v>
      </c>
      <c r="F5" s="15">
        <v>4259291147</v>
      </c>
      <c r="G5" s="15">
        <v>3936468858.3600001</v>
      </c>
    </row>
    <row r="6" spans="1:7" x14ac:dyDescent="0.25">
      <c r="A6" s="15" t="s">
        <v>11</v>
      </c>
      <c r="B6" s="15">
        <v>2898344411.8099999</v>
      </c>
      <c r="C6" s="15">
        <v>4676879724.1300001</v>
      </c>
      <c r="D6" s="15">
        <v>5658385145.8400002</v>
      </c>
      <c r="E6" s="15">
        <v>2919193901.0900002</v>
      </c>
      <c r="F6" s="15">
        <v>2730926785.3699999</v>
      </c>
      <c r="G6" s="15">
        <v>3440954501.98</v>
      </c>
    </row>
    <row r="7" spans="1:7" x14ac:dyDescent="0.25">
      <c r="A7" s="15" t="s">
        <v>12</v>
      </c>
      <c r="B7" s="15">
        <v>3112659007.8400002</v>
      </c>
      <c r="C7" s="15">
        <v>4496278374.71</v>
      </c>
      <c r="D7" s="15">
        <v>2171251230.4499998</v>
      </c>
      <c r="E7" s="15">
        <v>2649011125.27</v>
      </c>
      <c r="F7" s="15">
        <v>2562154872.02</v>
      </c>
      <c r="G7" s="15">
        <v>1578564200.8399999</v>
      </c>
    </row>
    <row r="8" spans="1:7" x14ac:dyDescent="0.25">
      <c r="A8" s="15" t="s">
        <v>13</v>
      </c>
      <c r="B8" s="15">
        <v>162087864.75</v>
      </c>
      <c r="C8" s="15">
        <v>808145465.73000002</v>
      </c>
      <c r="D8" s="15">
        <v>656680146.66999996</v>
      </c>
      <c r="E8" s="15">
        <v>138192646.34999999</v>
      </c>
      <c r="F8" s="15">
        <v>509878516.70999998</v>
      </c>
      <c r="G8" s="15">
        <v>470074233.93000001</v>
      </c>
    </row>
    <row r="9" spans="1:7" x14ac:dyDescent="0.25">
      <c r="A9" s="15" t="s">
        <v>14</v>
      </c>
      <c r="B9" s="15">
        <v>115849007.55</v>
      </c>
      <c r="C9" s="15">
        <v>419878145.13</v>
      </c>
      <c r="D9" s="15">
        <v>328428202</v>
      </c>
      <c r="E9" s="15">
        <v>135937392.27000001</v>
      </c>
      <c r="F9" s="15">
        <v>363482341.51999998</v>
      </c>
      <c r="G9" s="15">
        <v>298160533.91000003</v>
      </c>
    </row>
    <row r="10" spans="1:7" x14ac:dyDescent="0.25">
      <c r="A10" s="15" t="s">
        <v>15</v>
      </c>
      <c r="B10" s="15">
        <v>1207194512.1900001</v>
      </c>
      <c r="C10" s="15">
        <v>2126395656.1300001</v>
      </c>
      <c r="D10" s="15">
        <v>2741347011.27</v>
      </c>
      <c r="E10" s="15">
        <v>963297543.20000005</v>
      </c>
      <c r="F10" s="15">
        <v>1032588352.1900001</v>
      </c>
      <c r="G10" s="15">
        <v>1607847237.1199999</v>
      </c>
    </row>
    <row r="11" spans="1:7" x14ac:dyDescent="0.25">
      <c r="A11" s="15" t="s">
        <v>16</v>
      </c>
      <c r="B11" s="15">
        <v>1271595550.1800001</v>
      </c>
      <c r="C11" s="15">
        <v>2969906292.6100001</v>
      </c>
      <c r="D11" s="15">
        <v>3476149650.2399998</v>
      </c>
      <c r="E11" s="15">
        <v>1183586828.47</v>
      </c>
      <c r="F11" s="15">
        <v>1325385046.3199999</v>
      </c>
      <c r="G11" s="15">
        <v>2303020203.6599998</v>
      </c>
    </row>
    <row r="12" spans="1:7" x14ac:dyDescent="0.25">
      <c r="A12" s="15" t="s">
        <v>17</v>
      </c>
      <c r="B12" s="15">
        <v>542867596.01999998</v>
      </c>
      <c r="C12" s="15">
        <v>2295175151.96</v>
      </c>
      <c r="D12" s="15">
        <v>3715359331.6799998</v>
      </c>
      <c r="E12" s="15">
        <v>514637771.38999999</v>
      </c>
      <c r="F12" s="15">
        <v>1529086127.96</v>
      </c>
      <c r="G12" s="15">
        <v>2707716513.1500001</v>
      </c>
    </row>
    <row r="13" spans="1:7" x14ac:dyDescent="0.25">
      <c r="A13" s="15" t="s">
        <v>18</v>
      </c>
      <c r="B13" s="15">
        <v>767069072.46000004</v>
      </c>
      <c r="C13" s="15">
        <v>1955440036.75</v>
      </c>
      <c r="D13" s="15">
        <v>758891140.44000101</v>
      </c>
      <c r="E13" s="15">
        <v>600377504.86000001</v>
      </c>
      <c r="F13" s="15">
        <v>987484265.700001</v>
      </c>
      <c r="G13" s="15">
        <v>516654218.24000001</v>
      </c>
    </row>
    <row r="14" spans="1:7" x14ac:dyDescent="0.25">
      <c r="A14" s="15" t="s">
        <v>19</v>
      </c>
      <c r="B14" s="15">
        <v>628110957.53999996</v>
      </c>
      <c r="C14" s="15">
        <v>2197022133.3699999</v>
      </c>
      <c r="D14" s="15">
        <v>1122288859.3699999</v>
      </c>
      <c r="E14" s="15">
        <v>583835956.33000004</v>
      </c>
      <c r="F14" s="15">
        <v>2262458449.98</v>
      </c>
      <c r="G14" s="15">
        <v>1266994902.8599999</v>
      </c>
    </row>
    <row r="15" spans="1:7" x14ac:dyDescent="0.25">
      <c r="A15" s="15" t="s">
        <v>20</v>
      </c>
      <c r="B15" s="15">
        <v>346228692.02999997</v>
      </c>
      <c r="C15" s="15">
        <v>552451087.75</v>
      </c>
      <c r="D15" s="15">
        <v>807529433.97000003</v>
      </c>
      <c r="E15" s="15">
        <v>255846670.28999999</v>
      </c>
      <c r="F15" s="15">
        <v>227350179.91</v>
      </c>
      <c r="G15" s="15">
        <v>600821590.50999999</v>
      </c>
    </row>
    <row r="16" spans="1:7" x14ac:dyDescent="0.25">
      <c r="A16" s="15" t="s">
        <v>21</v>
      </c>
      <c r="B16" s="15">
        <v>437754121.27999997</v>
      </c>
      <c r="C16" s="15">
        <v>2419841869.8400002</v>
      </c>
      <c r="D16" s="15">
        <v>2732053503.04</v>
      </c>
      <c r="E16" s="15">
        <v>418635709.13</v>
      </c>
      <c r="F16" s="15">
        <v>1561622330.4100001</v>
      </c>
      <c r="G16" s="15">
        <v>1923629714.3299999</v>
      </c>
    </row>
    <row r="17" spans="1:7" x14ac:dyDescent="0.25">
      <c r="A17" s="15" t="s">
        <v>22</v>
      </c>
      <c r="B17" s="15">
        <v>314979061.06999999</v>
      </c>
      <c r="C17" s="15">
        <v>880947754.17999995</v>
      </c>
      <c r="D17" s="15">
        <v>414268540.70999998</v>
      </c>
      <c r="E17" s="15">
        <v>276801664.93000001</v>
      </c>
      <c r="F17" s="15">
        <v>498354328.93000001</v>
      </c>
      <c r="G17" s="15">
        <v>291706996.13999999</v>
      </c>
    </row>
    <row r="18" spans="1:7" x14ac:dyDescent="0.25">
      <c r="A18" s="15" t="s">
        <v>23</v>
      </c>
      <c r="B18" s="15">
        <v>253236077.25999999</v>
      </c>
      <c r="C18" s="15">
        <v>783522056.82000005</v>
      </c>
      <c r="D18" s="15">
        <v>783710805.54999995</v>
      </c>
      <c r="E18" s="15">
        <v>218844894.34999999</v>
      </c>
      <c r="F18" s="15">
        <v>528404236.44</v>
      </c>
      <c r="G18" s="15">
        <v>607439097.92999995</v>
      </c>
    </row>
    <row r="19" spans="1:7" x14ac:dyDescent="0.25">
      <c r="A19" s="15" t="s">
        <v>24</v>
      </c>
      <c r="B19" s="15">
        <v>1581959957.04</v>
      </c>
      <c r="C19" s="15">
        <v>1902192588.5999999</v>
      </c>
      <c r="D19" s="15">
        <v>1408905257.97</v>
      </c>
      <c r="E19" s="15">
        <v>1192343889.26</v>
      </c>
      <c r="F19" s="15">
        <v>969625820.30999994</v>
      </c>
      <c r="G19" s="15">
        <v>1094026461.46</v>
      </c>
    </row>
    <row r="20" spans="1:7" x14ac:dyDescent="0.25">
      <c r="A20" s="15" t="s">
        <v>25</v>
      </c>
      <c r="B20" s="15">
        <v>728208401.28999996</v>
      </c>
      <c r="C20" s="15">
        <v>1281714747.05</v>
      </c>
      <c r="D20" s="15">
        <v>3560519909.5500002</v>
      </c>
      <c r="E20" s="15">
        <v>576597334.49000001</v>
      </c>
      <c r="F20" s="15">
        <v>545041294.55999994</v>
      </c>
      <c r="G20" s="15">
        <v>2272756385.6399999</v>
      </c>
    </row>
    <row r="21" spans="1:7" x14ac:dyDescent="0.25">
      <c r="A21" s="15" t="s">
        <v>26</v>
      </c>
      <c r="B21" s="15">
        <v>197268634.97999999</v>
      </c>
      <c r="C21" s="15">
        <v>180204355.97999999</v>
      </c>
      <c r="D21" s="15">
        <v>345026986.14999998</v>
      </c>
      <c r="E21" s="15">
        <v>182017615.94</v>
      </c>
      <c r="F21" s="15">
        <v>105737277.34</v>
      </c>
      <c r="G21" s="15">
        <v>233677240.59</v>
      </c>
    </row>
    <row r="22" spans="1:7" x14ac:dyDescent="0.25">
      <c r="A22" s="15" t="s">
        <v>27</v>
      </c>
      <c r="B22" s="15">
        <v>120943913.97</v>
      </c>
      <c r="C22" s="15">
        <v>1503861322.71</v>
      </c>
      <c r="D22" s="15">
        <v>1570977097.4000001</v>
      </c>
      <c r="E22" s="15">
        <v>119375942.26000001</v>
      </c>
      <c r="F22" s="15">
        <v>956938548.02999997</v>
      </c>
      <c r="G22" s="15">
        <v>1089150395.3</v>
      </c>
    </row>
    <row r="23" spans="1:7" x14ac:dyDescent="0.25">
      <c r="A23" s="15" t="s">
        <v>28</v>
      </c>
      <c r="B23" s="15">
        <v>164204584.09999999</v>
      </c>
      <c r="C23" s="15">
        <v>499853100.83999997</v>
      </c>
      <c r="D23" s="15">
        <v>548513623.00999999</v>
      </c>
      <c r="E23" s="15">
        <v>186115364.53</v>
      </c>
      <c r="F23" s="15">
        <v>458577073.95999998</v>
      </c>
      <c r="G23" s="15">
        <v>508694182.88999999</v>
      </c>
    </row>
    <row r="24" spans="1:7" x14ac:dyDescent="0.25">
      <c r="A24" s="15" t="s">
        <v>29</v>
      </c>
      <c r="B24" s="15">
        <v>236345716.71000001</v>
      </c>
      <c r="C24" s="15">
        <v>255135515.66999999</v>
      </c>
      <c r="D24" s="15">
        <v>417825772.77999997</v>
      </c>
      <c r="E24" s="15">
        <v>219157464.00999999</v>
      </c>
      <c r="F24" s="15">
        <v>143674084.49000001</v>
      </c>
      <c r="G24" s="15">
        <v>311797451.61000001</v>
      </c>
    </row>
    <row r="25" spans="1:7" x14ac:dyDescent="0.25">
      <c r="A25" s="15" t="s">
        <v>30</v>
      </c>
      <c r="B25" s="15">
        <v>117186390.67</v>
      </c>
      <c r="C25" s="15">
        <v>697059706.26999998</v>
      </c>
      <c r="D25" s="15">
        <v>905193938.72000003</v>
      </c>
      <c r="E25" s="15">
        <v>107611590.86</v>
      </c>
      <c r="F25" s="15">
        <v>424591721.02999997</v>
      </c>
      <c r="G25" s="15">
        <v>656922162.97000003</v>
      </c>
    </row>
    <row r="26" spans="1:7" x14ac:dyDescent="0.25">
      <c r="A26" s="15" t="s">
        <v>31</v>
      </c>
      <c r="B26" s="15">
        <v>283709198.11000001</v>
      </c>
      <c r="C26" s="15">
        <v>1246434461.1700001</v>
      </c>
      <c r="D26" s="15">
        <v>830634633.25999999</v>
      </c>
      <c r="E26" s="15">
        <v>257958064.47</v>
      </c>
      <c r="F26" s="15">
        <v>810362656.66999996</v>
      </c>
      <c r="G26" s="15">
        <v>605890796.23000002</v>
      </c>
    </row>
    <row r="27" spans="1:7" x14ac:dyDescent="0.25">
      <c r="A27" s="15" t="s">
        <v>32</v>
      </c>
      <c r="B27" s="15">
        <v>34763281.590000004</v>
      </c>
      <c r="C27" s="15">
        <v>89454858.060000002</v>
      </c>
      <c r="D27" s="15">
        <v>194948992.16</v>
      </c>
      <c r="E27" s="15">
        <v>27804826.030000001</v>
      </c>
      <c r="F27" s="15">
        <v>57452936.380000003</v>
      </c>
      <c r="G27" s="15">
        <v>133451636.92</v>
      </c>
    </row>
    <row r="28" spans="1:7" x14ac:dyDescent="0.25">
      <c r="A28" s="15" t="s">
        <v>33</v>
      </c>
      <c r="B28" s="15">
        <v>132416575.5</v>
      </c>
      <c r="C28" s="15">
        <v>1412304856.8800001</v>
      </c>
      <c r="D28" s="15">
        <v>685688682.46000004</v>
      </c>
      <c r="E28" s="15">
        <v>126068794.69</v>
      </c>
      <c r="F28" s="15">
        <v>968855414.07000005</v>
      </c>
      <c r="G28" s="15">
        <v>501803513.56</v>
      </c>
    </row>
    <row r="29" spans="1:7" x14ac:dyDescent="0.25">
      <c r="A29" s="15" t="s">
        <v>34</v>
      </c>
      <c r="B29" s="15">
        <v>346417331.79000002</v>
      </c>
      <c r="C29" s="15">
        <v>1123473944.55</v>
      </c>
      <c r="D29" s="15">
        <v>1087832046.5799999</v>
      </c>
      <c r="E29" s="15">
        <v>303458821</v>
      </c>
      <c r="F29" s="15">
        <v>740692720.09000003</v>
      </c>
      <c r="G29" s="15">
        <v>807257650.55999994</v>
      </c>
    </row>
    <row r="30" spans="1:7" x14ac:dyDescent="0.25">
      <c r="A30" s="15" t="s">
        <v>35</v>
      </c>
      <c r="B30" s="15">
        <v>63081249.479999997</v>
      </c>
      <c r="C30" s="15">
        <v>321143969.72000003</v>
      </c>
      <c r="D30" s="15">
        <v>213735334.30000001</v>
      </c>
      <c r="E30" s="15">
        <v>27056564.829999998</v>
      </c>
      <c r="F30" s="15">
        <v>205781002.02000001</v>
      </c>
      <c r="G30" s="15">
        <v>219148911.25</v>
      </c>
    </row>
    <row r="31" spans="1:7" x14ac:dyDescent="0.25">
      <c r="A31" s="15" t="s">
        <v>36</v>
      </c>
      <c r="B31" s="15">
        <v>785023884.60000002</v>
      </c>
      <c r="C31" s="15">
        <v>131177523.95</v>
      </c>
      <c r="D31" s="15">
        <v>539743286.10000002</v>
      </c>
      <c r="E31" s="15">
        <v>746960214.37</v>
      </c>
      <c r="F31" s="15">
        <v>37124312.899999999</v>
      </c>
      <c r="G31" s="15">
        <v>388595877.95999998</v>
      </c>
    </row>
    <row r="32" spans="1:7" x14ac:dyDescent="0.25">
      <c r="A32" s="15" t="s">
        <v>37</v>
      </c>
      <c r="B32" s="15">
        <v>639400668.88</v>
      </c>
      <c r="C32" s="15">
        <v>2465093937.29</v>
      </c>
      <c r="D32" s="15">
        <v>1240564129.4100001</v>
      </c>
      <c r="E32" s="15">
        <v>611076768.24000001</v>
      </c>
      <c r="F32" s="15">
        <v>1480886399.22</v>
      </c>
      <c r="G32" s="15">
        <v>845467282.09000003</v>
      </c>
    </row>
    <row r="33" spans="1:7" x14ac:dyDescent="0.25">
      <c r="A33" s="15" t="s">
        <v>38</v>
      </c>
      <c r="B33" s="15">
        <v>1177115338.29</v>
      </c>
      <c r="C33" s="15">
        <v>1695424007.49</v>
      </c>
      <c r="D33" s="15">
        <v>1525005642.1300001</v>
      </c>
      <c r="E33" s="15">
        <v>1079073872.6500001</v>
      </c>
      <c r="F33" s="15">
        <v>981623043.52999997</v>
      </c>
      <c r="G33" s="15">
        <v>1040034094.95</v>
      </c>
    </row>
    <row r="34" spans="1:7" x14ac:dyDescent="0.25">
      <c r="A34" s="15" t="s">
        <v>39</v>
      </c>
      <c r="B34" s="15">
        <v>172966183.88999999</v>
      </c>
      <c r="C34" s="15">
        <v>1001105773.11</v>
      </c>
      <c r="D34" s="15">
        <v>831201619.26999998</v>
      </c>
      <c r="E34" s="15">
        <v>255569185.69999999</v>
      </c>
      <c r="F34" s="15">
        <v>538471764.71000004</v>
      </c>
      <c r="G34" s="15">
        <v>448058676.5</v>
      </c>
    </row>
    <row r="35" spans="1:7" x14ac:dyDescent="0.25">
      <c r="A35" s="15" t="s">
        <v>40</v>
      </c>
      <c r="B35" s="15">
        <v>547773992.94000006</v>
      </c>
      <c r="C35" s="15">
        <v>732751228.23000002</v>
      </c>
      <c r="D35" s="15">
        <v>406192627.94999999</v>
      </c>
      <c r="E35" s="15">
        <v>478291414.19999999</v>
      </c>
      <c r="F35" s="15">
        <v>344496222.43000001</v>
      </c>
      <c r="G35" s="15">
        <v>253387050.41999999</v>
      </c>
    </row>
    <row r="36" spans="1:7" x14ac:dyDescent="0.25">
      <c r="A36" s="15" t="s">
        <v>41</v>
      </c>
      <c r="B36" s="15">
        <v>2330565.91</v>
      </c>
      <c r="C36" s="15">
        <v>130365008.81</v>
      </c>
      <c r="D36" s="15">
        <v>106109769.08</v>
      </c>
      <c r="E36" s="15">
        <v>2875510.65</v>
      </c>
      <c r="F36" s="15">
        <v>122360743.76000001</v>
      </c>
      <c r="G36" s="15">
        <v>83449782.939999998</v>
      </c>
    </row>
    <row r="37" spans="1:7" x14ac:dyDescent="0.25">
      <c r="A37" s="15" t="s">
        <v>42</v>
      </c>
      <c r="B37" s="15">
        <v>510134650.61000001</v>
      </c>
      <c r="C37" s="15">
        <v>1428022751.8499999</v>
      </c>
      <c r="D37" s="15">
        <v>550074570.15999997</v>
      </c>
      <c r="E37" s="15">
        <v>308823825.67000002</v>
      </c>
      <c r="F37" s="15">
        <v>559889759.66999996</v>
      </c>
      <c r="G37" s="15">
        <v>217687475.00999999</v>
      </c>
    </row>
    <row r="38" spans="1:7" x14ac:dyDescent="0.25">
      <c r="A38" s="15" t="s">
        <v>43</v>
      </c>
      <c r="B38" s="15">
        <v>27504447.350000001</v>
      </c>
      <c r="C38" s="15">
        <v>135530428.03</v>
      </c>
      <c r="D38" s="15">
        <v>43381277.780000001</v>
      </c>
      <c r="E38" s="15">
        <v>21276793.609999999</v>
      </c>
      <c r="F38" s="15">
        <v>83068857.980000004</v>
      </c>
      <c r="G38" s="15">
        <v>24388814.670000002</v>
      </c>
    </row>
    <row r="39" spans="1:7" x14ac:dyDescent="0.25">
      <c r="A39" s="15" t="s">
        <v>44</v>
      </c>
      <c r="B39" s="15">
        <v>1484052156.1500001</v>
      </c>
      <c r="C39" s="15">
        <v>876012955.95000005</v>
      </c>
      <c r="D39" s="15">
        <v>958802454.77999997</v>
      </c>
      <c r="E39" s="15">
        <v>2262177698.7600002</v>
      </c>
      <c r="F39" s="15">
        <v>1882216841.6099999</v>
      </c>
      <c r="G39" s="15">
        <v>2167760440.0500002</v>
      </c>
    </row>
    <row r="40" spans="1:7" x14ac:dyDescent="0.25">
      <c r="A40" s="15" t="s">
        <v>45</v>
      </c>
      <c r="B40" s="15">
        <v>141597070.46000001</v>
      </c>
      <c r="C40" s="15">
        <v>196301702.59999999</v>
      </c>
      <c r="D40" s="15">
        <v>83291898.650000006</v>
      </c>
      <c r="E40" s="15">
        <v>138860295.19999999</v>
      </c>
      <c r="F40" s="15">
        <v>107903815.81</v>
      </c>
      <c r="G40" s="15">
        <v>99516236</v>
      </c>
    </row>
    <row r="41" spans="1:7" x14ac:dyDescent="0.25">
      <c r="A41" s="15" t="s">
        <v>46</v>
      </c>
      <c r="B41" s="15">
        <v>17828795.100000001</v>
      </c>
      <c r="C41" s="15">
        <v>293243315.70999998</v>
      </c>
      <c r="D41" s="15">
        <v>184721821.75999999</v>
      </c>
      <c r="E41" s="15">
        <v>16550221.140000001</v>
      </c>
      <c r="F41" s="15">
        <v>171253782.80000001</v>
      </c>
      <c r="G41" s="15">
        <v>131445195.34</v>
      </c>
    </row>
    <row r="42" spans="1:7" x14ac:dyDescent="0.25">
      <c r="A42" s="15" t="s">
        <v>47</v>
      </c>
      <c r="B42" s="15">
        <v>1216671</v>
      </c>
      <c r="C42" s="15">
        <v>31583259.100000001</v>
      </c>
      <c r="D42" s="15">
        <v>568127.24</v>
      </c>
      <c r="E42" s="15">
        <v>882139.33</v>
      </c>
      <c r="F42" s="15">
        <v>16017400.99</v>
      </c>
      <c r="G42" s="15">
        <v>42178.86</v>
      </c>
    </row>
    <row r="43" spans="1:7" x14ac:dyDescent="0.25">
      <c r="A43" s="15" t="s">
        <v>48</v>
      </c>
      <c r="B43" s="15">
        <v>7489122.0599999996</v>
      </c>
      <c r="C43" s="15">
        <v>378484281.80000001</v>
      </c>
      <c r="D43" s="15">
        <v>174099365.03</v>
      </c>
      <c r="E43" s="15">
        <v>6627803.0700000003</v>
      </c>
      <c r="F43" s="15">
        <v>210744729</v>
      </c>
      <c r="G43" s="15">
        <v>97616145.569999993</v>
      </c>
    </row>
    <row r="44" spans="1:7" x14ac:dyDescent="0.25">
      <c r="A44" s="15" t="s">
        <v>49</v>
      </c>
      <c r="B44" s="15">
        <v>272724785.14999998</v>
      </c>
      <c r="C44" s="15">
        <v>828968886.13999999</v>
      </c>
      <c r="D44" s="15">
        <v>1058919319.41</v>
      </c>
      <c r="E44" s="15">
        <v>224107377.74000001</v>
      </c>
      <c r="F44" s="15">
        <v>221316500.87</v>
      </c>
      <c r="G44" s="15">
        <v>419858447.07999998</v>
      </c>
    </row>
    <row r="45" spans="1:7" x14ac:dyDescent="0.25">
      <c r="A45" s="15" t="s">
        <v>50</v>
      </c>
      <c r="B45" s="15">
        <v>121619168.94</v>
      </c>
      <c r="C45" s="15">
        <v>3098097442.1700001</v>
      </c>
      <c r="D45" s="15">
        <v>2004563905.5999999</v>
      </c>
      <c r="E45" s="15">
        <v>153448437.00999999</v>
      </c>
      <c r="F45" s="15">
        <v>2855464812.9099998</v>
      </c>
      <c r="G45" s="15">
        <v>1976840151.6400001</v>
      </c>
    </row>
    <row r="46" spans="1:7" x14ac:dyDescent="0.25">
      <c r="A46" s="15" t="s">
        <v>51</v>
      </c>
      <c r="B46" s="15">
        <v>15428409.5</v>
      </c>
      <c r="C46" s="15">
        <v>99484036.709999993</v>
      </c>
      <c r="D46" s="15">
        <v>20513625.039999999</v>
      </c>
      <c r="E46" s="15">
        <v>11999979.43</v>
      </c>
      <c r="F46" s="15">
        <v>58634258.740000002</v>
      </c>
      <c r="G46" s="15">
        <v>10698313.560000001</v>
      </c>
    </row>
    <row r="47" spans="1:7" x14ac:dyDescent="0.25">
      <c r="A47" s="15" t="s">
        <v>52</v>
      </c>
      <c r="B47" s="15">
        <v>16149352.289999999</v>
      </c>
      <c r="C47" s="15">
        <v>71431524.269999996</v>
      </c>
      <c r="D47" s="15">
        <v>355524299.10000002</v>
      </c>
      <c r="E47" s="15">
        <v>18230903.57</v>
      </c>
      <c r="F47" s="15">
        <v>22637195</v>
      </c>
      <c r="G47" s="15">
        <v>215877771.08000001</v>
      </c>
    </row>
    <row r="48" spans="1:7" x14ac:dyDescent="0.25">
      <c r="A48" s="15" t="s">
        <v>53</v>
      </c>
      <c r="B48" s="15">
        <v>396735537.70999998</v>
      </c>
      <c r="C48" s="15">
        <v>1252376119.75</v>
      </c>
      <c r="D48" s="15">
        <v>962705592.05999994</v>
      </c>
      <c r="E48" s="15">
        <v>385795982.20999998</v>
      </c>
      <c r="F48" s="15">
        <v>761685876.92999995</v>
      </c>
      <c r="G48" s="15">
        <v>709737526.55999994</v>
      </c>
    </row>
    <row r="49" spans="1:7" x14ac:dyDescent="0.25">
      <c r="A49" s="15" t="s">
        <v>54</v>
      </c>
      <c r="B49" s="15">
        <v>30585493.460000001</v>
      </c>
      <c r="C49" s="15">
        <v>759419499.39999998</v>
      </c>
      <c r="D49" s="15">
        <v>692286803.69000006</v>
      </c>
      <c r="E49" s="15">
        <v>35841261.329999998</v>
      </c>
      <c r="F49" s="15">
        <v>449231937.47000003</v>
      </c>
      <c r="G49" s="15">
        <v>415451042.69999999</v>
      </c>
    </row>
    <row r="50" spans="1:7" x14ac:dyDescent="0.25">
      <c r="A50" s="15" t="s">
        <v>55</v>
      </c>
      <c r="B50" s="15">
        <v>246667803.22999999</v>
      </c>
      <c r="C50" s="15">
        <v>978491845.73000002</v>
      </c>
      <c r="D50" s="15">
        <v>490938772.93000001</v>
      </c>
      <c r="E50" s="15">
        <v>218816521.22999999</v>
      </c>
      <c r="F50" s="15">
        <v>624424654.17999995</v>
      </c>
      <c r="G50" s="15">
        <v>357548850.45999998</v>
      </c>
    </row>
    <row r="51" spans="1:7" x14ac:dyDescent="0.25">
      <c r="A51" s="15" t="s">
        <v>56</v>
      </c>
      <c r="B51" s="15">
        <v>190135362.78</v>
      </c>
      <c r="C51" s="15">
        <v>1218335613.8099999</v>
      </c>
      <c r="D51" s="15">
        <v>1137401890.25</v>
      </c>
      <c r="E51" s="15">
        <v>214086528.52000001</v>
      </c>
      <c r="F51" s="15">
        <v>384287185.24000001</v>
      </c>
      <c r="G51" s="15">
        <v>411589289.11000001</v>
      </c>
    </row>
    <row r="52" spans="1:7" x14ac:dyDescent="0.25">
      <c r="A52" s="15" t="s">
        <v>57</v>
      </c>
      <c r="B52" s="15">
        <v>3516474.05</v>
      </c>
      <c r="C52" s="15">
        <v>278509989.16000003</v>
      </c>
      <c r="D52" s="15">
        <v>214709168.72</v>
      </c>
      <c r="E52" s="15">
        <v>4038018.11</v>
      </c>
      <c r="F52" s="15">
        <v>254310388.38999999</v>
      </c>
      <c r="G52" s="15">
        <v>182833088.56</v>
      </c>
    </row>
    <row r="53" spans="1:7" x14ac:dyDescent="0.25">
      <c r="A53" s="15" t="s">
        <v>58</v>
      </c>
      <c r="B53" s="15">
        <v>262607317.19999999</v>
      </c>
      <c r="C53" s="15">
        <v>1979359652.1099999</v>
      </c>
      <c r="D53" s="15">
        <v>2095134195.0699999</v>
      </c>
      <c r="E53" s="15">
        <v>1084438229.27</v>
      </c>
      <c r="F53" s="15">
        <v>162334068.47999999</v>
      </c>
      <c r="G53" s="15">
        <v>393706502.88</v>
      </c>
    </row>
    <row r="54" spans="1:7" x14ac:dyDescent="0.25">
      <c r="A54" s="15" t="s">
        <v>59</v>
      </c>
      <c r="B54" s="15">
        <v>89999284.829999998</v>
      </c>
      <c r="C54" s="15">
        <v>799050144.94000006</v>
      </c>
      <c r="D54" s="15">
        <v>503852141.50999999</v>
      </c>
      <c r="E54" s="15">
        <v>82959555.849999994</v>
      </c>
      <c r="F54" s="15">
        <v>399278081.60000002</v>
      </c>
      <c r="G54" s="15">
        <v>305126780.92000002</v>
      </c>
    </row>
    <row r="55" spans="1:7" x14ac:dyDescent="0.25">
      <c r="A55" s="15" t="s">
        <v>60</v>
      </c>
      <c r="B55" s="15">
        <v>426007774.5</v>
      </c>
      <c r="C55" s="15">
        <v>97979623.439999998</v>
      </c>
      <c r="D55" s="15">
        <v>15873552.050000001</v>
      </c>
      <c r="E55" s="15">
        <v>397245898.33999997</v>
      </c>
      <c r="F55" s="15">
        <v>60062694.740000002</v>
      </c>
      <c r="G55" s="15">
        <v>10269525.869999999</v>
      </c>
    </row>
    <row r="56" spans="1:7" x14ac:dyDescent="0.25">
      <c r="A56" s="15" t="s">
        <v>61</v>
      </c>
      <c r="B56" s="15">
        <v>37012664.609999999</v>
      </c>
      <c r="C56" s="15">
        <v>391514057.62</v>
      </c>
      <c r="D56" s="15">
        <v>267809077.49000001</v>
      </c>
      <c r="E56" s="15">
        <v>30500336.920000002</v>
      </c>
      <c r="F56" s="15">
        <v>228101506.62</v>
      </c>
      <c r="G56" s="15">
        <v>173386132.38</v>
      </c>
    </row>
    <row r="57" spans="1:7" x14ac:dyDescent="0.25">
      <c r="A57" s="15" t="s">
        <v>62</v>
      </c>
      <c r="B57" s="15">
        <v>92494437.920000002</v>
      </c>
      <c r="C57" s="15">
        <v>971887649.14999998</v>
      </c>
      <c r="D57" s="15">
        <v>730305773.80999994</v>
      </c>
      <c r="E57" s="15">
        <v>79286389.319999993</v>
      </c>
      <c r="F57" s="15">
        <v>742653427.33000004</v>
      </c>
      <c r="G57" s="15">
        <v>596827575.34000003</v>
      </c>
    </row>
    <row r="58" spans="1:7" x14ac:dyDescent="0.25">
      <c r="A58" s="15" t="s">
        <v>63</v>
      </c>
      <c r="B58" s="15">
        <v>692293928.62</v>
      </c>
      <c r="C58" s="15">
        <v>479683577.77999997</v>
      </c>
      <c r="D58" s="15">
        <v>419260399.51999998</v>
      </c>
      <c r="E58" s="15">
        <v>556747608.67999995</v>
      </c>
      <c r="F58" s="15">
        <v>258308589.34</v>
      </c>
      <c r="G58" s="15">
        <v>320709612.87</v>
      </c>
    </row>
    <row r="59" spans="1:7" x14ac:dyDescent="0.25">
      <c r="A59" s="15" t="s">
        <v>64</v>
      </c>
      <c r="B59" s="15">
        <v>228440885.99000001</v>
      </c>
      <c r="C59" s="15">
        <v>460553939.38999999</v>
      </c>
      <c r="D59" s="15">
        <v>638410067.71000004</v>
      </c>
      <c r="E59" s="15">
        <v>354254749.13999999</v>
      </c>
      <c r="F59" s="15">
        <v>431922701.14999998</v>
      </c>
      <c r="G59" s="15">
        <v>639124938.26999998</v>
      </c>
    </row>
    <row r="60" spans="1:7" x14ac:dyDescent="0.25">
      <c r="A60" s="15" t="s">
        <v>65</v>
      </c>
      <c r="B60" s="15">
        <v>389601997.54000002</v>
      </c>
      <c r="C60" s="15">
        <v>192257790.50999999</v>
      </c>
      <c r="D60" s="15">
        <v>205300324.72</v>
      </c>
      <c r="E60" s="15">
        <v>349119183.29000002</v>
      </c>
      <c r="F60" s="15">
        <v>97407629.890000001</v>
      </c>
      <c r="G60" s="15">
        <v>166874218.03999999</v>
      </c>
    </row>
    <row r="61" spans="1:7" x14ac:dyDescent="0.25">
      <c r="A61" s="15" t="s">
        <v>66</v>
      </c>
      <c r="B61" s="15">
        <v>285837611.36000001</v>
      </c>
      <c r="C61" s="15">
        <v>702365981.63</v>
      </c>
      <c r="D61" s="15">
        <v>816313138.20000005</v>
      </c>
      <c r="E61" s="15">
        <v>260496871.38</v>
      </c>
      <c r="F61" s="15">
        <v>423217225.19999999</v>
      </c>
      <c r="G61" s="15">
        <v>497682631.49000001</v>
      </c>
    </row>
    <row r="62" spans="1:7" x14ac:dyDescent="0.25">
      <c r="A62" s="15" t="s">
        <v>67</v>
      </c>
      <c r="B62" s="15">
        <v>22757400.640000001</v>
      </c>
      <c r="C62" s="15">
        <v>277437867.98000002</v>
      </c>
      <c r="D62" s="15">
        <v>224894106.97999999</v>
      </c>
      <c r="E62" s="15">
        <v>20285392.440000001</v>
      </c>
      <c r="F62" s="15">
        <v>174636629.30000001</v>
      </c>
      <c r="G62" s="15">
        <v>164248750.52000001</v>
      </c>
    </row>
    <row r="63" spans="1:7" x14ac:dyDescent="0.25">
      <c r="A63" s="15" t="s">
        <v>68</v>
      </c>
      <c r="B63" s="15">
        <v>22343568.82</v>
      </c>
      <c r="C63" s="15">
        <v>72594437.590000004</v>
      </c>
      <c r="D63" s="15">
        <v>68082286.709999993</v>
      </c>
      <c r="E63" s="15">
        <v>21835250.52</v>
      </c>
      <c r="F63" s="15">
        <v>48751061.659999996</v>
      </c>
      <c r="G63" s="15">
        <v>45423923.460000001</v>
      </c>
    </row>
    <row r="64" spans="1:7" x14ac:dyDescent="0.25">
      <c r="A64" s="15" t="s">
        <v>69</v>
      </c>
      <c r="B64" s="15">
        <v>105862576.29000001</v>
      </c>
      <c r="C64" s="15">
        <v>271546605.11000001</v>
      </c>
      <c r="D64" s="15">
        <v>238254645.22999999</v>
      </c>
      <c r="E64" s="15">
        <v>91305134.629999995</v>
      </c>
      <c r="F64" s="15">
        <v>143389172.59</v>
      </c>
      <c r="G64" s="15">
        <v>178243910.59</v>
      </c>
    </row>
    <row r="65" spans="1:7" x14ac:dyDescent="0.25">
      <c r="A65" s="15" t="s">
        <v>70</v>
      </c>
      <c r="B65" s="15">
        <v>40544691.560000002</v>
      </c>
      <c r="C65" s="15">
        <v>1084437852.01</v>
      </c>
      <c r="D65" s="15">
        <v>713708648.88</v>
      </c>
      <c r="E65" s="15">
        <v>49262971.789999999</v>
      </c>
      <c r="F65" s="15">
        <v>1053915160.4299999</v>
      </c>
      <c r="G65" s="15">
        <v>693536484.51999998</v>
      </c>
    </row>
    <row r="66" spans="1:7" x14ac:dyDescent="0.25">
      <c r="A66" s="15" t="s">
        <v>71</v>
      </c>
      <c r="B66" s="15">
        <v>7422581.0999999996</v>
      </c>
      <c r="C66" s="15">
        <v>135419129.37</v>
      </c>
      <c r="D66" s="15">
        <v>90546705</v>
      </c>
      <c r="E66" s="15">
        <v>10237840.85</v>
      </c>
      <c r="F66" s="15">
        <v>52897558.969999999</v>
      </c>
      <c r="G66" s="15">
        <v>52800840.43</v>
      </c>
    </row>
    <row r="67" spans="1:7" x14ac:dyDescent="0.25">
      <c r="A67" s="15" t="s">
        <v>72</v>
      </c>
      <c r="B67" s="15">
        <v>107314215.67</v>
      </c>
      <c r="C67" s="15">
        <v>421225446.87</v>
      </c>
      <c r="D67" s="15">
        <v>224092855.22</v>
      </c>
      <c r="E67" s="15">
        <v>95505730.620000005</v>
      </c>
      <c r="F67" s="15">
        <v>194740563.74000001</v>
      </c>
      <c r="G67" s="15">
        <v>123119160.23999999</v>
      </c>
    </row>
    <row r="68" spans="1:7" x14ac:dyDescent="0.25">
      <c r="A68" s="15" t="s">
        <v>73</v>
      </c>
      <c r="B68" s="15">
        <v>52095457.409999996</v>
      </c>
      <c r="C68" s="15">
        <v>408916005.41000003</v>
      </c>
      <c r="D68" s="15">
        <v>767261808.19000006</v>
      </c>
      <c r="E68" s="15">
        <v>39764242.210000001</v>
      </c>
      <c r="F68" s="15">
        <v>229030300.59</v>
      </c>
      <c r="G68" s="15">
        <v>533112344.14999998</v>
      </c>
    </row>
    <row r="69" spans="1:7" x14ac:dyDescent="0.25">
      <c r="A69" s="15" t="s">
        <v>74</v>
      </c>
      <c r="B69" s="15">
        <v>75185594.109999999</v>
      </c>
      <c r="C69" s="15">
        <v>27252618.350000001</v>
      </c>
      <c r="D69" s="15">
        <v>34881544.079999998</v>
      </c>
      <c r="E69" s="15">
        <v>57048976.640000001</v>
      </c>
      <c r="F69" s="15">
        <v>41515373.530000001</v>
      </c>
      <c r="G69" s="15">
        <v>41153267.530000001</v>
      </c>
    </row>
    <row r="70" spans="1:7" x14ac:dyDescent="0.25">
      <c r="A70" s="15" t="s">
        <v>75</v>
      </c>
      <c r="B70" s="15">
        <v>331204247.44999999</v>
      </c>
      <c r="C70" s="15">
        <v>37964245.159999996</v>
      </c>
      <c r="D70" s="15">
        <v>214864453.90000001</v>
      </c>
      <c r="E70" s="15">
        <v>289251478.31999999</v>
      </c>
      <c r="F70" s="15">
        <v>9663164.6899999995</v>
      </c>
      <c r="G70" s="15">
        <v>146604167.16</v>
      </c>
    </row>
    <row r="71" spans="1:7" x14ac:dyDescent="0.25">
      <c r="A71" s="15" t="s">
        <v>76</v>
      </c>
      <c r="B71" s="15">
        <v>51196203.560000002</v>
      </c>
      <c r="C71" s="15">
        <v>1565016774.51</v>
      </c>
      <c r="D71" s="15">
        <v>1598414117.75</v>
      </c>
      <c r="E71" s="15">
        <v>16082334.77</v>
      </c>
      <c r="F71" s="15">
        <v>482118908.26999998</v>
      </c>
      <c r="G71" s="15">
        <v>777014289.57000005</v>
      </c>
    </row>
    <row r="72" spans="1:7" x14ac:dyDescent="0.25">
      <c r="A72" s="15" t="s">
        <v>77</v>
      </c>
      <c r="B72" s="15">
        <v>177646922.81999999</v>
      </c>
      <c r="C72" s="15">
        <v>221837149.50999999</v>
      </c>
      <c r="D72" s="15">
        <v>232693956.00999999</v>
      </c>
      <c r="E72" s="15">
        <v>153129168.24000001</v>
      </c>
      <c r="F72" s="15">
        <v>102230030.88</v>
      </c>
      <c r="G72" s="15">
        <v>159219328.44</v>
      </c>
    </row>
    <row r="73" spans="1:7" x14ac:dyDescent="0.25">
      <c r="A73" s="15" t="s">
        <v>78</v>
      </c>
      <c r="B73" s="15">
        <v>124551529.77</v>
      </c>
      <c r="C73" s="15">
        <v>2913666806.23</v>
      </c>
      <c r="D73" s="15">
        <v>1993041578.3599999</v>
      </c>
      <c r="E73" s="15">
        <v>161867630.44</v>
      </c>
      <c r="F73" s="15">
        <v>2692209471.2600002</v>
      </c>
      <c r="G73" s="15">
        <v>1973409078.0799999</v>
      </c>
    </row>
    <row r="74" spans="1:7" x14ac:dyDescent="0.25">
      <c r="A74" s="15" t="s">
        <v>79</v>
      </c>
      <c r="B74" s="15">
        <v>864627497.36000001</v>
      </c>
      <c r="C74" s="15">
        <v>1647175330.5999999</v>
      </c>
      <c r="D74" s="15">
        <v>1609138714.79</v>
      </c>
      <c r="E74" s="15">
        <v>899789444.04999995</v>
      </c>
      <c r="F74" s="15">
        <v>902995437.50999999</v>
      </c>
      <c r="G74" s="15">
        <v>815531196.46000004</v>
      </c>
    </row>
    <row r="75" spans="1:7" x14ac:dyDescent="0.25">
      <c r="A75" s="15" t="s">
        <v>80</v>
      </c>
      <c r="B75" s="15">
        <v>330469230.23000002</v>
      </c>
      <c r="C75" s="15">
        <v>331439744.19999999</v>
      </c>
      <c r="D75" s="15">
        <v>296921431.23000002</v>
      </c>
      <c r="E75" s="15">
        <v>273109176.82999998</v>
      </c>
      <c r="F75" s="15">
        <v>197743456.12</v>
      </c>
      <c r="G75" s="15">
        <v>194586179.58000001</v>
      </c>
    </row>
    <row r="76" spans="1:7" x14ac:dyDescent="0.25">
      <c r="A76" s="15" t="s">
        <v>81</v>
      </c>
      <c r="B76" s="15">
        <v>160870804.44</v>
      </c>
      <c r="C76" s="15">
        <v>398812649.04000002</v>
      </c>
      <c r="D76" s="15">
        <v>223390182.06</v>
      </c>
      <c r="E76" s="15">
        <v>156019038.31999999</v>
      </c>
      <c r="F76" s="15">
        <v>190057840.13</v>
      </c>
      <c r="G76" s="15">
        <v>129479724.03</v>
      </c>
    </row>
    <row r="77" spans="1:7" x14ac:dyDescent="0.25">
      <c r="A77" s="15" t="s">
        <v>82</v>
      </c>
      <c r="B77" s="15">
        <v>79340789.469999999</v>
      </c>
      <c r="C77" s="15">
        <v>425700543.11000001</v>
      </c>
      <c r="D77" s="15">
        <v>960908508.85000002</v>
      </c>
      <c r="E77" s="15">
        <v>196031104.88</v>
      </c>
      <c r="F77" s="15">
        <v>68253033.030000001</v>
      </c>
      <c r="G77" s="15">
        <v>50745633.390000001</v>
      </c>
    </row>
    <row r="78" spans="1:7" x14ac:dyDescent="0.25">
      <c r="A78" s="15" t="s">
        <v>83</v>
      </c>
      <c r="B78" s="15">
        <v>185308554.03</v>
      </c>
      <c r="C78" s="15">
        <v>626009599.03999996</v>
      </c>
      <c r="D78" s="15">
        <v>819988259.94000006</v>
      </c>
      <c r="E78" s="15">
        <v>127862906.95</v>
      </c>
      <c r="F78" s="15">
        <v>221193940.75</v>
      </c>
      <c r="G78" s="15">
        <v>376185193</v>
      </c>
    </row>
    <row r="79" spans="1:7" x14ac:dyDescent="0.25">
      <c r="A79" s="15" t="s">
        <v>84</v>
      </c>
      <c r="B79" s="15">
        <v>551969.26</v>
      </c>
      <c r="C79" s="15">
        <v>111506578.44</v>
      </c>
      <c r="D79" s="15">
        <v>65759589.689999998</v>
      </c>
      <c r="E79" s="15">
        <v>2693082.99</v>
      </c>
      <c r="F79" s="15">
        <v>47091952.43</v>
      </c>
      <c r="G79" s="15">
        <v>37423770</v>
      </c>
    </row>
    <row r="80" spans="1:7" x14ac:dyDescent="0.25">
      <c r="A80" s="15" t="s">
        <v>85</v>
      </c>
      <c r="B80" s="15">
        <v>21252702.079999998</v>
      </c>
      <c r="C80" s="15">
        <v>129636914.48999999</v>
      </c>
      <c r="D80" s="15">
        <v>89773056.019999996</v>
      </c>
      <c r="E80" s="15">
        <v>21879151.719999999</v>
      </c>
      <c r="F80" s="15">
        <v>80103412.819999993</v>
      </c>
      <c r="G80" s="15">
        <v>67885074.329999998</v>
      </c>
    </row>
    <row r="81" spans="1:7" x14ac:dyDescent="0.25">
      <c r="A81" s="15" t="s">
        <v>86</v>
      </c>
      <c r="B81" s="15">
        <v>5665731.9400000004</v>
      </c>
      <c r="C81" s="15">
        <v>11744790.48</v>
      </c>
      <c r="D81" s="15">
        <v>59724272.390000001</v>
      </c>
      <c r="E81" s="15">
        <v>2392322.09</v>
      </c>
      <c r="F81" s="15">
        <v>1313342.45</v>
      </c>
      <c r="G81" s="15">
        <v>32406914.91</v>
      </c>
    </row>
    <row r="82" spans="1:7" x14ac:dyDescent="0.25">
      <c r="A82" s="15" t="s">
        <v>87</v>
      </c>
      <c r="B82" s="15">
        <v>5963164.4400000004</v>
      </c>
      <c r="C82" s="15">
        <v>88942832.390000001</v>
      </c>
      <c r="D82" s="15">
        <v>74547983.609999999</v>
      </c>
      <c r="E82" s="15">
        <v>5433293.46</v>
      </c>
      <c r="F82" s="15">
        <v>50272381.409999996</v>
      </c>
      <c r="G82" s="15">
        <v>56368298.609999999</v>
      </c>
    </row>
    <row r="83" spans="1:7" x14ac:dyDescent="0.25">
      <c r="A83" s="15" t="s">
        <v>88</v>
      </c>
      <c r="B83" s="15">
        <v>220530963.47</v>
      </c>
      <c r="C83" s="15">
        <v>243914408.15000001</v>
      </c>
      <c r="D83" s="15">
        <v>324725203.93000001</v>
      </c>
      <c r="E83" s="15">
        <v>169768850.77000001</v>
      </c>
      <c r="F83" s="15">
        <v>94260252.189999998</v>
      </c>
      <c r="G83" s="15">
        <v>160354511.22</v>
      </c>
    </row>
    <row r="84" spans="1:7" x14ac:dyDescent="0.25">
      <c r="A84" s="15" t="s">
        <v>89</v>
      </c>
      <c r="B84" s="15">
        <v>109749959.91</v>
      </c>
      <c r="C84" s="15">
        <v>51003744.049999997</v>
      </c>
      <c r="D84" s="15">
        <v>250175399.5</v>
      </c>
      <c r="E84" s="15">
        <v>92785705.75</v>
      </c>
      <c r="F84" s="15">
        <v>10378220.58</v>
      </c>
      <c r="G84" s="15">
        <v>167706256.13</v>
      </c>
    </row>
    <row r="85" spans="1:7" x14ac:dyDescent="0.25">
      <c r="A85" s="15" t="s">
        <v>90</v>
      </c>
      <c r="B85" s="15">
        <v>6616270.1399999997</v>
      </c>
      <c r="C85" s="15">
        <v>761580461.14999998</v>
      </c>
      <c r="D85" s="15">
        <v>216445941.66</v>
      </c>
      <c r="E85" s="15">
        <v>1820928.38</v>
      </c>
      <c r="F85" s="15">
        <v>484983958.88999999</v>
      </c>
      <c r="G85" s="15">
        <v>151185447.31</v>
      </c>
    </row>
    <row r="86" spans="1:7" x14ac:dyDescent="0.25">
      <c r="A86" s="15" t="s">
        <v>91</v>
      </c>
      <c r="B86" s="15">
        <v>67412583.950000003</v>
      </c>
      <c r="C86" s="15">
        <v>826599381.13999999</v>
      </c>
      <c r="D86" s="15">
        <v>176863657.66999999</v>
      </c>
      <c r="E86" s="15">
        <v>59183749.990000002</v>
      </c>
      <c r="F86" s="15">
        <v>483579770.51999998</v>
      </c>
      <c r="G86" s="15">
        <v>80081867.099999994</v>
      </c>
    </row>
    <row r="87" spans="1:7" x14ac:dyDescent="0.25">
      <c r="A87" s="15" t="s">
        <v>92</v>
      </c>
      <c r="B87" s="15">
        <v>1048238377.03</v>
      </c>
      <c r="C87" s="15">
        <v>514926546.87</v>
      </c>
      <c r="D87" s="15">
        <v>666192992.51999998</v>
      </c>
      <c r="E87" s="15">
        <v>1505830656.1700001</v>
      </c>
      <c r="F87" s="15">
        <v>194033556.13999999</v>
      </c>
      <c r="G87" s="15">
        <v>181379494.68000001</v>
      </c>
    </row>
    <row r="88" spans="1:7" x14ac:dyDescent="0.25">
      <c r="A88" s="15" t="s">
        <v>93</v>
      </c>
      <c r="B88" s="15">
        <v>47027939.770000003</v>
      </c>
      <c r="C88" s="15">
        <v>77555244.849999994</v>
      </c>
      <c r="D88" s="15">
        <v>178760686.36000001</v>
      </c>
      <c r="E88" s="15">
        <v>70289809.890000001</v>
      </c>
      <c r="F88" s="15">
        <v>48378208.009999998</v>
      </c>
      <c r="G88" s="15">
        <v>104913737.59</v>
      </c>
    </row>
    <row r="89" spans="1:7" x14ac:dyDescent="0.25">
      <c r="A89" s="15" t="s">
        <v>94</v>
      </c>
      <c r="B89" s="15">
        <v>83636158.469999999</v>
      </c>
      <c r="C89" s="15">
        <v>543824600.54999995</v>
      </c>
      <c r="D89" s="15">
        <v>151849915.53999999</v>
      </c>
      <c r="E89" s="15">
        <v>79805290.370000005</v>
      </c>
      <c r="F89" s="15">
        <v>371439581.67000002</v>
      </c>
      <c r="G89" s="15">
        <v>116062659.88</v>
      </c>
    </row>
    <row r="90" spans="1:7" x14ac:dyDescent="0.25">
      <c r="A90" s="15" t="s">
        <v>95</v>
      </c>
      <c r="B90" s="15">
        <v>10906158.67</v>
      </c>
      <c r="C90" s="15">
        <v>257623640.59999999</v>
      </c>
      <c r="D90" s="15">
        <v>206689677.52000001</v>
      </c>
      <c r="E90" s="15">
        <v>8410782.8000000007</v>
      </c>
      <c r="F90" s="15">
        <v>116425382.98999999</v>
      </c>
      <c r="G90" s="15">
        <v>80787603.280000001</v>
      </c>
    </row>
    <row r="91" spans="1:7" x14ac:dyDescent="0.25">
      <c r="A91" s="15" t="s">
        <v>96</v>
      </c>
      <c r="B91" s="15">
        <v>19828919.039999999</v>
      </c>
      <c r="C91" s="15">
        <v>615644648.69000006</v>
      </c>
      <c r="D91" s="15">
        <v>526564560.75999999</v>
      </c>
      <c r="E91" s="15">
        <v>6104698.5099999998</v>
      </c>
      <c r="F91" s="15">
        <v>217503131.65000001</v>
      </c>
      <c r="G91" s="15">
        <v>239305801.65000001</v>
      </c>
    </row>
    <row r="92" spans="1:7" x14ac:dyDescent="0.25">
      <c r="A92" s="15" t="s">
        <v>97</v>
      </c>
      <c r="B92" s="15">
        <v>51609145.759999998</v>
      </c>
      <c r="C92" s="15">
        <v>68411292.799999997</v>
      </c>
      <c r="D92" s="15">
        <v>77140293.109999999</v>
      </c>
      <c r="E92" s="15">
        <v>47067803.219999999</v>
      </c>
      <c r="F92" s="15">
        <v>48374681.479999997</v>
      </c>
      <c r="G92" s="15">
        <v>55795472.280000001</v>
      </c>
    </row>
    <row r="93" spans="1:7" x14ac:dyDescent="0.25">
      <c r="A93" s="15" t="s">
        <v>98</v>
      </c>
      <c r="B93" s="15">
        <v>123030831.52</v>
      </c>
      <c r="C93" s="15">
        <v>636121706.87</v>
      </c>
      <c r="D93" s="15">
        <v>762745895.25999999</v>
      </c>
      <c r="E93" s="15">
        <v>93878299.650000006</v>
      </c>
      <c r="F93" s="15">
        <v>357227579.69</v>
      </c>
      <c r="G93" s="15">
        <v>499780467.13999999</v>
      </c>
    </row>
    <row r="94" spans="1:7" x14ac:dyDescent="0.25">
      <c r="A94" s="15" t="s">
        <v>99</v>
      </c>
      <c r="B94" s="15">
        <v>62657222.43</v>
      </c>
      <c r="C94" s="15">
        <v>1495309048.76</v>
      </c>
      <c r="D94" s="15">
        <v>1730860518.23</v>
      </c>
      <c r="E94" s="15">
        <v>16588481.16</v>
      </c>
      <c r="F94" s="15">
        <v>439552195</v>
      </c>
      <c r="G94" s="15">
        <v>831883148.25999999</v>
      </c>
    </row>
    <row r="95" spans="1:7" x14ac:dyDescent="0.25">
      <c r="A95" s="15" t="s">
        <v>100</v>
      </c>
      <c r="B95" s="15">
        <v>7591097.1399999997</v>
      </c>
      <c r="C95" s="15">
        <v>491438679.62</v>
      </c>
      <c r="D95" s="15">
        <v>75567440.799999997</v>
      </c>
      <c r="E95" s="15">
        <v>587795.47</v>
      </c>
      <c r="F95" s="15">
        <v>190458196.24000001</v>
      </c>
      <c r="G95" s="15">
        <v>19293594.629999999</v>
      </c>
    </row>
    <row r="96" spans="1:7" x14ac:dyDescent="0.25">
      <c r="A96" s="15" t="s">
        <v>101</v>
      </c>
      <c r="B96" s="15">
        <v>7633434.4000000004</v>
      </c>
      <c r="C96" s="15">
        <v>47329935.600000001</v>
      </c>
      <c r="D96" s="15">
        <v>44261067.600000001</v>
      </c>
      <c r="E96" s="15">
        <v>6571768.5899999999</v>
      </c>
      <c r="F96" s="15">
        <v>25735471.100000001</v>
      </c>
      <c r="G96" s="15">
        <v>19981695.850000001</v>
      </c>
    </row>
    <row r="97" spans="1:7" x14ac:dyDescent="0.25">
      <c r="A97" s="15" t="s">
        <v>102</v>
      </c>
      <c r="B97" s="15">
        <v>282864309.06999999</v>
      </c>
      <c r="C97" s="15">
        <v>227417025.52000001</v>
      </c>
      <c r="D97" s="15">
        <v>286892202.17000002</v>
      </c>
      <c r="E97" s="15">
        <v>260142409.12</v>
      </c>
      <c r="F97" s="15">
        <v>148226982.78999999</v>
      </c>
      <c r="G97" s="15">
        <v>201642901.94</v>
      </c>
    </row>
    <row r="98" spans="1:7" x14ac:dyDescent="0.25">
      <c r="A98" s="15" t="s">
        <v>103</v>
      </c>
      <c r="B98" s="15">
        <v>53194556.450000003</v>
      </c>
      <c r="C98" s="15">
        <v>616093225.09000003</v>
      </c>
      <c r="D98" s="15">
        <v>695378760.29999995</v>
      </c>
      <c r="E98" s="15">
        <v>55334808.700000003</v>
      </c>
      <c r="F98" s="15">
        <v>383613259.83999997</v>
      </c>
      <c r="G98" s="15">
        <v>474370244.00999999</v>
      </c>
    </row>
    <row r="99" spans="1:7" x14ac:dyDescent="0.25">
      <c r="A99" s="15" t="s">
        <v>104</v>
      </c>
      <c r="B99" s="15">
        <v>82434788.200000003</v>
      </c>
      <c r="C99" s="15">
        <v>308805671.44</v>
      </c>
      <c r="D99" s="15">
        <v>301039433.73000002</v>
      </c>
      <c r="E99" s="15">
        <v>69027272.560000002</v>
      </c>
      <c r="F99" s="15">
        <v>196925917.59999999</v>
      </c>
      <c r="G99" s="15">
        <v>222215983.11000001</v>
      </c>
    </row>
    <row r="100" spans="1:7" x14ac:dyDescent="0.25">
      <c r="A100" s="15" t="s">
        <v>105</v>
      </c>
      <c r="B100" s="15">
        <v>16419088.08</v>
      </c>
      <c r="C100" s="15">
        <v>153410700.53</v>
      </c>
      <c r="D100" s="15">
        <v>222325380.61000001</v>
      </c>
      <c r="E100" s="15">
        <v>16881866.379999999</v>
      </c>
      <c r="F100" s="15">
        <v>98992486.430000007</v>
      </c>
      <c r="G100" s="15">
        <v>145441727.05000001</v>
      </c>
    </row>
    <row r="101" spans="1:7" x14ac:dyDescent="0.25">
      <c r="A101" s="15" t="s">
        <v>106</v>
      </c>
      <c r="B101" s="15">
        <v>63828929.299999997</v>
      </c>
      <c r="C101" s="15">
        <v>137658760.62</v>
      </c>
      <c r="D101" s="15">
        <v>283515801.94</v>
      </c>
      <c r="E101" s="15">
        <v>81228792.629999995</v>
      </c>
      <c r="F101" s="15">
        <v>121804764.48999999</v>
      </c>
      <c r="G101" s="15">
        <v>256874555.56</v>
      </c>
    </row>
    <row r="102" spans="1:7" x14ac:dyDescent="0.25">
      <c r="B102" s="10"/>
      <c r="C102" s="10"/>
      <c r="D102" s="10"/>
      <c r="E102" s="10"/>
      <c r="F102" s="10"/>
      <c r="G102" s="10"/>
    </row>
    <row r="103" spans="1:7" x14ac:dyDescent="0.25">
      <c r="B103" s="10"/>
      <c r="C103" s="10"/>
      <c r="D103" s="10"/>
      <c r="E103" s="10"/>
      <c r="F103" s="10"/>
      <c r="G103" s="10"/>
    </row>
    <row r="104" spans="1:7" x14ac:dyDescent="0.25">
      <c r="B104" s="10"/>
      <c r="C104" s="10"/>
      <c r="D104" s="10"/>
      <c r="E104" s="10"/>
      <c r="F104" s="10"/>
      <c r="G104" s="10"/>
    </row>
    <row r="105" spans="1:7" x14ac:dyDescent="0.25">
      <c r="B105" s="10"/>
      <c r="C105" s="10"/>
      <c r="D105" s="10"/>
      <c r="E105" s="10"/>
      <c r="F105" s="10"/>
      <c r="G105" s="10"/>
    </row>
    <row r="106" spans="1:7" x14ac:dyDescent="0.25">
      <c r="B106" s="10"/>
      <c r="C106" s="10"/>
      <c r="D106" s="10"/>
      <c r="E106" s="10"/>
      <c r="F106" s="10"/>
      <c r="G106" s="10"/>
    </row>
    <row r="107" spans="1:7" x14ac:dyDescent="0.25">
      <c r="B107" s="10"/>
      <c r="C107" s="10"/>
      <c r="D107" s="10"/>
      <c r="E107" s="10"/>
      <c r="F107" s="10"/>
      <c r="G107" s="10"/>
    </row>
    <row r="108" spans="1:7" x14ac:dyDescent="0.25">
      <c r="B108" s="10"/>
      <c r="C108" s="10"/>
      <c r="D108" s="10"/>
      <c r="E108" s="10"/>
      <c r="F108" s="10"/>
      <c r="G108" s="10"/>
    </row>
    <row r="109" spans="1:7" x14ac:dyDescent="0.25">
      <c r="B109" s="10"/>
      <c r="C109" s="10"/>
      <c r="D109" s="10"/>
      <c r="E109" s="10"/>
      <c r="F109" s="10"/>
      <c r="G109" s="10"/>
    </row>
    <row r="110" spans="1:7" x14ac:dyDescent="0.25">
      <c r="B110" s="10"/>
      <c r="C110" s="10"/>
      <c r="D110" s="10"/>
      <c r="E110" s="10"/>
      <c r="F110" s="10"/>
      <c r="G110" s="10"/>
    </row>
    <row r="111" spans="1:7" x14ac:dyDescent="0.25">
      <c r="B111" s="10"/>
      <c r="C111" s="10"/>
      <c r="D111" s="10"/>
      <c r="E111" s="10"/>
      <c r="F111" s="10"/>
      <c r="G111" s="10"/>
    </row>
    <row r="112" spans="1:7" x14ac:dyDescent="0.25">
      <c r="B112" s="10"/>
      <c r="C112" s="10"/>
      <c r="D112" s="10"/>
      <c r="E112" s="10"/>
      <c r="F112" s="10"/>
      <c r="G112" s="10"/>
    </row>
    <row r="113" spans="2:7" x14ac:dyDescent="0.25">
      <c r="B113" s="10"/>
      <c r="C113" s="10"/>
      <c r="D113" s="10"/>
      <c r="E113" s="10"/>
      <c r="F113" s="10"/>
      <c r="G113" s="10"/>
    </row>
    <row r="114" spans="2:7" x14ac:dyDescent="0.25">
      <c r="B114" s="10"/>
      <c r="C114" s="10"/>
      <c r="D114" s="10"/>
      <c r="E114" s="10"/>
      <c r="F114" s="10"/>
      <c r="G114" s="10"/>
    </row>
    <row r="115" spans="2:7" x14ac:dyDescent="0.25">
      <c r="B115" s="10"/>
      <c r="C115" s="10"/>
      <c r="D115" s="10"/>
      <c r="E115" s="10"/>
      <c r="F115" s="10"/>
      <c r="G115" s="10"/>
    </row>
    <row r="116" spans="2:7" x14ac:dyDescent="0.25">
      <c r="B116" s="10"/>
      <c r="C116" s="10"/>
      <c r="D116" s="10"/>
      <c r="E116" s="10"/>
      <c r="F116" s="10"/>
      <c r="G116" s="10"/>
    </row>
    <row r="117" spans="2:7" x14ac:dyDescent="0.25">
      <c r="B117" s="10"/>
      <c r="C117" s="10"/>
      <c r="D117" s="10"/>
      <c r="E117" s="10"/>
      <c r="F117" s="10"/>
      <c r="G117" s="10"/>
    </row>
    <row r="118" spans="2:7" x14ac:dyDescent="0.25">
      <c r="B118" s="10"/>
      <c r="C118" s="10"/>
      <c r="D118" s="10"/>
      <c r="E118" s="10"/>
      <c r="F118" s="10"/>
      <c r="G118" s="10"/>
    </row>
    <row r="119" spans="2:7" x14ac:dyDescent="0.25">
      <c r="B119" s="10"/>
      <c r="C119" s="10"/>
      <c r="D119" s="10"/>
      <c r="E119" s="10"/>
      <c r="F119" s="10"/>
      <c r="G119" s="10"/>
    </row>
    <row r="120" spans="2:7" x14ac:dyDescent="0.25">
      <c r="B120" s="10"/>
      <c r="C120" s="10"/>
      <c r="D120" s="10"/>
      <c r="E120" s="10"/>
      <c r="F120" s="10"/>
      <c r="G120" s="10"/>
    </row>
    <row r="121" spans="2:7" x14ac:dyDescent="0.25">
      <c r="B121" s="10"/>
      <c r="C121" s="10"/>
      <c r="D121" s="10"/>
      <c r="E121" s="10"/>
      <c r="F121" s="10"/>
      <c r="G121" s="10"/>
    </row>
    <row r="122" spans="2:7" x14ac:dyDescent="0.25">
      <c r="B122" s="10"/>
      <c r="C122" s="10"/>
      <c r="D122" s="10"/>
      <c r="E122" s="10"/>
      <c r="F122" s="10"/>
      <c r="G122" s="10"/>
    </row>
    <row r="123" spans="2:7" x14ac:dyDescent="0.25">
      <c r="B123" s="10"/>
      <c r="C123" s="10"/>
      <c r="D123" s="10"/>
      <c r="E123" s="10"/>
      <c r="F123" s="10"/>
      <c r="G123" s="10"/>
    </row>
    <row r="124" spans="2:7" x14ac:dyDescent="0.25">
      <c r="B124" s="10"/>
      <c r="C124" s="10"/>
      <c r="D124" s="10"/>
      <c r="E124" s="10"/>
      <c r="F124" s="10"/>
      <c r="G124" s="10"/>
    </row>
    <row r="125" spans="2:7" x14ac:dyDescent="0.25">
      <c r="B125" s="10"/>
      <c r="C125" s="10"/>
      <c r="D125" s="10"/>
      <c r="E125" s="10"/>
      <c r="F125" s="10"/>
      <c r="G125" s="10"/>
    </row>
    <row r="126" spans="2:7" x14ac:dyDescent="0.25">
      <c r="B126" s="10"/>
      <c r="C126" s="10"/>
      <c r="D126" s="10"/>
      <c r="E126" s="10"/>
      <c r="F126" s="10"/>
      <c r="G126" s="10"/>
    </row>
    <row r="127" spans="2:7" x14ac:dyDescent="0.25">
      <c r="B127" s="10"/>
      <c r="C127" s="10"/>
      <c r="D127" s="10"/>
      <c r="E127" s="10"/>
      <c r="F127" s="10"/>
      <c r="G127" s="10"/>
    </row>
    <row r="128" spans="2:7" x14ac:dyDescent="0.25">
      <c r="B128" s="10"/>
      <c r="C128" s="10"/>
      <c r="D128" s="10"/>
      <c r="E128" s="10"/>
      <c r="F128" s="10"/>
      <c r="G128" s="10"/>
    </row>
    <row r="129" spans="2:7" x14ac:dyDescent="0.25">
      <c r="B129" s="10"/>
      <c r="C129" s="10"/>
      <c r="D129" s="10"/>
      <c r="E129" s="10"/>
      <c r="F129" s="10"/>
      <c r="G129" s="10"/>
    </row>
    <row r="130" spans="2:7" x14ac:dyDescent="0.25">
      <c r="B130" s="10"/>
      <c r="C130" s="10"/>
      <c r="D130" s="10"/>
      <c r="E130" s="10"/>
      <c r="F130" s="10"/>
      <c r="G130" s="10"/>
    </row>
    <row r="131" spans="2:7" x14ac:dyDescent="0.25">
      <c r="B131" s="10"/>
      <c r="C131" s="10"/>
      <c r="D131" s="10"/>
      <c r="E131" s="10"/>
      <c r="F131" s="10"/>
      <c r="G131" s="10"/>
    </row>
    <row r="132" spans="2:7" x14ac:dyDescent="0.25">
      <c r="B132" s="10"/>
      <c r="C132" s="10"/>
      <c r="D132" s="10"/>
      <c r="E132" s="10"/>
      <c r="F132" s="10"/>
      <c r="G132" s="10"/>
    </row>
    <row r="133" spans="2:7" x14ac:dyDescent="0.25">
      <c r="B133" s="10"/>
      <c r="C133" s="10"/>
      <c r="D133" s="10"/>
      <c r="E133" s="10"/>
      <c r="F133" s="10"/>
      <c r="G133" s="10"/>
    </row>
    <row r="134" spans="2:7" x14ac:dyDescent="0.25">
      <c r="B134" s="10"/>
      <c r="C134" s="10"/>
      <c r="D134" s="10"/>
      <c r="E134" s="10"/>
      <c r="F134" s="10"/>
      <c r="G134" s="10"/>
    </row>
    <row r="135" spans="2:7" x14ac:dyDescent="0.25">
      <c r="B135" s="10"/>
      <c r="C135" s="10"/>
      <c r="D135" s="10"/>
      <c r="E135" s="10"/>
      <c r="F135" s="10"/>
      <c r="G135" s="10"/>
    </row>
    <row r="136" spans="2:7" x14ac:dyDescent="0.25">
      <c r="B136" s="10"/>
      <c r="C136" s="10"/>
      <c r="D136" s="10"/>
      <c r="E136" s="10"/>
      <c r="F136" s="10"/>
      <c r="G136" s="10"/>
    </row>
    <row r="137" spans="2:7" x14ac:dyDescent="0.25">
      <c r="B137" s="10"/>
      <c r="C137" s="10"/>
      <c r="D137" s="10"/>
      <c r="E137" s="10"/>
      <c r="F137" s="10"/>
      <c r="G137" s="10"/>
    </row>
    <row r="138" spans="2:7" x14ac:dyDescent="0.25">
      <c r="B138" s="10"/>
      <c r="C138" s="10"/>
      <c r="D138" s="10"/>
      <c r="E138" s="10"/>
      <c r="F138" s="10"/>
      <c r="G138" s="10"/>
    </row>
    <row r="139" spans="2:7" x14ac:dyDescent="0.25">
      <c r="B139" s="10"/>
      <c r="C139" s="10"/>
      <c r="D139" s="10"/>
      <c r="E139" s="10"/>
      <c r="F139" s="10"/>
      <c r="G139" s="10"/>
    </row>
    <row r="140" spans="2:7" x14ac:dyDescent="0.25">
      <c r="B140" s="10"/>
      <c r="C140" s="10"/>
      <c r="D140" s="10"/>
      <c r="E140" s="10"/>
      <c r="F140" s="10"/>
      <c r="G140" s="10"/>
    </row>
    <row r="141" spans="2:7" x14ac:dyDescent="0.25">
      <c r="B141" s="10"/>
      <c r="C141" s="10"/>
      <c r="D141" s="10"/>
      <c r="E141" s="10"/>
      <c r="F141" s="10"/>
      <c r="G141" s="10"/>
    </row>
    <row r="142" spans="2:7" x14ac:dyDescent="0.25">
      <c r="B142" s="10"/>
      <c r="C142" s="10"/>
      <c r="D142" s="10"/>
      <c r="E142" s="10"/>
      <c r="F142" s="10"/>
      <c r="G142" s="10"/>
    </row>
    <row r="143" spans="2:7" x14ac:dyDescent="0.25">
      <c r="B143" s="10"/>
      <c r="C143" s="10"/>
      <c r="D143" s="10"/>
      <c r="E143" s="10"/>
      <c r="F143" s="10"/>
      <c r="G143" s="10"/>
    </row>
    <row r="144" spans="2:7" x14ac:dyDescent="0.25">
      <c r="B144" s="10"/>
      <c r="C144" s="10"/>
      <c r="D144" s="10"/>
      <c r="E144" s="10"/>
      <c r="F144" s="10"/>
      <c r="G144" s="10"/>
    </row>
    <row r="145" spans="2:7" x14ac:dyDescent="0.25">
      <c r="B145" s="10"/>
      <c r="C145" s="10"/>
      <c r="D145" s="10"/>
      <c r="E145" s="10"/>
      <c r="F145" s="10"/>
      <c r="G145" s="10"/>
    </row>
    <row r="146" spans="2:7" x14ac:dyDescent="0.25">
      <c r="B146" s="10"/>
      <c r="C146" s="10"/>
      <c r="D146" s="10"/>
      <c r="E146" s="10"/>
      <c r="F146" s="10"/>
      <c r="G146" s="10"/>
    </row>
    <row r="147" spans="2:7" x14ac:dyDescent="0.25">
      <c r="B147" s="10"/>
      <c r="C147" s="10"/>
      <c r="D147" s="10"/>
      <c r="E147" s="10"/>
      <c r="F147" s="10"/>
      <c r="G147" s="10"/>
    </row>
    <row r="148" spans="2:7" x14ac:dyDescent="0.25">
      <c r="B148" s="10"/>
      <c r="C148" s="10"/>
      <c r="D148" s="10"/>
      <c r="E148" s="10"/>
      <c r="F148" s="10"/>
      <c r="G148" s="10"/>
    </row>
    <row r="149" spans="2:7" x14ac:dyDescent="0.25">
      <c r="B149" s="10"/>
      <c r="C149" s="10"/>
      <c r="D149" s="10"/>
      <c r="E149" s="10"/>
      <c r="F149" s="10"/>
      <c r="G149" s="10"/>
    </row>
    <row r="150" spans="2:7" x14ac:dyDescent="0.25">
      <c r="B150" s="10"/>
      <c r="C150" s="10"/>
      <c r="D150" s="10"/>
      <c r="E150" s="10"/>
      <c r="F150" s="10"/>
      <c r="G150" s="10"/>
    </row>
    <row r="151" spans="2:7" x14ac:dyDescent="0.25">
      <c r="B151" s="10"/>
      <c r="C151" s="10"/>
      <c r="D151" s="10"/>
      <c r="E151" s="10"/>
      <c r="F151" s="10"/>
      <c r="G151" s="10"/>
    </row>
    <row r="152" spans="2:7" x14ac:dyDescent="0.25">
      <c r="B152" s="10"/>
      <c r="C152" s="10"/>
      <c r="D152" s="10"/>
      <c r="E152" s="10"/>
      <c r="F152" s="10"/>
      <c r="G152" s="10"/>
    </row>
    <row r="153" spans="2:7" x14ac:dyDescent="0.25">
      <c r="B153" s="10"/>
      <c r="C153" s="10"/>
      <c r="D153" s="10"/>
      <c r="E153" s="10"/>
      <c r="F153" s="10"/>
      <c r="G153" s="10"/>
    </row>
    <row r="154" spans="2:7" x14ac:dyDescent="0.25">
      <c r="B154" s="10"/>
      <c r="C154" s="10"/>
      <c r="D154" s="10"/>
      <c r="E154" s="10"/>
      <c r="F154" s="10"/>
      <c r="G154" s="10"/>
    </row>
    <row r="155" spans="2:7" x14ac:dyDescent="0.25">
      <c r="B155" s="10"/>
      <c r="C155" s="10"/>
      <c r="D155" s="10"/>
      <c r="E155" s="10"/>
      <c r="F155" s="10"/>
      <c r="G155" s="10"/>
    </row>
    <row r="156" spans="2:7" x14ac:dyDescent="0.25">
      <c r="B156" s="10"/>
      <c r="C156" s="10"/>
      <c r="D156" s="10"/>
      <c r="E156" s="10"/>
      <c r="F156" s="10"/>
      <c r="G156" s="10"/>
    </row>
    <row r="157" spans="2:7" x14ac:dyDescent="0.25">
      <c r="B157" s="10"/>
      <c r="C157" s="10"/>
      <c r="D157" s="10"/>
      <c r="E157" s="10"/>
      <c r="F157" s="10"/>
      <c r="G157" s="10"/>
    </row>
    <row r="158" spans="2:7" x14ac:dyDescent="0.25">
      <c r="B158" s="10"/>
      <c r="C158" s="10"/>
      <c r="D158" s="10"/>
      <c r="E158" s="10"/>
      <c r="F158" s="10"/>
      <c r="G158" s="10"/>
    </row>
    <row r="159" spans="2:7" x14ac:dyDescent="0.25">
      <c r="B159" s="10"/>
      <c r="C159" s="10"/>
      <c r="D159" s="10"/>
      <c r="E159" s="10"/>
      <c r="F159" s="10"/>
      <c r="G159" s="10"/>
    </row>
    <row r="160" spans="2:7" x14ac:dyDescent="0.25">
      <c r="B160" s="10"/>
      <c r="C160" s="10"/>
      <c r="D160" s="10"/>
      <c r="E160" s="10"/>
      <c r="F160" s="10"/>
      <c r="G160" s="10"/>
    </row>
    <row r="161" spans="2:7" x14ac:dyDescent="0.25">
      <c r="B161" s="10"/>
      <c r="C161" s="10"/>
      <c r="D161" s="10"/>
      <c r="E161" s="10"/>
      <c r="F161" s="10"/>
      <c r="G161" s="10"/>
    </row>
    <row r="162" spans="2:7" x14ac:dyDescent="0.25">
      <c r="B162" s="10"/>
      <c r="C162" s="10"/>
      <c r="D162" s="10"/>
      <c r="E162" s="10"/>
      <c r="F162" s="10"/>
      <c r="G162" s="10"/>
    </row>
    <row r="163" spans="2:7" x14ac:dyDescent="0.25">
      <c r="B163" s="10"/>
      <c r="C163" s="10"/>
      <c r="D163" s="10"/>
      <c r="E163" s="10"/>
      <c r="F163" s="10"/>
      <c r="G163" s="10"/>
    </row>
    <row r="164" spans="2:7" x14ac:dyDescent="0.25">
      <c r="B164" s="10"/>
      <c r="C164" s="10"/>
      <c r="D164" s="10"/>
      <c r="E164" s="10"/>
      <c r="F164" s="10"/>
      <c r="G164" s="10"/>
    </row>
    <row r="165" spans="2:7" x14ac:dyDescent="0.25">
      <c r="B165" s="10"/>
      <c r="C165" s="10"/>
      <c r="D165" s="10"/>
      <c r="E165" s="10"/>
      <c r="F165" s="10"/>
      <c r="G165" s="10"/>
    </row>
    <row r="166" spans="2:7" x14ac:dyDescent="0.25">
      <c r="B166" s="10"/>
      <c r="C166" s="10"/>
      <c r="D166" s="10"/>
      <c r="E166" s="10"/>
      <c r="F166" s="10"/>
      <c r="G166" s="10"/>
    </row>
    <row r="167" spans="2:7" x14ac:dyDescent="0.25">
      <c r="B167" s="10"/>
      <c r="C167" s="10"/>
      <c r="D167" s="10"/>
      <c r="E167" s="10"/>
      <c r="F167" s="10"/>
      <c r="G167" s="10"/>
    </row>
    <row r="168" spans="2:7" x14ac:dyDescent="0.25">
      <c r="B168" s="10"/>
      <c r="C168" s="10"/>
      <c r="D168" s="10"/>
      <c r="E168" s="10"/>
      <c r="F168" s="10"/>
      <c r="G168" s="10"/>
    </row>
    <row r="169" spans="2:7" x14ac:dyDescent="0.25">
      <c r="B169" s="10"/>
      <c r="C169" s="10"/>
      <c r="D169" s="10"/>
      <c r="E169" s="10"/>
      <c r="F169" s="10"/>
      <c r="G169" s="10"/>
    </row>
    <row r="170" spans="2:7" x14ac:dyDescent="0.25">
      <c r="B170" s="10"/>
      <c r="C170" s="10"/>
      <c r="D170" s="10"/>
      <c r="E170" s="10"/>
      <c r="F170" s="10"/>
      <c r="G170" s="10"/>
    </row>
    <row r="171" spans="2:7" x14ac:dyDescent="0.25">
      <c r="B171" s="10"/>
      <c r="C171" s="10"/>
      <c r="D171" s="10"/>
      <c r="E171" s="10"/>
      <c r="F171" s="10"/>
      <c r="G171" s="10"/>
    </row>
    <row r="172" spans="2:7" x14ac:dyDescent="0.25">
      <c r="B172" s="10"/>
      <c r="C172" s="10"/>
      <c r="D172" s="10"/>
      <c r="E172" s="10"/>
      <c r="F172" s="10"/>
      <c r="G172" s="10"/>
    </row>
    <row r="173" spans="2:7" x14ac:dyDescent="0.25">
      <c r="B173" s="10"/>
      <c r="C173" s="10"/>
      <c r="D173" s="10"/>
      <c r="E173" s="10"/>
      <c r="F173" s="10"/>
      <c r="G173" s="10"/>
    </row>
    <row r="174" spans="2:7" x14ac:dyDescent="0.25">
      <c r="B174" s="10"/>
      <c r="C174" s="10"/>
      <c r="D174" s="10"/>
      <c r="E174" s="10"/>
      <c r="F174" s="10"/>
      <c r="G174" s="10"/>
    </row>
    <row r="175" spans="2:7" x14ac:dyDescent="0.25">
      <c r="B175" s="10"/>
      <c r="C175" s="10"/>
      <c r="D175" s="10"/>
      <c r="E175" s="10"/>
      <c r="F175" s="10"/>
      <c r="G175" s="10"/>
    </row>
    <row r="176" spans="2:7" x14ac:dyDescent="0.25">
      <c r="B176" s="10"/>
      <c r="C176" s="10"/>
      <c r="D176" s="10"/>
      <c r="E176" s="10"/>
      <c r="F176" s="10"/>
      <c r="G176" s="10"/>
    </row>
    <row r="177" spans="2:7" x14ac:dyDescent="0.25">
      <c r="B177" s="10"/>
      <c r="C177" s="10"/>
      <c r="D177" s="10"/>
      <c r="E177" s="10"/>
      <c r="F177" s="10"/>
      <c r="G177" s="10"/>
    </row>
    <row r="178" spans="2:7" x14ac:dyDescent="0.25">
      <c r="B178" s="10"/>
      <c r="C178" s="10"/>
      <c r="D178" s="10"/>
      <c r="E178" s="10"/>
      <c r="F178" s="10"/>
      <c r="G178" s="10"/>
    </row>
    <row r="179" spans="2:7" x14ac:dyDescent="0.25">
      <c r="B179" s="10"/>
      <c r="C179" s="10"/>
      <c r="D179" s="10"/>
      <c r="E179" s="10"/>
      <c r="F179" s="10"/>
      <c r="G179" s="10"/>
    </row>
    <row r="180" spans="2:7" x14ac:dyDescent="0.25">
      <c r="B180" s="10"/>
      <c r="C180" s="10"/>
      <c r="D180" s="10"/>
      <c r="E180" s="10"/>
      <c r="F180" s="10"/>
      <c r="G180" s="10"/>
    </row>
    <row r="181" spans="2:7" x14ac:dyDescent="0.25">
      <c r="B181" s="10"/>
      <c r="C181" s="10"/>
      <c r="D181" s="10"/>
      <c r="E181" s="10"/>
      <c r="F181" s="10"/>
      <c r="G181" s="10"/>
    </row>
    <row r="182" spans="2:7" x14ac:dyDescent="0.25">
      <c r="B182" s="10"/>
      <c r="C182" s="10"/>
      <c r="D182" s="10"/>
      <c r="E182" s="10"/>
      <c r="F182" s="10"/>
      <c r="G182" s="10"/>
    </row>
    <row r="183" spans="2:7" x14ac:dyDescent="0.25">
      <c r="B183" s="10"/>
      <c r="C183" s="10"/>
      <c r="D183" s="10"/>
      <c r="E183" s="10"/>
      <c r="F183" s="10"/>
      <c r="G183" s="10"/>
    </row>
    <row r="184" spans="2:7" x14ac:dyDescent="0.25">
      <c r="B184" s="10"/>
      <c r="C184" s="10"/>
      <c r="D184" s="10"/>
      <c r="E184" s="10"/>
      <c r="F184" s="10"/>
      <c r="G184" s="10"/>
    </row>
    <row r="185" spans="2:7" x14ac:dyDescent="0.25">
      <c r="B185" s="10"/>
      <c r="C185" s="10"/>
      <c r="D185" s="10"/>
      <c r="E185" s="10"/>
      <c r="F185" s="10"/>
      <c r="G185" s="10"/>
    </row>
    <row r="186" spans="2:7" x14ac:dyDescent="0.25">
      <c r="B186" s="10"/>
      <c r="C186" s="10"/>
      <c r="D186" s="10"/>
      <c r="E186" s="10"/>
      <c r="F186" s="10"/>
      <c r="G186" s="10"/>
    </row>
    <row r="187" spans="2:7" x14ac:dyDescent="0.25">
      <c r="B187" s="10"/>
      <c r="C187" s="10"/>
      <c r="D187" s="10"/>
      <c r="E187" s="10"/>
      <c r="F187" s="10"/>
      <c r="G187" s="10"/>
    </row>
    <row r="188" spans="2:7" x14ac:dyDescent="0.25">
      <c r="B188" s="10"/>
      <c r="C188" s="10"/>
      <c r="D188" s="10"/>
      <c r="E188" s="10"/>
      <c r="F188" s="10"/>
      <c r="G188" s="10"/>
    </row>
    <row r="189" spans="2:7" x14ac:dyDescent="0.25">
      <c r="B189" s="10"/>
      <c r="C189" s="10"/>
      <c r="D189" s="10"/>
      <c r="E189" s="10"/>
      <c r="F189" s="10"/>
      <c r="G189" s="10"/>
    </row>
    <row r="190" spans="2:7" x14ac:dyDescent="0.25">
      <c r="B190" s="10"/>
      <c r="C190" s="10"/>
      <c r="D190" s="10"/>
      <c r="E190" s="10"/>
      <c r="F190" s="10"/>
      <c r="G190" s="10"/>
    </row>
    <row r="191" spans="2:7" x14ac:dyDescent="0.25">
      <c r="B191" s="10"/>
      <c r="C191" s="10"/>
      <c r="D191" s="10"/>
      <c r="E191" s="10"/>
      <c r="F191" s="10"/>
      <c r="G191" s="10"/>
    </row>
    <row r="192" spans="2:7" x14ac:dyDescent="0.25">
      <c r="B192" s="10"/>
      <c r="C192" s="10"/>
      <c r="D192" s="10"/>
      <c r="E192" s="10"/>
      <c r="F192" s="10"/>
      <c r="G192" s="10"/>
    </row>
    <row r="193" spans="2:7" x14ac:dyDescent="0.25">
      <c r="B193" s="10"/>
      <c r="C193" s="10"/>
      <c r="D193" s="10"/>
      <c r="E193" s="10"/>
      <c r="F193" s="10"/>
      <c r="G193" s="10"/>
    </row>
    <row r="194" spans="2:7" x14ac:dyDescent="0.25">
      <c r="B194" s="10"/>
      <c r="C194" s="10"/>
      <c r="D194" s="10"/>
      <c r="E194" s="10"/>
      <c r="F194" s="10"/>
      <c r="G194" s="10"/>
    </row>
    <row r="195" spans="2:7" x14ac:dyDescent="0.25">
      <c r="B195" s="10"/>
      <c r="C195" s="10"/>
      <c r="D195" s="10"/>
      <c r="E195" s="10"/>
      <c r="F195" s="10"/>
      <c r="G195" s="10"/>
    </row>
    <row r="196" spans="2:7" x14ac:dyDescent="0.25">
      <c r="B196" s="10"/>
      <c r="C196" s="10"/>
      <c r="D196" s="10"/>
      <c r="E196" s="10"/>
      <c r="F196" s="10"/>
      <c r="G196" s="10"/>
    </row>
    <row r="197" spans="2:7" x14ac:dyDescent="0.25">
      <c r="B197" s="10"/>
      <c r="C197" s="10"/>
      <c r="D197" s="10"/>
      <c r="E197" s="10"/>
      <c r="F197" s="10"/>
      <c r="G197" s="10"/>
    </row>
    <row r="198" spans="2:7" x14ac:dyDescent="0.25">
      <c r="B198" s="10"/>
      <c r="C198" s="10"/>
      <c r="D198" s="10"/>
      <c r="E198" s="10"/>
      <c r="F198" s="10"/>
      <c r="G198" s="10"/>
    </row>
    <row r="199" spans="2:7" x14ac:dyDescent="0.25">
      <c r="B199" s="10"/>
      <c r="C199" s="10"/>
      <c r="D199" s="10"/>
      <c r="E199" s="10"/>
      <c r="F199" s="10"/>
      <c r="G199" s="10"/>
    </row>
    <row r="200" spans="2:7" x14ac:dyDescent="0.25">
      <c r="B200" s="10"/>
      <c r="C200" s="10"/>
      <c r="D200" s="10"/>
      <c r="E200" s="10"/>
      <c r="F200" s="10"/>
      <c r="G200" s="10"/>
    </row>
    <row r="201" spans="2:7" x14ac:dyDescent="0.25">
      <c r="B201" s="10"/>
      <c r="C201" s="10"/>
      <c r="D201" s="10"/>
      <c r="E201" s="10"/>
      <c r="F201" s="10"/>
      <c r="G201" s="10"/>
    </row>
    <row r="202" spans="2:7" x14ac:dyDescent="0.25">
      <c r="B202" s="10"/>
      <c r="C202" s="10"/>
      <c r="D202" s="10"/>
      <c r="E202" s="10"/>
      <c r="F202" s="10"/>
      <c r="G202" s="10"/>
    </row>
    <row r="203" spans="2:7" x14ac:dyDescent="0.25">
      <c r="B203" s="10"/>
      <c r="C203" s="10"/>
      <c r="D203" s="10"/>
      <c r="E203" s="10"/>
      <c r="F203" s="10"/>
      <c r="G203" s="10"/>
    </row>
    <row r="204" spans="2:7" x14ac:dyDescent="0.25">
      <c r="B204" s="10"/>
      <c r="C204" s="10"/>
      <c r="D204" s="10"/>
      <c r="E204" s="10"/>
      <c r="F204" s="10"/>
      <c r="G204" s="10"/>
    </row>
    <row r="205" spans="2:7" x14ac:dyDescent="0.25">
      <c r="B205" s="10"/>
      <c r="C205" s="10"/>
      <c r="D205" s="10"/>
      <c r="E205" s="10"/>
      <c r="F205" s="10"/>
      <c r="G205" s="10"/>
    </row>
    <row r="206" spans="2:7" x14ac:dyDescent="0.25">
      <c r="B206" s="10"/>
      <c r="C206" s="10"/>
      <c r="D206" s="10"/>
      <c r="E206" s="10"/>
      <c r="F206" s="10"/>
      <c r="G206" s="10"/>
    </row>
    <row r="207" spans="2:7" x14ac:dyDescent="0.25">
      <c r="B207" s="10"/>
      <c r="C207" s="10"/>
      <c r="D207" s="10"/>
      <c r="E207" s="10"/>
      <c r="F207" s="10"/>
      <c r="G207" s="10"/>
    </row>
    <row r="208" spans="2:7" x14ac:dyDescent="0.25">
      <c r="B208" s="10"/>
      <c r="C208" s="10"/>
      <c r="D208" s="10"/>
      <c r="E208" s="10"/>
      <c r="F208" s="10"/>
      <c r="G208" s="10"/>
    </row>
    <row r="209" spans="2:7" x14ac:dyDescent="0.25">
      <c r="B209" s="10"/>
      <c r="C209" s="10"/>
      <c r="D209" s="10"/>
      <c r="E209" s="10"/>
      <c r="F209" s="10"/>
      <c r="G209" s="10"/>
    </row>
    <row r="210" spans="2:7" x14ac:dyDescent="0.25">
      <c r="B210" s="10"/>
      <c r="C210" s="10"/>
      <c r="D210" s="10"/>
      <c r="E210" s="10"/>
      <c r="F210" s="10"/>
      <c r="G210" s="10"/>
    </row>
    <row r="211" spans="2:7" x14ac:dyDescent="0.25">
      <c r="B211" s="10"/>
      <c r="C211" s="10"/>
      <c r="D211" s="10"/>
      <c r="E211" s="10"/>
      <c r="F211" s="10"/>
      <c r="G211" s="10"/>
    </row>
    <row r="212" spans="2:7" x14ac:dyDescent="0.25">
      <c r="B212" s="10"/>
      <c r="C212" s="10"/>
      <c r="D212" s="10"/>
      <c r="E212" s="10"/>
      <c r="F212" s="10"/>
      <c r="G212" s="10"/>
    </row>
    <row r="213" spans="2:7" x14ac:dyDescent="0.25">
      <c r="B213" s="10"/>
      <c r="C213" s="10"/>
      <c r="D213" s="10"/>
      <c r="E213" s="10"/>
      <c r="F213" s="10"/>
      <c r="G213" s="10"/>
    </row>
    <row r="214" spans="2:7" x14ac:dyDescent="0.25">
      <c r="B214" s="10"/>
      <c r="C214" s="10"/>
      <c r="D214" s="10"/>
      <c r="E214" s="10"/>
      <c r="F214" s="10"/>
      <c r="G214" s="10"/>
    </row>
    <row r="215" spans="2:7" x14ac:dyDescent="0.25">
      <c r="B215" s="10"/>
      <c r="C215" s="10"/>
      <c r="D215" s="10"/>
      <c r="E215" s="10"/>
      <c r="F215" s="10"/>
      <c r="G215" s="10"/>
    </row>
    <row r="216" spans="2:7" x14ac:dyDescent="0.25">
      <c r="B216" s="10"/>
      <c r="C216" s="10"/>
      <c r="D216" s="10"/>
      <c r="E216" s="10"/>
      <c r="F216" s="10"/>
      <c r="G216" s="10"/>
    </row>
    <row r="217" spans="2:7" x14ac:dyDescent="0.25">
      <c r="B217" s="10"/>
      <c r="C217" s="10"/>
      <c r="D217" s="10"/>
      <c r="E217" s="10"/>
      <c r="F217" s="10"/>
      <c r="G217" s="10"/>
    </row>
    <row r="218" spans="2:7" x14ac:dyDescent="0.25">
      <c r="B218" s="10"/>
      <c r="C218" s="10"/>
      <c r="D218" s="10"/>
      <c r="E218" s="10"/>
      <c r="F218" s="10"/>
      <c r="G218" s="10"/>
    </row>
    <row r="219" spans="2:7" x14ac:dyDescent="0.25">
      <c r="B219" s="10"/>
      <c r="C219" s="10"/>
      <c r="D219" s="10"/>
      <c r="E219" s="10"/>
      <c r="F219" s="10"/>
      <c r="G219" s="10"/>
    </row>
    <row r="220" spans="2:7" x14ac:dyDescent="0.25">
      <c r="B220" s="10"/>
      <c r="C220" s="10"/>
      <c r="D220" s="10"/>
      <c r="E220" s="10"/>
      <c r="F220" s="10"/>
      <c r="G220" s="10"/>
    </row>
    <row r="221" spans="2:7" x14ac:dyDescent="0.25">
      <c r="B221" s="10"/>
      <c r="C221" s="10"/>
      <c r="D221" s="10"/>
      <c r="E221" s="10"/>
      <c r="F221" s="10"/>
      <c r="G221" s="10"/>
    </row>
    <row r="222" spans="2:7" x14ac:dyDescent="0.25">
      <c r="B222" s="10"/>
      <c r="C222" s="10"/>
      <c r="D222" s="10"/>
      <c r="E222" s="10"/>
      <c r="F222" s="10"/>
      <c r="G222" s="10"/>
    </row>
    <row r="223" spans="2:7" x14ac:dyDescent="0.25">
      <c r="B223" s="10"/>
      <c r="C223" s="10"/>
      <c r="D223" s="10"/>
      <c r="E223" s="10"/>
      <c r="F223" s="10"/>
      <c r="G223" s="10"/>
    </row>
    <row r="224" spans="2:7" x14ac:dyDescent="0.25">
      <c r="B224" s="10"/>
      <c r="C224" s="10"/>
      <c r="D224" s="10"/>
      <c r="E224" s="10"/>
      <c r="F224" s="10"/>
      <c r="G224" s="10"/>
    </row>
    <row r="225" spans="2:7" x14ac:dyDescent="0.25">
      <c r="B225" s="10"/>
      <c r="C225" s="10"/>
      <c r="D225" s="10"/>
      <c r="E225" s="10"/>
      <c r="F225" s="10"/>
      <c r="G225" s="10"/>
    </row>
    <row r="226" spans="2:7" x14ac:dyDescent="0.25">
      <c r="B226" s="10"/>
      <c r="C226" s="10"/>
      <c r="D226" s="10"/>
      <c r="E226" s="10"/>
      <c r="F226" s="10"/>
      <c r="G226" s="10"/>
    </row>
    <row r="227" spans="2:7" x14ac:dyDescent="0.25">
      <c r="B227" s="10"/>
      <c r="C227" s="10"/>
      <c r="D227" s="10"/>
      <c r="E227" s="10"/>
      <c r="F227" s="10"/>
      <c r="G227" s="10"/>
    </row>
    <row r="228" spans="2:7" x14ac:dyDescent="0.25">
      <c r="B228" s="10"/>
      <c r="C228" s="10"/>
      <c r="D228" s="10"/>
      <c r="E228" s="10"/>
      <c r="F228" s="10"/>
      <c r="G228" s="10"/>
    </row>
    <row r="229" spans="2:7" x14ac:dyDescent="0.25">
      <c r="B229" s="10"/>
      <c r="C229" s="10"/>
      <c r="D229" s="10"/>
      <c r="E229" s="10"/>
      <c r="F229" s="10"/>
      <c r="G229" s="10"/>
    </row>
    <row r="230" spans="2:7" x14ac:dyDescent="0.25">
      <c r="B230" s="10"/>
      <c r="C230" s="10"/>
      <c r="D230" s="10"/>
      <c r="E230" s="10"/>
      <c r="F230" s="10"/>
      <c r="G230" s="10"/>
    </row>
    <row r="231" spans="2:7" x14ac:dyDescent="0.25">
      <c r="B231" s="10"/>
      <c r="C231" s="10"/>
      <c r="D231" s="10"/>
      <c r="E231" s="10"/>
      <c r="F231" s="10"/>
      <c r="G231" s="10"/>
    </row>
    <row r="232" spans="2:7" x14ac:dyDescent="0.25">
      <c r="B232" s="10"/>
      <c r="C232" s="10"/>
      <c r="D232" s="10"/>
      <c r="E232" s="10"/>
      <c r="F232" s="10"/>
      <c r="G232" s="10"/>
    </row>
    <row r="233" spans="2:7" x14ac:dyDescent="0.25">
      <c r="B233" s="10"/>
      <c r="C233" s="10"/>
      <c r="D233" s="10"/>
      <c r="E233" s="10"/>
      <c r="F233" s="10"/>
      <c r="G233" s="10"/>
    </row>
    <row r="234" spans="2:7" x14ac:dyDescent="0.25">
      <c r="B234" s="10"/>
      <c r="C234" s="10"/>
      <c r="D234" s="10"/>
      <c r="E234" s="10"/>
      <c r="F234" s="10"/>
      <c r="G234" s="10"/>
    </row>
    <row r="235" spans="2:7" x14ac:dyDescent="0.25">
      <c r="B235" s="10"/>
      <c r="C235" s="10"/>
      <c r="D235" s="10"/>
      <c r="E235" s="10"/>
      <c r="F235" s="10"/>
      <c r="G235" s="10"/>
    </row>
    <row r="236" spans="2:7" x14ac:dyDescent="0.25">
      <c r="B236" s="10"/>
      <c r="C236" s="10"/>
      <c r="D236" s="10"/>
      <c r="E236" s="10"/>
      <c r="F236" s="10"/>
      <c r="G236" s="10"/>
    </row>
    <row r="237" spans="2:7" x14ac:dyDescent="0.25">
      <c r="B237" s="10"/>
      <c r="C237" s="10"/>
      <c r="D237" s="10"/>
      <c r="E237" s="10"/>
      <c r="F237" s="10"/>
      <c r="G237" s="10"/>
    </row>
    <row r="238" spans="2:7" x14ac:dyDescent="0.25">
      <c r="B238" s="10"/>
      <c r="C238" s="10"/>
      <c r="D238" s="10"/>
      <c r="E238" s="10"/>
      <c r="F238" s="10"/>
      <c r="G238" s="10"/>
    </row>
    <row r="239" spans="2:7" x14ac:dyDescent="0.25">
      <c r="B239" s="10"/>
      <c r="C239" s="10"/>
      <c r="D239" s="10"/>
      <c r="E239" s="10"/>
      <c r="F239" s="10"/>
      <c r="G239" s="10"/>
    </row>
    <row r="240" spans="2:7" x14ac:dyDescent="0.25">
      <c r="B240" s="10"/>
      <c r="C240" s="10"/>
      <c r="D240" s="10"/>
      <c r="E240" s="10"/>
      <c r="F240" s="10"/>
      <c r="G240" s="10"/>
    </row>
    <row r="241" spans="2:7" x14ac:dyDescent="0.25">
      <c r="B241" s="10"/>
      <c r="C241" s="10"/>
      <c r="D241" s="10"/>
      <c r="E241" s="10"/>
      <c r="F241" s="10"/>
      <c r="G241" s="10"/>
    </row>
    <row r="242" spans="2:7" x14ac:dyDescent="0.25">
      <c r="B242" s="10"/>
      <c r="C242" s="10"/>
      <c r="D242" s="10"/>
      <c r="E242" s="10"/>
      <c r="F242" s="10"/>
      <c r="G242" s="10"/>
    </row>
    <row r="243" spans="2:7" x14ac:dyDescent="0.25">
      <c r="B243" s="10"/>
      <c r="C243" s="10"/>
      <c r="D243" s="10"/>
      <c r="E243" s="10"/>
      <c r="F243" s="10"/>
      <c r="G243" s="10"/>
    </row>
    <row r="244" spans="2:7" x14ac:dyDescent="0.25">
      <c r="B244" s="10"/>
      <c r="C244" s="10"/>
      <c r="D244" s="10"/>
      <c r="E244" s="10"/>
      <c r="F244" s="10"/>
      <c r="G244" s="10"/>
    </row>
    <row r="245" spans="2:7" x14ac:dyDescent="0.25">
      <c r="B245" s="10"/>
      <c r="C245" s="10"/>
      <c r="D245" s="10"/>
      <c r="E245" s="10"/>
      <c r="F245" s="10"/>
      <c r="G245" s="10"/>
    </row>
    <row r="246" spans="2:7" x14ac:dyDescent="0.25">
      <c r="B246" s="10"/>
      <c r="C246" s="10"/>
      <c r="D246" s="10"/>
      <c r="E246" s="10"/>
      <c r="F246" s="10"/>
      <c r="G246" s="10"/>
    </row>
    <row r="247" spans="2:7" x14ac:dyDescent="0.25">
      <c r="B247" s="10"/>
      <c r="C247" s="10"/>
      <c r="D247" s="10"/>
      <c r="E247" s="10"/>
      <c r="F247" s="10"/>
      <c r="G247" s="10"/>
    </row>
    <row r="248" spans="2:7" x14ac:dyDescent="0.25">
      <c r="B248" s="10"/>
      <c r="C248" s="10"/>
      <c r="D248" s="10"/>
      <c r="E248" s="10"/>
      <c r="F248" s="10"/>
      <c r="G248" s="10"/>
    </row>
    <row r="249" spans="2:7" x14ac:dyDescent="0.25">
      <c r="B249" s="10"/>
      <c r="C249" s="10"/>
      <c r="D249" s="10"/>
      <c r="E249" s="10"/>
      <c r="F249" s="10"/>
      <c r="G249" s="10"/>
    </row>
    <row r="250" spans="2:7" x14ac:dyDescent="0.25">
      <c r="B250" s="10"/>
      <c r="C250" s="10"/>
      <c r="D250" s="10"/>
      <c r="E250" s="10"/>
      <c r="F250" s="10"/>
      <c r="G250" s="10"/>
    </row>
    <row r="251" spans="2:7" x14ac:dyDescent="0.25">
      <c r="B251" s="10"/>
      <c r="C251" s="10"/>
      <c r="D251" s="10"/>
      <c r="E251" s="10"/>
      <c r="F251" s="10"/>
      <c r="G251" s="10"/>
    </row>
    <row r="252" spans="2:7" x14ac:dyDescent="0.25">
      <c r="B252" s="10"/>
      <c r="C252" s="10"/>
      <c r="D252" s="10"/>
      <c r="E252" s="10"/>
      <c r="F252" s="10"/>
      <c r="G252" s="10"/>
    </row>
    <row r="253" spans="2:7" x14ac:dyDescent="0.25">
      <c r="B253" s="10"/>
      <c r="C253" s="10"/>
      <c r="D253" s="10"/>
      <c r="E253" s="10"/>
      <c r="F253" s="10"/>
      <c r="G253" s="10"/>
    </row>
    <row r="254" spans="2:7" x14ac:dyDescent="0.25">
      <c r="B254" s="10"/>
      <c r="C254" s="10"/>
      <c r="D254" s="10"/>
      <c r="E254" s="10"/>
      <c r="F254" s="10"/>
      <c r="G254" s="10"/>
    </row>
    <row r="255" spans="2:7" x14ac:dyDescent="0.25">
      <c r="B255" s="10"/>
      <c r="C255" s="10"/>
      <c r="D255" s="10"/>
      <c r="E255" s="10"/>
      <c r="F255" s="10"/>
      <c r="G255" s="10"/>
    </row>
    <row r="256" spans="2:7" x14ac:dyDescent="0.25">
      <c r="B256" s="10"/>
      <c r="C256" s="10"/>
      <c r="D256" s="10"/>
      <c r="E256" s="10"/>
      <c r="F256" s="10"/>
      <c r="G256" s="10"/>
    </row>
    <row r="257" spans="2:7" x14ac:dyDescent="0.25">
      <c r="B257" s="10"/>
      <c r="C257" s="10"/>
      <c r="D257" s="10"/>
      <c r="E257" s="10"/>
      <c r="F257" s="10"/>
      <c r="G257" s="10"/>
    </row>
    <row r="258" spans="2:7" x14ac:dyDescent="0.25">
      <c r="B258" s="10"/>
      <c r="C258" s="10"/>
      <c r="D258" s="10"/>
      <c r="E258" s="10"/>
      <c r="F258" s="10"/>
      <c r="G258" s="10"/>
    </row>
    <row r="259" spans="2:7" x14ac:dyDescent="0.25">
      <c r="B259" s="10"/>
      <c r="C259" s="10"/>
      <c r="D259" s="10"/>
      <c r="E259" s="10"/>
      <c r="F259" s="10"/>
      <c r="G259" s="10"/>
    </row>
    <row r="260" spans="2:7" x14ac:dyDescent="0.25">
      <c r="B260" s="10"/>
      <c r="C260" s="10"/>
      <c r="D260" s="10"/>
      <c r="E260" s="10"/>
      <c r="F260" s="10"/>
      <c r="G260" s="10"/>
    </row>
    <row r="261" spans="2:7" x14ac:dyDescent="0.25">
      <c r="B261" s="10"/>
      <c r="C261" s="10"/>
      <c r="D261" s="10"/>
      <c r="E261" s="10"/>
      <c r="F261" s="10"/>
      <c r="G261" s="10"/>
    </row>
    <row r="262" spans="2:7" x14ac:dyDescent="0.25">
      <c r="B262" s="10"/>
      <c r="C262" s="10"/>
      <c r="D262" s="10"/>
      <c r="E262" s="10"/>
      <c r="F262" s="10"/>
      <c r="G262" s="10"/>
    </row>
    <row r="263" spans="2:7" x14ac:dyDescent="0.25">
      <c r="B263" s="10"/>
      <c r="C263" s="10"/>
      <c r="D263" s="10"/>
      <c r="E263" s="10"/>
      <c r="F263" s="10"/>
      <c r="G263" s="10"/>
    </row>
    <row r="264" spans="2:7" x14ac:dyDescent="0.25">
      <c r="B264" s="10"/>
      <c r="C264" s="10"/>
      <c r="D264" s="10"/>
      <c r="E264" s="10"/>
      <c r="F264" s="10"/>
      <c r="G264" s="10"/>
    </row>
    <row r="265" spans="2:7" x14ac:dyDescent="0.25">
      <c r="B265" s="10"/>
      <c r="C265" s="10"/>
      <c r="D265" s="10"/>
      <c r="E265" s="10"/>
      <c r="F265" s="10"/>
      <c r="G265" s="10"/>
    </row>
    <row r="266" spans="2:7" x14ac:dyDescent="0.25">
      <c r="B266" s="10"/>
      <c r="C266" s="10"/>
      <c r="D266" s="10"/>
      <c r="E266" s="10"/>
      <c r="F266" s="10"/>
      <c r="G266" s="10"/>
    </row>
    <row r="267" spans="2:7" x14ac:dyDescent="0.25">
      <c r="B267" s="10"/>
      <c r="C267" s="10"/>
      <c r="D267" s="10"/>
      <c r="E267" s="10"/>
      <c r="F267" s="10"/>
      <c r="G267" s="10"/>
    </row>
    <row r="268" spans="2:7" x14ac:dyDescent="0.25">
      <c r="B268" s="10"/>
      <c r="C268" s="10"/>
      <c r="D268" s="10"/>
      <c r="E268" s="10"/>
      <c r="F268" s="10"/>
      <c r="G268" s="10"/>
    </row>
    <row r="269" spans="2:7" x14ac:dyDescent="0.25">
      <c r="B269" s="10"/>
      <c r="C269" s="10"/>
      <c r="D269" s="10"/>
      <c r="E269" s="10"/>
      <c r="F269" s="10"/>
      <c r="G269" s="10"/>
    </row>
    <row r="270" spans="2:7" x14ac:dyDescent="0.25">
      <c r="B270" s="10"/>
      <c r="C270" s="10"/>
      <c r="D270" s="10"/>
      <c r="E270" s="10"/>
      <c r="F270" s="10"/>
      <c r="G270" s="10"/>
    </row>
    <row r="271" spans="2:7" x14ac:dyDescent="0.25">
      <c r="B271" s="10"/>
      <c r="C271" s="10"/>
      <c r="D271" s="10"/>
      <c r="E271" s="10"/>
      <c r="F271" s="10"/>
      <c r="G271" s="10"/>
    </row>
    <row r="272" spans="2:7" x14ac:dyDescent="0.25">
      <c r="B272" s="10"/>
      <c r="C272" s="10"/>
      <c r="D272" s="10"/>
      <c r="E272" s="10"/>
      <c r="F272" s="10"/>
      <c r="G272" s="10"/>
    </row>
    <row r="273" spans="2:7" x14ac:dyDescent="0.25">
      <c r="B273" s="10"/>
      <c r="C273" s="10"/>
      <c r="D273" s="10"/>
      <c r="E273" s="10"/>
      <c r="F273" s="10"/>
      <c r="G273" s="10"/>
    </row>
    <row r="274" spans="2:7" x14ac:dyDescent="0.25">
      <c r="B274" s="10"/>
      <c r="C274" s="10"/>
      <c r="D274" s="10"/>
      <c r="E274" s="10"/>
      <c r="F274" s="10"/>
      <c r="G274" s="10"/>
    </row>
    <row r="275" spans="2:7" x14ac:dyDescent="0.25">
      <c r="B275" s="10"/>
      <c r="C275" s="10"/>
      <c r="D275" s="10"/>
      <c r="E275" s="10"/>
      <c r="F275" s="10"/>
      <c r="G275" s="10"/>
    </row>
    <row r="276" spans="2:7" x14ac:dyDescent="0.25">
      <c r="B276" s="10"/>
      <c r="C276" s="10"/>
      <c r="D276" s="10"/>
      <c r="E276" s="10"/>
      <c r="F276" s="10"/>
      <c r="G276" s="10"/>
    </row>
    <row r="277" spans="2:7" x14ac:dyDescent="0.25">
      <c r="B277" s="10"/>
      <c r="C277" s="10"/>
      <c r="D277" s="10"/>
      <c r="E277" s="10"/>
      <c r="F277" s="10"/>
      <c r="G277" s="10"/>
    </row>
    <row r="278" spans="2:7" x14ac:dyDescent="0.25">
      <c r="B278" s="10"/>
      <c r="C278" s="10"/>
      <c r="D278" s="10"/>
      <c r="E278" s="10"/>
      <c r="F278" s="10"/>
      <c r="G278" s="10"/>
    </row>
    <row r="279" spans="2:7" x14ac:dyDescent="0.25">
      <c r="B279" s="10"/>
      <c r="C279" s="10"/>
      <c r="D279" s="10"/>
      <c r="E279" s="10"/>
      <c r="F279" s="10"/>
      <c r="G279" s="10"/>
    </row>
    <row r="280" spans="2:7" x14ac:dyDescent="0.25">
      <c r="B280" s="10"/>
      <c r="C280" s="10"/>
      <c r="D280" s="10"/>
      <c r="E280" s="10"/>
      <c r="F280" s="10"/>
      <c r="G280" s="10"/>
    </row>
    <row r="281" spans="2:7" x14ac:dyDescent="0.25">
      <c r="B281" s="10"/>
      <c r="C281" s="10"/>
      <c r="D281" s="10"/>
      <c r="E281" s="10"/>
      <c r="F281" s="10"/>
      <c r="G281" s="10"/>
    </row>
    <row r="282" spans="2:7" x14ac:dyDescent="0.25">
      <c r="B282" s="10"/>
      <c r="C282" s="10"/>
      <c r="D282" s="10"/>
      <c r="E282" s="10"/>
      <c r="F282" s="10"/>
      <c r="G282" s="10"/>
    </row>
    <row r="283" spans="2:7" x14ac:dyDescent="0.25">
      <c r="B283" s="10"/>
      <c r="C283" s="10"/>
      <c r="D283" s="10"/>
      <c r="E283" s="10"/>
      <c r="F283" s="10"/>
      <c r="G283" s="10"/>
    </row>
    <row r="284" spans="2:7" x14ac:dyDescent="0.25">
      <c r="B284" s="10"/>
      <c r="C284" s="10"/>
      <c r="D284" s="10"/>
      <c r="E284" s="10"/>
      <c r="F284" s="10"/>
      <c r="G284" s="10"/>
    </row>
    <row r="285" spans="2:7" x14ac:dyDescent="0.25">
      <c r="B285" s="10"/>
      <c r="C285" s="10"/>
      <c r="D285" s="10"/>
      <c r="E285" s="10"/>
      <c r="F285" s="10"/>
      <c r="G285" s="10"/>
    </row>
    <row r="286" spans="2:7" x14ac:dyDescent="0.25">
      <c r="B286" s="10"/>
      <c r="C286" s="10"/>
      <c r="D286" s="10"/>
      <c r="E286" s="10"/>
      <c r="F286" s="10"/>
      <c r="G286" s="10"/>
    </row>
    <row r="287" spans="2:7" x14ac:dyDescent="0.25">
      <c r="B287" s="10"/>
      <c r="C287" s="10"/>
      <c r="D287" s="10"/>
      <c r="E287" s="10"/>
      <c r="F287" s="10"/>
      <c r="G287" s="10"/>
    </row>
    <row r="288" spans="2:7" x14ac:dyDescent="0.25">
      <c r="B288" s="10"/>
      <c r="C288" s="10"/>
      <c r="D288" s="10"/>
      <c r="E288" s="10"/>
      <c r="F288" s="10"/>
      <c r="G288" s="10"/>
    </row>
    <row r="289" spans="2:7" x14ac:dyDescent="0.25">
      <c r="B289" s="10"/>
      <c r="C289" s="10"/>
      <c r="D289" s="10"/>
      <c r="E289" s="10"/>
      <c r="F289" s="10"/>
      <c r="G289" s="10"/>
    </row>
    <row r="290" spans="2:7" x14ac:dyDescent="0.25">
      <c r="B290" s="10"/>
      <c r="C290" s="10"/>
      <c r="D290" s="10"/>
      <c r="E290" s="10"/>
      <c r="F290" s="10"/>
      <c r="G290" s="10"/>
    </row>
    <row r="291" spans="2:7" x14ac:dyDescent="0.25">
      <c r="B291" s="10"/>
      <c r="C291" s="10"/>
      <c r="D291" s="10"/>
      <c r="E291" s="10"/>
      <c r="F291" s="10"/>
      <c r="G291" s="10"/>
    </row>
    <row r="292" spans="2:7" x14ac:dyDescent="0.25">
      <c r="B292" s="10"/>
      <c r="C292" s="10"/>
      <c r="D292" s="10"/>
      <c r="E292" s="10"/>
      <c r="F292" s="10"/>
      <c r="G292" s="10"/>
    </row>
    <row r="293" spans="2:7" x14ac:dyDescent="0.25">
      <c r="B293" s="10"/>
      <c r="C293" s="10"/>
      <c r="D293" s="10"/>
      <c r="E293" s="10"/>
      <c r="F293" s="10"/>
      <c r="G293" s="10"/>
    </row>
    <row r="294" spans="2:7" x14ac:dyDescent="0.25">
      <c r="B294" s="10"/>
      <c r="C294" s="10"/>
      <c r="D294" s="10"/>
      <c r="E294" s="10"/>
      <c r="F294" s="10"/>
      <c r="G294" s="10"/>
    </row>
    <row r="295" spans="2:7" x14ac:dyDescent="0.25">
      <c r="B295" s="10"/>
      <c r="C295" s="10"/>
      <c r="D295" s="10"/>
      <c r="E295" s="10"/>
      <c r="F295" s="10"/>
      <c r="G295" s="10"/>
    </row>
    <row r="296" spans="2:7" x14ac:dyDescent="0.25">
      <c r="B296" s="10"/>
      <c r="C296" s="10"/>
      <c r="D296" s="10"/>
      <c r="E296" s="10"/>
      <c r="F296" s="10"/>
      <c r="G296" s="10"/>
    </row>
    <row r="297" spans="2:7" x14ac:dyDescent="0.25">
      <c r="B297" s="10"/>
      <c r="C297" s="10"/>
      <c r="D297" s="10"/>
      <c r="E297" s="10"/>
      <c r="F297" s="10"/>
      <c r="G297" s="10"/>
    </row>
    <row r="298" spans="2:7" x14ac:dyDescent="0.25">
      <c r="B298" s="10"/>
      <c r="C298" s="10"/>
      <c r="D298" s="10"/>
      <c r="E298" s="10"/>
      <c r="F298" s="10"/>
      <c r="G298" s="10"/>
    </row>
    <row r="299" spans="2:7" x14ac:dyDescent="0.25">
      <c r="B299" s="10"/>
      <c r="C299" s="10"/>
      <c r="D299" s="10"/>
      <c r="E299" s="10"/>
      <c r="F299" s="10"/>
      <c r="G299" s="10"/>
    </row>
    <row r="300" spans="2:7" x14ac:dyDescent="0.25">
      <c r="B300" s="10"/>
      <c r="C300" s="10"/>
      <c r="D300" s="10"/>
      <c r="E300" s="10"/>
      <c r="F300" s="10"/>
      <c r="G300" s="10"/>
    </row>
    <row r="301" spans="2:7" x14ac:dyDescent="0.25">
      <c r="B301" s="10"/>
      <c r="C301" s="10"/>
      <c r="D301" s="10"/>
      <c r="E301" s="10"/>
      <c r="F301" s="10"/>
      <c r="G301" s="10"/>
    </row>
    <row r="302" spans="2:7" x14ac:dyDescent="0.25">
      <c r="B302" s="10"/>
      <c r="C302" s="10"/>
      <c r="D302" s="10"/>
      <c r="E302" s="10"/>
      <c r="F302" s="10"/>
      <c r="G302" s="10"/>
    </row>
    <row r="303" spans="2:7" x14ac:dyDescent="0.25">
      <c r="B303" s="10"/>
      <c r="C303" s="10"/>
      <c r="D303" s="10"/>
      <c r="E303" s="10"/>
      <c r="F303" s="10"/>
      <c r="G303" s="10"/>
    </row>
    <row r="304" spans="2:7" x14ac:dyDescent="0.25">
      <c r="B304" s="10"/>
      <c r="C304" s="10"/>
      <c r="D304" s="10"/>
      <c r="E304" s="10"/>
      <c r="F304" s="10"/>
      <c r="G304" s="10"/>
    </row>
    <row r="305" spans="2:7" x14ac:dyDescent="0.25">
      <c r="B305" s="10"/>
      <c r="C305" s="10"/>
      <c r="D305" s="10"/>
      <c r="E305" s="10"/>
      <c r="F305" s="10"/>
      <c r="G305" s="10"/>
    </row>
    <row r="306" spans="2:7" x14ac:dyDescent="0.25">
      <c r="B306" s="10"/>
      <c r="C306" s="10"/>
      <c r="D306" s="10"/>
      <c r="E306" s="10"/>
      <c r="F306" s="10"/>
      <c r="G306" s="10"/>
    </row>
    <row r="307" spans="2:7" x14ac:dyDescent="0.25">
      <c r="B307" s="10"/>
      <c r="C307" s="10"/>
      <c r="D307" s="10"/>
      <c r="E307" s="10"/>
      <c r="F307" s="10"/>
      <c r="G307" s="10"/>
    </row>
    <row r="308" spans="2:7" x14ac:dyDescent="0.25">
      <c r="B308" s="10"/>
      <c r="C308" s="10"/>
      <c r="D308" s="10"/>
      <c r="E308" s="10"/>
      <c r="F308" s="10"/>
      <c r="G308" s="10"/>
    </row>
    <row r="309" spans="2:7" x14ac:dyDescent="0.25">
      <c r="B309" s="10"/>
      <c r="C309" s="10"/>
      <c r="D309" s="10"/>
      <c r="E309" s="10"/>
      <c r="F309" s="10"/>
      <c r="G309" s="10"/>
    </row>
    <row r="310" spans="2:7" x14ac:dyDescent="0.25">
      <c r="B310" s="10"/>
      <c r="C310" s="10"/>
      <c r="D310" s="10"/>
      <c r="E310" s="10"/>
      <c r="F310" s="10"/>
      <c r="G310" s="10"/>
    </row>
    <row r="311" spans="2:7" x14ac:dyDescent="0.25">
      <c r="B311" s="10"/>
      <c r="C311" s="10"/>
      <c r="D311" s="10"/>
      <c r="E311" s="10"/>
      <c r="F311" s="10"/>
      <c r="G311" s="10"/>
    </row>
    <row r="312" spans="2:7" x14ac:dyDescent="0.25">
      <c r="B312" s="10"/>
      <c r="C312" s="10"/>
      <c r="D312" s="10"/>
      <c r="E312" s="10"/>
      <c r="F312" s="10"/>
      <c r="G312" s="10"/>
    </row>
    <row r="313" spans="2:7" x14ac:dyDescent="0.25">
      <c r="B313" s="10"/>
      <c r="C313" s="10"/>
      <c r="D313" s="10"/>
      <c r="E313" s="10"/>
      <c r="F313" s="10"/>
      <c r="G313" s="10"/>
    </row>
    <row r="314" spans="2:7" x14ac:dyDescent="0.25">
      <c r="B314" s="10"/>
      <c r="C314" s="10"/>
      <c r="D314" s="10"/>
      <c r="E314" s="10"/>
      <c r="F314" s="10"/>
      <c r="G314" s="10"/>
    </row>
    <row r="315" spans="2:7" x14ac:dyDescent="0.25">
      <c r="B315" s="10"/>
      <c r="C315" s="10"/>
      <c r="D315" s="10"/>
      <c r="E315" s="10"/>
      <c r="F315" s="10"/>
      <c r="G315" s="10"/>
    </row>
    <row r="316" spans="2:7" x14ac:dyDescent="0.25">
      <c r="B316" s="10"/>
      <c r="C316" s="10"/>
      <c r="D316" s="10"/>
      <c r="E316" s="10"/>
      <c r="F316" s="10"/>
      <c r="G316" s="10"/>
    </row>
    <row r="317" spans="2:7" x14ac:dyDescent="0.25">
      <c r="B317" s="10"/>
      <c r="C317" s="10"/>
      <c r="D317" s="10"/>
      <c r="E317" s="10"/>
      <c r="F317" s="10"/>
      <c r="G317" s="10"/>
    </row>
    <row r="318" spans="2:7" x14ac:dyDescent="0.25">
      <c r="B318" s="10"/>
      <c r="C318" s="10"/>
      <c r="D318" s="10"/>
      <c r="E318" s="10"/>
      <c r="F318" s="10"/>
      <c r="G318" s="10"/>
    </row>
    <row r="319" spans="2:7" x14ac:dyDescent="0.25">
      <c r="B319" s="10"/>
      <c r="C319" s="10"/>
      <c r="D319" s="10"/>
      <c r="E319" s="10"/>
      <c r="F319" s="10"/>
      <c r="G319" s="10"/>
    </row>
    <row r="320" spans="2:7" x14ac:dyDescent="0.25">
      <c r="B320" s="10"/>
      <c r="C320" s="10"/>
      <c r="D320" s="10"/>
      <c r="E320" s="10"/>
      <c r="F320" s="10"/>
      <c r="G320" s="10"/>
    </row>
    <row r="321" spans="2:7" x14ac:dyDescent="0.25">
      <c r="B321" s="10"/>
      <c r="C321" s="10"/>
      <c r="D321" s="10"/>
      <c r="E321" s="10"/>
      <c r="F321" s="10"/>
      <c r="G321" s="10"/>
    </row>
    <row r="322" spans="2:7" x14ac:dyDescent="0.25">
      <c r="B322" s="10"/>
      <c r="C322" s="10"/>
      <c r="D322" s="10"/>
      <c r="E322" s="10"/>
      <c r="F322" s="10"/>
      <c r="G322" s="10"/>
    </row>
    <row r="323" spans="2:7" x14ac:dyDescent="0.25">
      <c r="B323" s="10"/>
      <c r="C323" s="10"/>
      <c r="D323" s="10"/>
      <c r="E323" s="10"/>
      <c r="F323" s="10"/>
      <c r="G323" s="10"/>
    </row>
    <row r="324" spans="2:7" x14ac:dyDescent="0.25">
      <c r="B324" s="10"/>
      <c r="C324" s="10"/>
      <c r="D324" s="10"/>
      <c r="E324" s="10"/>
      <c r="F324" s="10"/>
      <c r="G324" s="10"/>
    </row>
    <row r="325" spans="2:7" x14ac:dyDescent="0.25">
      <c r="B325" s="10"/>
      <c r="C325" s="10"/>
      <c r="D325" s="10"/>
      <c r="E325" s="10"/>
      <c r="F325" s="10"/>
      <c r="G325" s="10"/>
    </row>
    <row r="326" spans="2:7" x14ac:dyDescent="0.25">
      <c r="B326" s="10"/>
      <c r="C326" s="10"/>
      <c r="D326" s="10"/>
      <c r="E326" s="10"/>
      <c r="F326" s="10"/>
      <c r="G326" s="10"/>
    </row>
    <row r="327" spans="2:7" x14ac:dyDescent="0.25">
      <c r="B327" s="10"/>
      <c r="C327" s="10"/>
      <c r="D327" s="10"/>
      <c r="E327" s="10"/>
      <c r="F327" s="10"/>
      <c r="G327" s="10"/>
    </row>
    <row r="328" spans="2:7" x14ac:dyDescent="0.25">
      <c r="B328" s="10"/>
      <c r="C328" s="10"/>
      <c r="D328" s="10"/>
      <c r="E328" s="10"/>
      <c r="F328" s="10"/>
      <c r="G328" s="10"/>
    </row>
    <row r="329" spans="2:7" x14ac:dyDescent="0.25">
      <c r="B329" s="10"/>
      <c r="C329" s="10"/>
      <c r="D329" s="10"/>
      <c r="E329" s="10"/>
      <c r="F329" s="10"/>
      <c r="G329" s="10"/>
    </row>
    <row r="330" spans="2:7" x14ac:dyDescent="0.25">
      <c r="B330" s="10"/>
      <c r="C330" s="10"/>
      <c r="D330" s="10"/>
      <c r="E330" s="10"/>
      <c r="F330" s="10"/>
      <c r="G330" s="10"/>
    </row>
    <row r="331" spans="2:7" x14ac:dyDescent="0.25">
      <c r="B331" s="10"/>
      <c r="C331" s="10"/>
      <c r="D331" s="10"/>
      <c r="E331" s="10"/>
      <c r="F331" s="10"/>
      <c r="G331" s="10"/>
    </row>
    <row r="332" spans="2:7" x14ac:dyDescent="0.25">
      <c r="B332" s="10"/>
      <c r="C332" s="10"/>
      <c r="D332" s="10"/>
      <c r="E332" s="10"/>
      <c r="F332" s="10"/>
      <c r="G332" s="10"/>
    </row>
    <row r="333" spans="2:7" x14ac:dyDescent="0.25">
      <c r="B333" s="10"/>
      <c r="C333" s="10"/>
      <c r="D333" s="10"/>
      <c r="E333" s="10"/>
      <c r="F333" s="10"/>
      <c r="G333" s="10"/>
    </row>
    <row r="334" spans="2:7" x14ac:dyDescent="0.25">
      <c r="B334" s="10"/>
      <c r="C334" s="10"/>
      <c r="D334" s="10"/>
      <c r="E334" s="10"/>
      <c r="F334" s="10"/>
      <c r="G334" s="10"/>
    </row>
    <row r="335" spans="2:7" x14ac:dyDescent="0.25">
      <c r="B335" s="10"/>
      <c r="C335" s="10"/>
      <c r="D335" s="10"/>
      <c r="E335" s="10"/>
      <c r="F335" s="10"/>
      <c r="G335" s="10"/>
    </row>
    <row r="336" spans="2:7" x14ac:dyDescent="0.25">
      <c r="B336" s="10"/>
      <c r="C336" s="10"/>
      <c r="D336" s="10"/>
      <c r="E336" s="10"/>
      <c r="F336" s="10"/>
      <c r="G336" s="10"/>
    </row>
    <row r="337" spans="2:7" x14ac:dyDescent="0.25">
      <c r="B337" s="10"/>
      <c r="C337" s="10"/>
      <c r="D337" s="10"/>
      <c r="E337" s="10"/>
      <c r="F337" s="10"/>
      <c r="G337" s="10"/>
    </row>
    <row r="338" spans="2:7" x14ac:dyDescent="0.25">
      <c r="B338" s="10"/>
      <c r="C338" s="10"/>
      <c r="D338" s="10"/>
      <c r="E338" s="10"/>
      <c r="F338" s="10"/>
      <c r="G338" s="10"/>
    </row>
    <row r="339" spans="2:7" x14ac:dyDescent="0.25">
      <c r="B339" s="10"/>
      <c r="C339" s="10"/>
      <c r="D339" s="10"/>
      <c r="E339" s="10"/>
      <c r="F339" s="10"/>
      <c r="G339" s="10"/>
    </row>
    <row r="340" spans="2:7" x14ac:dyDescent="0.25">
      <c r="B340" s="10"/>
      <c r="C340" s="10"/>
      <c r="D340" s="10"/>
      <c r="E340" s="10"/>
      <c r="F340" s="10"/>
      <c r="G340" s="10"/>
    </row>
    <row r="341" spans="2:7" x14ac:dyDescent="0.25">
      <c r="B341" s="10"/>
      <c r="C341" s="10"/>
      <c r="D341" s="10"/>
      <c r="E341" s="10"/>
      <c r="F341" s="10"/>
      <c r="G341" s="10"/>
    </row>
    <row r="342" spans="2:7" x14ac:dyDescent="0.25">
      <c r="B342" s="10"/>
      <c r="C342" s="10"/>
      <c r="D342" s="10"/>
      <c r="E342" s="10"/>
      <c r="F342" s="10"/>
      <c r="G342" s="10"/>
    </row>
    <row r="343" spans="2:7" x14ac:dyDescent="0.25">
      <c r="B343" s="10"/>
      <c r="C343" s="10"/>
      <c r="D343" s="10"/>
      <c r="E343" s="10"/>
      <c r="F343" s="10"/>
      <c r="G343" s="10"/>
    </row>
    <row r="344" spans="2:7" x14ac:dyDescent="0.25">
      <c r="B344" s="10"/>
      <c r="C344" s="10"/>
      <c r="D344" s="10"/>
      <c r="E344" s="10"/>
      <c r="F344" s="10"/>
      <c r="G344" s="10"/>
    </row>
    <row r="345" spans="2:7" x14ac:dyDescent="0.25">
      <c r="B345" s="10"/>
      <c r="C345" s="10"/>
      <c r="D345" s="10"/>
      <c r="E345" s="10"/>
      <c r="F345" s="10"/>
      <c r="G345" s="10"/>
    </row>
    <row r="346" spans="2:7" x14ac:dyDescent="0.25">
      <c r="B346" s="10"/>
      <c r="C346" s="10"/>
      <c r="D346" s="10"/>
      <c r="E346" s="10"/>
      <c r="F346" s="10"/>
      <c r="G346" s="10"/>
    </row>
    <row r="347" spans="2:7" x14ac:dyDescent="0.25">
      <c r="B347" s="10"/>
      <c r="C347" s="10"/>
      <c r="D347" s="10"/>
      <c r="E347" s="10"/>
      <c r="F347" s="10"/>
      <c r="G347" s="10"/>
    </row>
    <row r="348" spans="2:7" x14ac:dyDescent="0.25">
      <c r="B348" s="10"/>
      <c r="C348" s="10"/>
      <c r="D348" s="10"/>
      <c r="E348" s="10"/>
      <c r="F348" s="10"/>
      <c r="G348" s="10"/>
    </row>
    <row r="349" spans="2:7" x14ac:dyDescent="0.25">
      <c r="B349" s="10"/>
      <c r="C349" s="10"/>
      <c r="D349" s="10"/>
      <c r="E349" s="10"/>
      <c r="F349" s="10"/>
      <c r="G349" s="10"/>
    </row>
    <row r="350" spans="2:7" x14ac:dyDescent="0.25">
      <c r="B350" s="10"/>
      <c r="C350" s="10"/>
      <c r="D350" s="10"/>
      <c r="E350" s="10"/>
      <c r="F350" s="10"/>
      <c r="G350" s="10"/>
    </row>
    <row r="351" spans="2:7" x14ac:dyDescent="0.25">
      <c r="B351" s="10"/>
      <c r="C351" s="10"/>
      <c r="D351" s="10"/>
      <c r="E351" s="10"/>
      <c r="F351" s="10"/>
      <c r="G351" s="10"/>
    </row>
    <row r="352" spans="2:7" x14ac:dyDescent="0.25">
      <c r="B352" s="10"/>
      <c r="C352" s="10"/>
      <c r="D352" s="10"/>
      <c r="E352" s="10"/>
      <c r="F352" s="10"/>
      <c r="G352" s="10"/>
    </row>
    <row r="353" spans="2:7" x14ac:dyDescent="0.25">
      <c r="B353" s="10"/>
      <c r="C353" s="10"/>
      <c r="D353" s="10"/>
      <c r="E353" s="10"/>
      <c r="F353" s="10"/>
      <c r="G353" s="10"/>
    </row>
    <row r="354" spans="2:7" x14ac:dyDescent="0.25">
      <c r="B354" s="10"/>
      <c r="C354" s="10"/>
      <c r="D354" s="10"/>
      <c r="E354" s="10"/>
      <c r="F354" s="10"/>
      <c r="G354" s="10"/>
    </row>
    <row r="355" spans="2:7" x14ac:dyDescent="0.25">
      <c r="B355" s="10"/>
      <c r="C355" s="10"/>
      <c r="D355" s="10"/>
      <c r="E355" s="10"/>
      <c r="F355" s="10"/>
      <c r="G355" s="10"/>
    </row>
    <row r="356" spans="2:7" x14ac:dyDescent="0.25">
      <c r="B356" s="10"/>
      <c r="C356" s="10"/>
      <c r="D356" s="10"/>
      <c r="E356" s="10"/>
      <c r="F356" s="10"/>
      <c r="G356" s="10"/>
    </row>
    <row r="357" spans="2:7" x14ac:dyDescent="0.25">
      <c r="B357" s="10"/>
      <c r="C357" s="10"/>
      <c r="D357" s="10"/>
      <c r="E357" s="10"/>
      <c r="F357" s="10"/>
      <c r="G357" s="10"/>
    </row>
    <row r="358" spans="2:7" x14ac:dyDescent="0.25">
      <c r="B358" s="10"/>
      <c r="C358" s="10"/>
      <c r="D358" s="10"/>
      <c r="E358" s="10"/>
      <c r="F358" s="10"/>
      <c r="G358" s="10"/>
    </row>
    <row r="359" spans="2:7" x14ac:dyDescent="0.25">
      <c r="B359" s="10"/>
      <c r="C359" s="10"/>
      <c r="D359" s="10"/>
      <c r="E359" s="10"/>
      <c r="F359" s="10"/>
      <c r="G359" s="10"/>
    </row>
    <row r="360" spans="2:7" x14ac:dyDescent="0.25">
      <c r="B360" s="10"/>
      <c r="C360" s="10"/>
      <c r="D360" s="10"/>
      <c r="E360" s="10"/>
      <c r="F360" s="10"/>
      <c r="G360" s="10"/>
    </row>
    <row r="361" spans="2:7" x14ac:dyDescent="0.25">
      <c r="B361" s="10"/>
      <c r="C361" s="10"/>
      <c r="D361" s="10"/>
      <c r="E361" s="10"/>
      <c r="F361" s="10"/>
      <c r="G361" s="10"/>
    </row>
    <row r="362" spans="2:7" x14ac:dyDescent="0.25">
      <c r="B362" s="10"/>
      <c r="C362" s="10"/>
      <c r="D362" s="10"/>
      <c r="E362" s="10"/>
      <c r="F362" s="10"/>
      <c r="G362" s="10"/>
    </row>
    <row r="363" spans="2:7" x14ac:dyDescent="0.25">
      <c r="B363" s="10"/>
      <c r="C363" s="10"/>
      <c r="D363" s="10"/>
      <c r="E363" s="10"/>
      <c r="F363" s="10"/>
      <c r="G363" s="10"/>
    </row>
    <row r="364" spans="2:7" x14ac:dyDescent="0.25">
      <c r="B364" s="10"/>
      <c r="C364" s="10"/>
      <c r="D364" s="10"/>
      <c r="E364" s="10"/>
      <c r="F364" s="10"/>
      <c r="G364" s="10"/>
    </row>
    <row r="365" spans="2:7" x14ac:dyDescent="0.25">
      <c r="B365" s="10"/>
      <c r="C365" s="10"/>
      <c r="D365" s="10"/>
      <c r="E365" s="10"/>
      <c r="F365" s="10"/>
      <c r="G365" s="10"/>
    </row>
    <row r="366" spans="2:7" x14ac:dyDescent="0.25">
      <c r="B366" s="10"/>
      <c r="C366" s="10"/>
      <c r="D366" s="10"/>
      <c r="E366" s="10"/>
      <c r="F366" s="10"/>
      <c r="G366" s="10"/>
    </row>
    <row r="367" spans="2:7" x14ac:dyDescent="0.25">
      <c r="B367" s="10"/>
      <c r="C367" s="10"/>
      <c r="D367" s="10"/>
      <c r="E367" s="10"/>
      <c r="F367" s="10"/>
      <c r="G367" s="10"/>
    </row>
    <row r="368" spans="2:7" x14ac:dyDescent="0.25">
      <c r="B368" s="10"/>
      <c r="C368" s="10"/>
      <c r="D368" s="10"/>
      <c r="E368" s="10"/>
      <c r="F368" s="10"/>
      <c r="G368" s="10"/>
    </row>
    <row r="369" spans="2:7" x14ac:dyDescent="0.25">
      <c r="B369" s="10"/>
      <c r="C369" s="10"/>
      <c r="D369" s="10"/>
      <c r="E369" s="10"/>
      <c r="F369" s="10"/>
      <c r="G369" s="10"/>
    </row>
    <row r="370" spans="2:7" x14ac:dyDescent="0.25">
      <c r="B370" s="10"/>
      <c r="C370" s="10"/>
      <c r="D370" s="10"/>
      <c r="E370" s="10"/>
      <c r="F370" s="10"/>
      <c r="G370" s="10"/>
    </row>
    <row r="371" spans="2:7" x14ac:dyDescent="0.25">
      <c r="B371" s="10"/>
      <c r="C371" s="10"/>
      <c r="D371" s="10"/>
      <c r="E371" s="10"/>
      <c r="F371" s="10"/>
      <c r="G371" s="10"/>
    </row>
    <row r="372" spans="2:7" x14ac:dyDescent="0.25">
      <c r="B372" s="10"/>
      <c r="C372" s="10"/>
      <c r="D372" s="10"/>
      <c r="E372" s="10"/>
      <c r="F372" s="10"/>
      <c r="G372" s="10"/>
    </row>
    <row r="373" spans="2:7" x14ac:dyDescent="0.25">
      <c r="B373" s="10"/>
      <c r="C373" s="10"/>
      <c r="D373" s="10"/>
      <c r="E373" s="10"/>
      <c r="F373" s="10"/>
      <c r="G373" s="10"/>
    </row>
    <row r="374" spans="2:7" x14ac:dyDescent="0.25">
      <c r="B374" s="10"/>
      <c r="C374" s="10"/>
      <c r="D374" s="10"/>
      <c r="E374" s="10"/>
      <c r="F374" s="10"/>
      <c r="G374" s="10"/>
    </row>
    <row r="375" spans="2:7" x14ac:dyDescent="0.25">
      <c r="B375" s="10"/>
      <c r="C375" s="10"/>
      <c r="D375" s="10"/>
      <c r="E375" s="10"/>
      <c r="F375" s="10"/>
      <c r="G375" s="10"/>
    </row>
    <row r="376" spans="2:7" x14ac:dyDescent="0.25">
      <c r="B376" s="10"/>
      <c r="C376" s="10"/>
      <c r="D376" s="10"/>
      <c r="E376" s="10"/>
      <c r="F376" s="10"/>
      <c r="G376" s="10"/>
    </row>
    <row r="377" spans="2:7" x14ac:dyDescent="0.25">
      <c r="B377" s="10"/>
      <c r="C377" s="10"/>
      <c r="D377" s="10"/>
      <c r="E377" s="10"/>
      <c r="F377" s="10"/>
      <c r="G377" s="10"/>
    </row>
    <row r="378" spans="2:7" x14ac:dyDescent="0.25">
      <c r="B378" s="10"/>
      <c r="C378" s="10"/>
      <c r="D378" s="10"/>
      <c r="E378" s="10"/>
      <c r="F378" s="10"/>
      <c r="G378" s="10"/>
    </row>
    <row r="379" spans="2:7" x14ac:dyDescent="0.25">
      <c r="B379" s="10"/>
      <c r="C379" s="10"/>
      <c r="D379" s="10"/>
      <c r="E379" s="10"/>
      <c r="F379" s="10"/>
      <c r="G379" s="10"/>
    </row>
    <row r="380" spans="2:7" x14ac:dyDescent="0.25">
      <c r="B380" s="10"/>
      <c r="C380" s="10"/>
      <c r="D380" s="10"/>
      <c r="E380" s="10"/>
      <c r="F380" s="10"/>
      <c r="G380" s="10"/>
    </row>
    <row r="381" spans="2:7" x14ac:dyDescent="0.25">
      <c r="B381" s="10"/>
      <c r="C381" s="10"/>
      <c r="D381" s="10"/>
      <c r="E381" s="10"/>
      <c r="F381" s="10"/>
      <c r="G381" s="10"/>
    </row>
    <row r="382" spans="2:7" x14ac:dyDescent="0.25">
      <c r="B382" s="10"/>
      <c r="C382" s="10"/>
      <c r="D382" s="10"/>
      <c r="E382" s="10"/>
      <c r="F382" s="10"/>
      <c r="G382" s="10"/>
    </row>
    <row r="383" spans="2:7" x14ac:dyDescent="0.25">
      <c r="B383" s="10"/>
      <c r="C383" s="10"/>
      <c r="D383" s="10"/>
      <c r="E383" s="10"/>
      <c r="F383" s="10"/>
      <c r="G383" s="10"/>
    </row>
    <row r="384" spans="2:7" x14ac:dyDescent="0.25">
      <c r="B384" s="10"/>
      <c r="C384" s="10"/>
      <c r="D384" s="10"/>
      <c r="E384" s="10"/>
      <c r="F384" s="10"/>
      <c r="G384" s="10"/>
    </row>
    <row r="385" spans="2:7" x14ac:dyDescent="0.25">
      <c r="B385" s="10"/>
      <c r="C385" s="10"/>
      <c r="D385" s="10"/>
      <c r="E385" s="10"/>
      <c r="F385" s="10"/>
      <c r="G385" s="10"/>
    </row>
    <row r="386" spans="2:7" x14ac:dyDescent="0.25">
      <c r="B386" s="10"/>
      <c r="C386" s="10"/>
      <c r="D386" s="10"/>
      <c r="E386" s="10"/>
      <c r="F386" s="10"/>
      <c r="G386" s="10"/>
    </row>
    <row r="387" spans="2:7" x14ac:dyDescent="0.25">
      <c r="B387" s="10"/>
      <c r="C387" s="10"/>
      <c r="D387" s="10"/>
      <c r="E387" s="10"/>
      <c r="F387" s="10"/>
      <c r="G387" s="10"/>
    </row>
    <row r="388" spans="2:7" x14ac:dyDescent="0.25">
      <c r="B388" s="10"/>
      <c r="C388" s="10"/>
      <c r="D388" s="10"/>
      <c r="E388" s="10"/>
      <c r="F388" s="10"/>
      <c r="G388" s="10"/>
    </row>
    <row r="389" spans="2:7" x14ac:dyDescent="0.25">
      <c r="B389" s="10"/>
      <c r="C389" s="10"/>
      <c r="D389" s="10"/>
      <c r="E389" s="10"/>
      <c r="F389" s="10"/>
      <c r="G389" s="10"/>
    </row>
    <row r="390" spans="2:7" x14ac:dyDescent="0.25">
      <c r="B390" s="10"/>
      <c r="C390" s="10"/>
      <c r="D390" s="10"/>
      <c r="E390" s="10"/>
      <c r="F390" s="10"/>
      <c r="G390" s="10"/>
    </row>
    <row r="391" spans="2:7" x14ac:dyDescent="0.25">
      <c r="B391" s="10"/>
      <c r="C391" s="10"/>
      <c r="D391" s="10"/>
      <c r="E391" s="10"/>
      <c r="F391" s="10"/>
      <c r="G391" s="10"/>
    </row>
    <row r="392" spans="2:7" x14ac:dyDescent="0.25">
      <c r="B392" s="10"/>
      <c r="C392" s="10"/>
      <c r="D392" s="10"/>
      <c r="E392" s="10"/>
      <c r="F392" s="10"/>
      <c r="G392" s="10"/>
    </row>
    <row r="393" spans="2:7" x14ac:dyDescent="0.25">
      <c r="B393" s="10"/>
      <c r="C393" s="10"/>
      <c r="D393" s="10"/>
      <c r="E393" s="10"/>
      <c r="F393" s="10"/>
      <c r="G393" s="10"/>
    </row>
    <row r="394" spans="2:7" x14ac:dyDescent="0.25">
      <c r="B394" s="10"/>
      <c r="C394" s="10"/>
      <c r="D394" s="10"/>
      <c r="E394" s="10"/>
      <c r="F394" s="10"/>
      <c r="G394" s="10"/>
    </row>
    <row r="395" spans="2:7" x14ac:dyDescent="0.25">
      <c r="B395" s="10"/>
      <c r="C395" s="10"/>
      <c r="D395" s="10"/>
      <c r="E395" s="10"/>
      <c r="F395" s="10"/>
      <c r="G395" s="10"/>
    </row>
    <row r="396" spans="2:7" x14ac:dyDescent="0.25">
      <c r="B396" s="10"/>
      <c r="C396" s="10"/>
      <c r="D396" s="10"/>
      <c r="E396" s="10"/>
      <c r="F396" s="10"/>
      <c r="G396" s="10"/>
    </row>
    <row r="397" spans="2:7" x14ac:dyDescent="0.25">
      <c r="B397" s="10"/>
      <c r="C397" s="10"/>
      <c r="D397" s="10"/>
      <c r="E397" s="10"/>
      <c r="F397" s="10"/>
      <c r="G397" s="10"/>
    </row>
    <row r="398" spans="2:7" x14ac:dyDescent="0.25">
      <c r="B398" s="10"/>
      <c r="C398" s="10"/>
      <c r="D398" s="10"/>
      <c r="E398" s="10"/>
      <c r="F398" s="10"/>
      <c r="G398" s="10"/>
    </row>
    <row r="399" spans="2:7" x14ac:dyDescent="0.25">
      <c r="B399" s="10"/>
      <c r="C399" s="10"/>
      <c r="D399" s="10"/>
      <c r="E399" s="10"/>
      <c r="F399" s="10"/>
      <c r="G399" s="10"/>
    </row>
    <row r="400" spans="2:7" x14ac:dyDescent="0.25">
      <c r="B400" s="10"/>
      <c r="C400" s="10"/>
      <c r="D400" s="10"/>
      <c r="E400" s="10"/>
      <c r="F400" s="10"/>
      <c r="G400" s="10"/>
    </row>
    <row r="401" spans="2:7" x14ac:dyDescent="0.25">
      <c r="B401" s="10"/>
      <c r="C401" s="10"/>
      <c r="D401" s="10"/>
      <c r="E401" s="10"/>
      <c r="F401" s="10"/>
      <c r="G401" s="10"/>
    </row>
    <row r="402" spans="2:7" x14ac:dyDescent="0.25">
      <c r="B402" s="10"/>
      <c r="C402" s="10"/>
      <c r="D402" s="10"/>
      <c r="E402" s="10"/>
      <c r="F402" s="10"/>
      <c r="G402" s="10"/>
    </row>
    <row r="403" spans="2:7" x14ac:dyDescent="0.25">
      <c r="B403" s="10"/>
      <c r="C403" s="10"/>
      <c r="D403" s="10"/>
      <c r="E403" s="10"/>
      <c r="F403" s="10"/>
      <c r="G403" s="10"/>
    </row>
    <row r="404" spans="2:7" x14ac:dyDescent="0.25">
      <c r="B404" s="10"/>
      <c r="C404" s="10"/>
      <c r="D404" s="10"/>
      <c r="E404" s="10"/>
      <c r="F404" s="10"/>
      <c r="G404" s="10"/>
    </row>
    <row r="405" spans="2:7" x14ac:dyDescent="0.25">
      <c r="B405" s="10"/>
      <c r="C405" s="10"/>
      <c r="D405" s="10"/>
      <c r="E405" s="10"/>
      <c r="F405" s="10"/>
      <c r="G405" s="10"/>
    </row>
    <row r="406" spans="2:7" x14ac:dyDescent="0.25">
      <c r="B406" s="10"/>
      <c r="C406" s="10"/>
      <c r="D406" s="10"/>
      <c r="E406" s="10"/>
      <c r="F406" s="10"/>
      <c r="G406" s="10"/>
    </row>
    <row r="407" spans="2:7" x14ac:dyDescent="0.25">
      <c r="B407" s="10"/>
      <c r="C407" s="10"/>
      <c r="D407" s="10"/>
      <c r="E407" s="10"/>
      <c r="F407" s="10"/>
      <c r="G407" s="10"/>
    </row>
    <row r="408" spans="2:7" x14ac:dyDescent="0.25">
      <c r="B408" s="10"/>
      <c r="C408" s="10"/>
      <c r="D408" s="10"/>
      <c r="E408" s="10"/>
      <c r="F408" s="10"/>
      <c r="G408" s="10"/>
    </row>
    <row r="409" spans="2:7" x14ac:dyDescent="0.25">
      <c r="B409" s="10"/>
      <c r="C409" s="10"/>
      <c r="D409" s="10"/>
      <c r="E409" s="10"/>
      <c r="F409" s="10"/>
      <c r="G409" s="10"/>
    </row>
    <row r="410" spans="2:7" x14ac:dyDescent="0.25">
      <c r="B410" s="10"/>
      <c r="C410" s="10"/>
      <c r="D410" s="10"/>
      <c r="E410" s="10"/>
      <c r="F410" s="10"/>
      <c r="G410" s="10"/>
    </row>
    <row r="411" spans="2:7" x14ac:dyDescent="0.25">
      <c r="B411" s="10"/>
      <c r="C411" s="10"/>
      <c r="D411" s="10"/>
      <c r="E411" s="10"/>
      <c r="F411" s="10"/>
      <c r="G411" s="10"/>
    </row>
    <row r="412" spans="2:7" x14ac:dyDescent="0.25">
      <c r="B412" s="10"/>
      <c r="C412" s="10"/>
      <c r="D412" s="10"/>
      <c r="E412" s="10"/>
      <c r="F412" s="10"/>
      <c r="G412" s="10"/>
    </row>
    <row r="413" spans="2:7" x14ac:dyDescent="0.25">
      <c r="B413" s="10"/>
      <c r="C413" s="10"/>
      <c r="D413" s="10"/>
      <c r="E413" s="10"/>
      <c r="F413" s="10"/>
      <c r="G413" s="10"/>
    </row>
    <row r="414" spans="2:7" x14ac:dyDescent="0.25">
      <c r="B414" s="10"/>
      <c r="C414" s="10"/>
      <c r="D414" s="10"/>
      <c r="E414" s="10"/>
      <c r="F414" s="10"/>
      <c r="G414" s="10"/>
    </row>
    <row r="415" spans="2:7" x14ac:dyDescent="0.25">
      <c r="B415" s="10"/>
      <c r="C415" s="10"/>
      <c r="D415" s="10"/>
      <c r="E415" s="10"/>
      <c r="F415" s="10"/>
      <c r="G415" s="10"/>
    </row>
    <row r="416" spans="2:7" x14ac:dyDescent="0.25">
      <c r="B416" s="10"/>
      <c r="C416" s="10"/>
      <c r="D416" s="10"/>
      <c r="E416" s="10"/>
      <c r="F416" s="10"/>
      <c r="G416" s="10"/>
    </row>
    <row r="417" spans="1:7" x14ac:dyDescent="0.25">
      <c r="B417" s="10"/>
      <c r="C417" s="10"/>
      <c r="D417" s="10"/>
      <c r="E417" s="10"/>
      <c r="F417" s="10"/>
      <c r="G417" s="10"/>
    </row>
    <row r="418" spans="1:7" x14ac:dyDescent="0.25">
      <c r="B418" s="10"/>
      <c r="C418" s="10"/>
      <c r="D418" s="10"/>
      <c r="E418" s="10"/>
      <c r="F418" s="10"/>
      <c r="G418" s="10"/>
    </row>
    <row r="419" spans="1:7" x14ac:dyDescent="0.25">
      <c r="B419" s="10"/>
      <c r="C419" s="10"/>
      <c r="D419" s="10"/>
      <c r="E419" s="10"/>
      <c r="F419" s="10"/>
      <c r="G419" s="10"/>
    </row>
    <row r="420" spans="1:7" x14ac:dyDescent="0.25">
      <c r="B420" s="10"/>
      <c r="C420" s="10"/>
      <c r="D420" s="10"/>
      <c r="E420" s="10"/>
      <c r="F420" s="10"/>
      <c r="G420" s="10"/>
    </row>
    <row r="422" spans="1:7" x14ac:dyDescent="0.25">
      <c r="A422" s="11"/>
      <c r="B422" s="10"/>
      <c r="C422" s="10"/>
      <c r="D422" s="10"/>
      <c r="E422" s="10"/>
      <c r="F422" s="10"/>
      <c r="G422" s="10"/>
    </row>
    <row r="423" spans="1:7" x14ac:dyDescent="0.25">
      <c r="A423" s="11"/>
      <c r="B423" s="10"/>
      <c r="C423" s="10"/>
      <c r="D423" s="10"/>
      <c r="E423" s="10"/>
      <c r="F423" s="10"/>
      <c r="G423" s="10"/>
    </row>
    <row r="424" spans="1:7" x14ac:dyDescent="0.25">
      <c r="B424" s="10"/>
      <c r="C424" s="10"/>
      <c r="D424" s="10"/>
      <c r="E424" s="10"/>
      <c r="F424" s="10"/>
      <c r="G42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H1" sqref="H1"/>
    </sheetView>
  </sheetViews>
  <sheetFormatPr defaultRowHeight="15" x14ac:dyDescent="0.25"/>
  <cols>
    <col min="1" max="1" width="9.140625" style="2"/>
    <col min="2" max="2" width="11" bestFit="1" customWidth="1"/>
    <col min="8" max="8" width="11" bestFit="1" customWidth="1"/>
  </cols>
  <sheetData>
    <row r="1" spans="1:16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7" t="s">
        <v>121</v>
      </c>
      <c r="K1" s="16">
        <f>K2/AVERAGE(K2,N2)</f>
        <v>1.0159382477002963</v>
      </c>
      <c r="L1" s="16">
        <f>L2/AVERAGE(L2,O2)</f>
        <v>1.2371858192518486</v>
      </c>
      <c r="M1" s="16">
        <f>M2/AVERAGE(M2,P2)</f>
        <v>1.1807094373083662</v>
      </c>
      <c r="N1" s="16">
        <f>N2/AVERAGE(N2,K2)</f>
        <v>0.98406175229970372</v>
      </c>
      <c r="O1" s="16">
        <f>O2/AVERAGE(O2,L2)</f>
        <v>0.76281418074815122</v>
      </c>
      <c r="P1" s="16">
        <f>P2/AVERAGE(P2,M2)</f>
        <v>0.81929056269163392</v>
      </c>
    </row>
    <row r="2" spans="1:16" x14ac:dyDescent="0.25">
      <c r="A2" s="15" t="s">
        <v>7</v>
      </c>
      <c r="B2">
        <f>all_biorepintensities_orig!B2/normalization!K$1</f>
        <v>2161543497.1081262</v>
      </c>
      <c r="C2">
        <f>all_biorepintensities_orig!C2/normalization!L$1</f>
        <v>4915620826.2374268</v>
      </c>
      <c r="D2">
        <f>all_biorepintensities_orig!D2/normalization!M$1</f>
        <v>5219566210.7174826</v>
      </c>
      <c r="E2">
        <f>all_biorepintensities_orig!E2/normalization!N$1</f>
        <v>2119908077.0844305</v>
      </c>
      <c r="F2">
        <f>all_biorepintensities_orig!F2/normalization!O$1</f>
        <v>5319665325.6761513</v>
      </c>
      <c r="G2">
        <f>all_biorepintensities_orig!G2/normalization!P$1</f>
        <v>5594693959.3337088</v>
      </c>
      <c r="H2">
        <f>AVERAGE(B2:G2)</f>
        <v>4221832982.6928878</v>
      </c>
      <c r="K2" s="16">
        <f>SUM(all_biorepintensities_orig!B:B)</f>
        <v>39956481566.869995</v>
      </c>
      <c r="L2" s="16">
        <f>SUM(all_biorepintensities_orig!C:C)</f>
        <v>102318929665.53993</v>
      </c>
      <c r="M2" s="16">
        <f>SUM(all_biorepintensities_orig!D:D)</f>
        <v>92492586211.110031</v>
      </c>
      <c r="N2" s="16">
        <f>SUM(all_biorepintensities_orig!E:E)</f>
        <v>38702790603.099991</v>
      </c>
      <c r="O2" s="16">
        <f>SUM(all_biorepintensities_orig!F:F)</f>
        <v>63086990889.569977</v>
      </c>
      <c r="P2" s="16">
        <f>SUM(all_biorepintensities_orig!G:G)</f>
        <v>64180314484.869965</v>
      </c>
    </row>
    <row r="3" spans="1:16" x14ac:dyDescent="0.25">
      <c r="A3" s="15" t="s">
        <v>8</v>
      </c>
      <c r="B3">
        <f>all_biorepintensities_orig!B3/normalization!K$1</f>
        <v>2993654053.9885345</v>
      </c>
      <c r="C3">
        <f>all_biorepintensities_orig!C3/normalization!L$1</f>
        <v>6265292833.1310711</v>
      </c>
      <c r="D3">
        <f>all_biorepintensities_orig!D3/normalization!M$1</f>
        <v>5309583541.2067633</v>
      </c>
      <c r="E3">
        <f>all_biorepintensities_orig!E3/normalization!N$1</f>
        <v>2952405004.0664048</v>
      </c>
      <c r="F3">
        <f>all_biorepintensities_orig!F3/normalization!O$1</f>
        <v>7139807461.7442799</v>
      </c>
      <c r="G3">
        <f>all_biorepintensities_orig!G3/normalization!P$1</f>
        <v>5797133837.4706011</v>
      </c>
      <c r="H3">
        <f t="shared" ref="H3:H66" si="0">AVERAGE(B3:G3)</f>
        <v>5076312788.6012754</v>
      </c>
    </row>
    <row r="4" spans="1:16" x14ac:dyDescent="0.25">
      <c r="A4" s="15" t="s">
        <v>9</v>
      </c>
      <c r="B4">
        <f>all_biorepintensities_orig!B4/normalization!K$1</f>
        <v>647992580.67130649</v>
      </c>
      <c r="C4">
        <f>all_biorepintensities_orig!C4/normalization!L$1</f>
        <v>1247889560.3359003</v>
      </c>
      <c r="D4">
        <f>all_biorepintensities_orig!D4/normalization!M$1</f>
        <v>757882858.66499305</v>
      </c>
      <c r="E4">
        <f>all_biorepintensities_orig!E4/normalization!N$1</f>
        <v>567778152.68633139</v>
      </c>
      <c r="F4">
        <f>all_biorepintensities_orig!F4/normalization!O$1</f>
        <v>1087523876.5309367</v>
      </c>
      <c r="G4">
        <f>all_biorepintensities_orig!G4/normalization!P$1</f>
        <v>736395081.10272145</v>
      </c>
      <c r="H4">
        <f t="shared" si="0"/>
        <v>840910351.66536486</v>
      </c>
    </row>
    <row r="5" spans="1:16" x14ac:dyDescent="0.25">
      <c r="A5" s="15" t="s">
        <v>10</v>
      </c>
      <c r="B5">
        <f>all_biorepintensities_orig!B5/normalization!K$1</f>
        <v>3490999174.3870888</v>
      </c>
      <c r="C5">
        <f>all_biorepintensities_orig!C5/normalization!L$1</f>
        <v>5180836302.0973272</v>
      </c>
      <c r="D5">
        <f>all_biorepintensities_orig!D5/normalization!M$1</f>
        <v>4215493402.0317178</v>
      </c>
      <c r="E5">
        <f>all_biorepintensities_orig!E5/normalization!N$1</f>
        <v>3298849524.1417766</v>
      </c>
      <c r="F5">
        <f>all_biorepintensities_orig!F5/normalization!O$1</f>
        <v>5583654911.6359921</v>
      </c>
      <c r="G5">
        <f>all_biorepintensities_orig!G5/normalization!P$1</f>
        <v>4804728673.3383446</v>
      </c>
      <c r="H5">
        <f t="shared" si="0"/>
        <v>4429093664.6053743</v>
      </c>
    </row>
    <row r="6" spans="1:16" x14ac:dyDescent="0.25">
      <c r="A6" s="15" t="s">
        <v>11</v>
      </c>
      <c r="B6">
        <f>all_biorepintensities_orig!B6/normalization!K$1</f>
        <v>2852874589.9376917</v>
      </c>
      <c r="C6">
        <f>all_biorepintensities_orig!C6/normalization!L$1</f>
        <v>3780256491.2667723</v>
      </c>
      <c r="D6">
        <f>all_biorepintensities_orig!D6/normalization!M$1</f>
        <v>4792360395.4070864</v>
      </c>
      <c r="E6">
        <f>all_biorepintensities_orig!E6/normalization!N$1</f>
        <v>2966474303.333087</v>
      </c>
      <c r="F6">
        <f>all_biorepintensities_orig!F6/normalization!O$1</f>
        <v>3580068192.6122131</v>
      </c>
      <c r="G6">
        <f>all_biorepintensities_orig!G6/normalization!P$1</f>
        <v>4199919611.7618566</v>
      </c>
      <c r="H6">
        <f t="shared" si="0"/>
        <v>3695325597.3864512</v>
      </c>
    </row>
    <row r="7" spans="1:16" x14ac:dyDescent="0.25">
      <c r="A7" s="15" t="s">
        <v>12</v>
      </c>
      <c r="B7">
        <f>all_biorepintensities_orig!B7/normalization!K$1</f>
        <v>3063826974.607851</v>
      </c>
      <c r="C7">
        <f>all_biorepintensities_orig!C7/normalization!L$1</f>
        <v>3634278945.6065631</v>
      </c>
      <c r="D7">
        <f>all_biorepintensities_orig!D7/normalization!M$1</f>
        <v>1838937813.0149844</v>
      </c>
      <c r="E7">
        <f>all_biorepintensities_orig!E7/normalization!N$1</f>
        <v>2691915541.9661336</v>
      </c>
      <c r="F7">
        <f>all_biorepintensities_orig!F7/normalization!O$1</f>
        <v>3358819141.9135594</v>
      </c>
      <c r="G7">
        <f>all_biorepintensities_orig!G7/normalization!P$1</f>
        <v>1926745250.9814186</v>
      </c>
      <c r="H7">
        <f t="shared" si="0"/>
        <v>2752420611.3484182</v>
      </c>
    </row>
    <row r="8" spans="1:16" x14ac:dyDescent="0.25">
      <c r="A8" s="15" t="s">
        <v>13</v>
      </c>
      <c r="B8">
        <f>all_biorepintensities_orig!B8/normalization!K$1</f>
        <v>159544997.06739679</v>
      </c>
      <c r="C8">
        <f>all_biorepintensities_orig!C8/normalization!L$1</f>
        <v>653212680.8717401</v>
      </c>
      <c r="D8">
        <f>all_biorepintensities_orig!D8/normalization!M$1</f>
        <v>556174216.89032769</v>
      </c>
      <c r="E8">
        <f>all_biorepintensities_orig!E8/normalization!N$1</f>
        <v>140430868.31395552</v>
      </c>
      <c r="F8">
        <f>all_biorepintensities_orig!F8/normalization!O$1</f>
        <v>668417721.61330616</v>
      </c>
      <c r="G8">
        <f>all_biorepintensities_orig!G8/normalization!P$1</f>
        <v>573757657.33911836</v>
      </c>
      <c r="H8">
        <f t="shared" si="0"/>
        <v>458589690.34930748</v>
      </c>
    </row>
    <row r="9" spans="1:16" x14ac:dyDescent="0.25">
      <c r="A9" s="15" t="s">
        <v>14</v>
      </c>
      <c r="B9">
        <f>all_biorepintensities_orig!B9/normalization!K$1</f>
        <v>114031544.54735686</v>
      </c>
      <c r="C9">
        <f>all_biorepintensities_orig!C9/normalization!L$1</f>
        <v>339381634.18645459</v>
      </c>
      <c r="D9">
        <f>all_biorepintensities_orig!D9/normalization!M$1</f>
        <v>278161748.879309</v>
      </c>
      <c r="E9">
        <f>all_biorepintensities_orig!E9/normalization!N$1</f>
        <v>138139087.25984019</v>
      </c>
      <c r="F9">
        <f>all_biorepintensities_orig!F9/normalization!O$1</f>
        <v>476501814.85024905</v>
      </c>
      <c r="G9">
        <f>all_biorepintensities_orig!G9/normalization!P$1</f>
        <v>363925263.49924797</v>
      </c>
      <c r="H9">
        <f t="shared" si="0"/>
        <v>285023515.53707629</v>
      </c>
    </row>
    <row r="10" spans="1:16" x14ac:dyDescent="0.25">
      <c r="A10" s="15" t="s">
        <v>15</v>
      </c>
      <c r="B10">
        <f>all_biorepintensities_orig!B10/normalization!K$1</f>
        <v>1188255796.9666328</v>
      </c>
      <c r="C10">
        <f>all_biorepintensities_orig!C10/normalization!L$1</f>
        <v>1718735878.6700892</v>
      </c>
      <c r="D10">
        <f>all_biorepintensities_orig!D10/normalization!M$1</f>
        <v>2321779537.4951692</v>
      </c>
      <c r="E10">
        <f>all_biorepintensities_orig!E10/normalization!N$1</f>
        <v>978899485.67640316</v>
      </c>
      <c r="F10">
        <f>all_biorepintensities_orig!F10/normalization!O$1</f>
        <v>1353656471.3273425</v>
      </c>
      <c r="G10">
        <f>all_biorepintensities_orig!G10/normalization!P$1</f>
        <v>1962487193.6004033</v>
      </c>
      <c r="H10">
        <f t="shared" si="0"/>
        <v>1587302393.9560068</v>
      </c>
    </row>
    <row r="11" spans="1:16" x14ac:dyDescent="0.25">
      <c r="A11" s="15" t="s">
        <v>16</v>
      </c>
      <c r="B11">
        <f>all_biorepintensities_orig!B11/normalization!K$1</f>
        <v>1251646498.2575626</v>
      </c>
      <c r="C11">
        <f>all_biorepintensities_orig!C11/normalization!L$1</f>
        <v>2400533732.6012697</v>
      </c>
      <c r="D11">
        <f>all_biorepintensities_orig!D11/normalization!M$1</f>
        <v>2944119476.3078132</v>
      </c>
      <c r="E11">
        <f>all_biorepintensities_orig!E11/normalization!N$1</f>
        <v>1202756662.0733058</v>
      </c>
      <c r="F11">
        <f>all_biorepintensities_orig!F11/normalization!O$1</f>
        <v>1737493979.228456</v>
      </c>
      <c r="G11">
        <f>all_biorepintensities_orig!G11/normalization!P$1</f>
        <v>2810993203.7955317</v>
      </c>
      <c r="H11">
        <f t="shared" si="0"/>
        <v>2057923925.3773232</v>
      </c>
    </row>
    <row r="12" spans="1:16" x14ac:dyDescent="0.25">
      <c r="A12" s="15" t="s">
        <v>17</v>
      </c>
      <c r="B12">
        <f>all_biorepintensities_orig!B12/normalization!K$1</f>
        <v>534350977.77729005</v>
      </c>
      <c r="C12">
        <f>all_biorepintensities_orig!C12/normalization!L$1</f>
        <v>1855157985.36063</v>
      </c>
      <c r="D12">
        <f>all_biorepintensities_orig!D12/normalization!M$1</f>
        <v>3146717739.5903702</v>
      </c>
      <c r="E12">
        <f>all_biorepintensities_orig!E12/normalization!N$1</f>
        <v>522973045.32699996</v>
      </c>
      <c r="F12">
        <f>all_biorepintensities_orig!F12/normalization!O$1</f>
        <v>2004532907.9492285</v>
      </c>
      <c r="G12">
        <f>all_biorepintensities_orig!G12/normalization!P$1</f>
        <v>3304952646.1702151</v>
      </c>
      <c r="H12">
        <f t="shared" si="0"/>
        <v>1894780883.6957891</v>
      </c>
    </row>
    <row r="13" spans="1:16" x14ac:dyDescent="0.25">
      <c r="A13" s="15" t="s">
        <v>18</v>
      </c>
      <c r="B13">
        <f>all_biorepintensities_orig!B13/normalization!K$1</f>
        <v>755035135.44879043</v>
      </c>
      <c r="C13">
        <f>all_biorepintensities_orig!C13/normalization!L$1</f>
        <v>1580554841.7395329</v>
      </c>
      <c r="D13">
        <f>all_biorepintensities_orig!D13/normalization!M$1</f>
        <v>642741657.22773099</v>
      </c>
      <c r="E13">
        <f>all_biorepintensities_orig!E13/normalization!N$1</f>
        <v>610101452.93925655</v>
      </c>
      <c r="F13">
        <f>all_biorepintensities_orig!F13/normalization!O$1</f>
        <v>1294527934.354207</v>
      </c>
      <c r="G13">
        <f>all_biorepintensities_orig!G13/normalization!P$1</f>
        <v>630611704.52473438</v>
      </c>
      <c r="H13">
        <f t="shared" si="0"/>
        <v>918928787.70570886</v>
      </c>
    </row>
    <row r="14" spans="1:16" x14ac:dyDescent="0.25">
      <c r="A14" s="15" t="s">
        <v>19</v>
      </c>
      <c r="B14">
        <f>all_biorepintensities_orig!B14/normalization!K$1</f>
        <v>618257023.94983935</v>
      </c>
      <c r="C14">
        <f>all_biorepintensities_orig!C14/normalization!L$1</f>
        <v>1775822272.7597895</v>
      </c>
      <c r="D14">
        <f>all_biorepintensities_orig!D14/normalization!M$1</f>
        <v>950520783.44393837</v>
      </c>
      <c r="E14">
        <f>all_biorepintensities_orig!E14/normalization!N$1</f>
        <v>593291991.04182661</v>
      </c>
      <c r="F14">
        <f>all_biorepintensities_orig!F14/normalization!O$1</f>
        <v>2965936537.4684448</v>
      </c>
      <c r="G14">
        <f>all_biorepintensities_orig!G14/normalization!P$1</f>
        <v>1546453676.5778344</v>
      </c>
      <c r="H14">
        <f t="shared" si="0"/>
        <v>1408380380.8736122</v>
      </c>
    </row>
    <row r="15" spans="1:16" x14ac:dyDescent="0.25">
      <c r="A15" s="15" t="s">
        <v>20</v>
      </c>
      <c r="B15">
        <f>all_biorepintensities_orig!B15/normalization!K$1</f>
        <v>340796985.26335835</v>
      </c>
      <c r="C15">
        <f>all_biorepintensities_orig!C15/normalization!L$1</f>
        <v>446538490.13891739</v>
      </c>
      <c r="D15">
        <f>all_biorepintensities_orig!D15/normalization!M$1</f>
        <v>683935783.39723003</v>
      </c>
      <c r="E15">
        <f>all_biorepintensities_orig!E15/normalization!N$1</f>
        <v>259990462.68397176</v>
      </c>
      <c r="F15">
        <f>all_biorepintensities_orig!F15/normalization!O$1</f>
        <v>298041365.31261122</v>
      </c>
      <c r="G15">
        <f>all_biorepintensities_orig!G15/normalization!P$1</f>
        <v>733343721.83674026</v>
      </c>
      <c r="H15">
        <f t="shared" si="0"/>
        <v>460441134.77213812</v>
      </c>
    </row>
    <row r="16" spans="1:16" x14ac:dyDescent="0.25">
      <c r="A16" s="15" t="s">
        <v>21</v>
      </c>
      <c r="B16">
        <f>all_biorepintensities_orig!B16/normalization!K$1</f>
        <v>430886544.79828018</v>
      </c>
      <c r="C16">
        <f>all_biorepintensities_orig!C16/normalization!L$1</f>
        <v>1955924350.3965538</v>
      </c>
      <c r="D16">
        <f>all_biorepintensities_orig!D16/normalization!M$1</f>
        <v>2313908415.3237514</v>
      </c>
      <c r="E16">
        <f>all_biorepintensities_orig!E16/normalization!N$1</f>
        <v>425416096.24768877</v>
      </c>
      <c r="F16">
        <f>all_biorepintensities_orig!F16/normalization!O$1</f>
        <v>2047185762.6957006</v>
      </c>
      <c r="G16">
        <f>all_biorepintensities_orig!G16/normalization!P$1</f>
        <v>2347921240.5550671</v>
      </c>
      <c r="H16">
        <f t="shared" si="0"/>
        <v>1586873735.00284</v>
      </c>
    </row>
    <row r="17" spans="1:8" x14ac:dyDescent="0.25">
      <c r="A17" s="15" t="s">
        <v>22</v>
      </c>
      <c r="B17">
        <f>all_biorepintensities_orig!B17/normalization!K$1</f>
        <v>310037604.92627835</v>
      </c>
      <c r="C17">
        <f>all_biorepintensities_orig!C17/normalization!L$1</f>
        <v>712057752.7414006</v>
      </c>
      <c r="D17">
        <f>all_biorepintensities_orig!D17/normalization!M$1</f>
        <v>350864088.67400742</v>
      </c>
      <c r="E17">
        <f>all_biorepintensities_orig!E17/normalization!N$1</f>
        <v>281284852.58483851</v>
      </c>
      <c r="F17">
        <f>all_biorepintensities_orig!F17/normalization!O$1</f>
        <v>653310257.6058892</v>
      </c>
      <c r="G17">
        <f>all_biorepintensities_orig!G17/normalization!P$1</f>
        <v>356048280.57783109</v>
      </c>
      <c r="H17">
        <f t="shared" si="0"/>
        <v>443933806.18504089</v>
      </c>
    </row>
    <row r="18" spans="1:8" x14ac:dyDescent="0.25">
      <c r="A18" s="15" t="s">
        <v>23</v>
      </c>
      <c r="B18">
        <f>all_biorepintensities_orig!B18/normalization!K$1</f>
        <v>249263257.71594054</v>
      </c>
      <c r="C18">
        <f>all_biorepintensities_orig!C18/normalization!L$1</f>
        <v>633309923.72173464</v>
      </c>
      <c r="D18">
        <f>all_biorepintensities_orig!D18/normalization!M$1</f>
        <v>663762633.53717732</v>
      </c>
      <c r="E18">
        <f>all_biorepintensities_orig!E18/normalization!N$1</f>
        <v>222389391.55857879</v>
      </c>
      <c r="F18">
        <f>all_biorepintensities_orig!F18/normalization!O$1</f>
        <v>692703740.66952038</v>
      </c>
      <c r="G18">
        <f>all_biorepintensities_orig!G18/normalization!P$1</f>
        <v>741420840.89723492</v>
      </c>
      <c r="H18">
        <f t="shared" si="0"/>
        <v>533808298.0166977</v>
      </c>
    </row>
    <row r="19" spans="1:8" x14ac:dyDescent="0.25">
      <c r="A19" s="15" t="s">
        <v>24</v>
      </c>
      <c r="B19">
        <f>all_biorepintensities_orig!B19/normalization!K$1</f>
        <v>1557141844.6160138</v>
      </c>
      <c r="C19">
        <f>all_biorepintensities_orig!C19/normalization!L$1</f>
        <v>1537515673.8785565</v>
      </c>
      <c r="D19">
        <f>all_biorepintensities_orig!D19/normalization!M$1</f>
        <v>1193270091.2273948</v>
      </c>
      <c r="E19">
        <f>all_biorepintensities_orig!E19/normalization!N$1</f>
        <v>1211655555.6331208</v>
      </c>
      <c r="F19">
        <f>all_biorepintensities_orig!F19/normalization!O$1</f>
        <v>1271116668.7528179</v>
      </c>
      <c r="G19">
        <f>all_biorepintensities_orig!G19/normalization!P$1</f>
        <v>1335333898.9598148</v>
      </c>
      <c r="H19">
        <f t="shared" si="0"/>
        <v>1351005622.177953</v>
      </c>
    </row>
    <row r="20" spans="1:8" x14ac:dyDescent="0.25">
      <c r="A20" s="15" t="s">
        <v>25</v>
      </c>
      <c r="B20">
        <f>all_biorepintensities_orig!B20/normalization!K$1</f>
        <v>716784118.46230912</v>
      </c>
      <c r="C20">
        <f>all_biorepintensities_orig!C20/normalization!L$1</f>
        <v>1035992109.7584832</v>
      </c>
      <c r="D20">
        <f>all_biorepintensities_orig!D20/normalization!M$1</f>
        <v>3015576734.667954</v>
      </c>
      <c r="E20">
        <f>all_biorepintensities_orig!E20/normalization!N$1</f>
        <v>585936129.66109145</v>
      </c>
      <c r="F20">
        <f>all_biorepintensities_orig!F20/normalization!O$1</f>
        <v>714513846.64275062</v>
      </c>
      <c r="G20">
        <f>all_biorepintensities_orig!G20/normalization!P$1</f>
        <v>2774054150.1823988</v>
      </c>
      <c r="H20">
        <f t="shared" si="0"/>
        <v>1473809514.8958313</v>
      </c>
    </row>
    <row r="21" spans="1:8" x14ac:dyDescent="0.25">
      <c r="A21" s="15" t="s">
        <v>26</v>
      </c>
      <c r="B21">
        <f>all_biorepintensities_orig!B21/normalization!K$1</f>
        <v>194173844.15493983</v>
      </c>
      <c r="C21">
        <f>all_biorepintensities_orig!C21/normalization!L$1</f>
        <v>145656661.41321701</v>
      </c>
      <c r="D21">
        <f>all_biorepintensities_orig!D21/normalization!M$1</f>
        <v>292220062.99581152</v>
      </c>
      <c r="E21">
        <f>all_biorepintensities_orig!E21/normalization!N$1</f>
        <v>184965644.19319603</v>
      </c>
      <c r="F21">
        <f>all_biorepintensities_orig!F21/normalization!O$1</f>
        <v>138614724.27832323</v>
      </c>
      <c r="G21">
        <f>all_biorepintensities_orig!G21/normalization!P$1</f>
        <v>285219006.82255495</v>
      </c>
      <c r="H21">
        <f t="shared" si="0"/>
        <v>206808323.97634044</v>
      </c>
    </row>
    <row r="22" spans="1:8" x14ac:dyDescent="0.25">
      <c r="A22" s="15" t="s">
        <v>27</v>
      </c>
      <c r="B22">
        <f>all_biorepintensities_orig!B22/normalization!K$1</f>
        <v>119046521.02996588</v>
      </c>
      <c r="C22">
        <f>all_biorepintensities_orig!C22/normalization!L$1</f>
        <v>1215550080.9243155</v>
      </c>
      <c r="D22">
        <f>all_biorepintensities_orig!D22/normalization!M$1</f>
        <v>1330536580.6013353</v>
      </c>
      <c r="E22">
        <f>all_biorepintensities_orig!E22/normalization!N$1</f>
        <v>121309401.55028312</v>
      </c>
      <c r="F22">
        <f>all_biorepintensities_orig!F22/normalization!O$1</f>
        <v>1254484476.2737052</v>
      </c>
      <c r="G22">
        <f>all_biorepintensities_orig!G22/normalization!P$1</f>
        <v>1329382327.7077541</v>
      </c>
      <c r="H22">
        <f t="shared" si="0"/>
        <v>895051564.68122637</v>
      </c>
    </row>
    <row r="23" spans="1:8" x14ac:dyDescent="0.25">
      <c r="A23" s="15" t="s">
        <v>28</v>
      </c>
      <c r="B23">
        <f>all_biorepintensities_orig!B23/normalization!K$1</f>
        <v>161628508.88988349</v>
      </c>
      <c r="C23">
        <f>all_biorepintensities_orig!C23/normalization!L$1</f>
        <v>404024272.71779698</v>
      </c>
      <c r="D23">
        <f>all_biorepintensities_orig!D23/normalization!M$1</f>
        <v>464562749.88402975</v>
      </c>
      <c r="E23">
        <f>all_biorepintensities_orig!E23/normalization!N$1</f>
        <v>189129761.51654872</v>
      </c>
      <c r="F23">
        <f>all_biorepintensities_orig!F23/normalization!O$1</f>
        <v>601164851.85191202</v>
      </c>
      <c r="G23">
        <f>all_biorepintensities_orig!G23/normalization!P$1</f>
        <v>620895938.57736552</v>
      </c>
      <c r="H23">
        <f t="shared" si="0"/>
        <v>406901013.90625602</v>
      </c>
    </row>
    <row r="24" spans="1:8" x14ac:dyDescent="0.25">
      <c r="A24" s="15" t="s">
        <v>29</v>
      </c>
      <c r="B24">
        <f>all_biorepintensities_orig!B24/normalization!K$1</f>
        <v>232637876.60814837</v>
      </c>
      <c r="C24">
        <f>all_biorepintensities_orig!C24/normalization!L$1</f>
        <v>206222470.14137748</v>
      </c>
      <c r="D24">
        <f>all_biorepintensities_orig!D24/normalization!M$1</f>
        <v>353876880.77814209</v>
      </c>
      <c r="E24">
        <f>all_biorepintensities_orig!E24/normalization!N$1</f>
        <v>222707023.71862316</v>
      </c>
      <c r="F24">
        <f>all_biorepintensities_orig!F24/normalization!O$1</f>
        <v>188347422.10624304</v>
      </c>
      <c r="G24">
        <f>all_biorepintensities_orig!G24/normalization!P$1</f>
        <v>380570051.46702135</v>
      </c>
      <c r="H24">
        <f t="shared" si="0"/>
        <v>264060287.46992597</v>
      </c>
    </row>
    <row r="25" spans="1:8" x14ac:dyDescent="0.25">
      <c r="A25" s="15" t="s">
        <v>30</v>
      </c>
      <c r="B25">
        <f>all_biorepintensities_orig!B25/normalization!K$1</f>
        <v>115347946.52653949</v>
      </c>
      <c r="C25">
        <f>all_biorepintensities_orig!C25/normalization!L$1</f>
        <v>563423614.64466691</v>
      </c>
      <c r="D25">
        <f>all_biorepintensities_orig!D25/normalization!M$1</f>
        <v>766652582.01335979</v>
      </c>
      <c r="E25">
        <f>all_biorepintensities_orig!E25/normalization!N$1</f>
        <v>109354510.12958996</v>
      </c>
      <c r="F25">
        <f>all_biorepintensities_orig!F25/normalization!O$1</f>
        <v>556612254.65626478</v>
      </c>
      <c r="G25">
        <f>all_biorepintensities_orig!G25/normalization!P$1</f>
        <v>801818296.07776594</v>
      </c>
      <c r="H25">
        <f t="shared" si="0"/>
        <v>485534867.34136444</v>
      </c>
    </row>
    <row r="26" spans="1:8" x14ac:dyDescent="0.25">
      <c r="A26" s="15" t="s">
        <v>31</v>
      </c>
      <c r="B26">
        <f>all_biorepintensities_orig!B26/normalization!K$1</f>
        <v>279258309.992966</v>
      </c>
      <c r="C26">
        <f>all_biorepintensities_orig!C26/normalization!L$1</f>
        <v>1007475547.9526466</v>
      </c>
      <c r="D26">
        <f>all_biorepintensities_orig!D26/normalization!M$1</f>
        <v>703504695.57825935</v>
      </c>
      <c r="E26">
        <f>all_biorepintensities_orig!E26/normalization!N$1</f>
        <v>262136053.82707411</v>
      </c>
      <c r="F26">
        <f>all_biorepintensities_orig!F26/normalization!O$1</f>
        <v>1062332973.2481039</v>
      </c>
      <c r="G26">
        <f>all_biorepintensities_orig!G26/normalization!P$1</f>
        <v>739531033.09215868</v>
      </c>
      <c r="H26">
        <f t="shared" si="0"/>
        <v>675706435.61520135</v>
      </c>
    </row>
    <row r="27" spans="1:8" x14ac:dyDescent="0.25">
      <c r="A27" s="15" t="s">
        <v>32</v>
      </c>
      <c r="B27">
        <f>all_biorepintensities_orig!B27/normalization!K$1</f>
        <v>34217908.094995983</v>
      </c>
      <c r="C27">
        <f>all_biorepintensities_orig!C27/normalization!L$1</f>
        <v>72305111.057686687</v>
      </c>
      <c r="D27">
        <f>all_biorepintensities_orig!D27/normalization!M$1</f>
        <v>165111742.14413017</v>
      </c>
      <c r="E27">
        <f>all_biorepintensities_orig!E27/normalization!N$1</f>
        <v>28255163.829933941</v>
      </c>
      <c r="F27">
        <f>all_biorepintensities_orig!F27/normalization!O$1</f>
        <v>75317079.611251384</v>
      </c>
      <c r="G27">
        <f>all_biorepintensities_orig!G27/normalization!P$1</f>
        <v>162886823.06014645</v>
      </c>
      <c r="H27">
        <f t="shared" si="0"/>
        <v>89682304.633024096</v>
      </c>
    </row>
    <row r="28" spans="1:8" x14ac:dyDescent="0.25">
      <c r="A28" s="15" t="s">
        <v>33</v>
      </c>
      <c r="B28">
        <f>all_biorepintensities_orig!B28/normalization!K$1</f>
        <v>130339197.09169483</v>
      </c>
      <c r="C28">
        <f>all_biorepintensities_orig!C28/normalization!L$1</f>
        <v>1141546269.6897461</v>
      </c>
      <c r="D28">
        <f>all_biorepintensities_orig!D28/normalization!M$1</f>
        <v>580742950.63072193</v>
      </c>
      <c r="E28">
        <f>all_biorepintensities_orig!E28/normalization!N$1</f>
        <v>128110654.02692814</v>
      </c>
      <c r="F28">
        <f>all_biorepintensities_orig!F28/normalization!O$1</f>
        <v>1270106716.0547123</v>
      </c>
      <c r="G28">
        <f>all_biorepintensities_orig!G28/normalization!P$1</f>
        <v>612485406.77853477</v>
      </c>
      <c r="H28">
        <f t="shared" si="0"/>
        <v>643888532.37872303</v>
      </c>
    </row>
    <row r="29" spans="1:8" x14ac:dyDescent="0.25">
      <c r="A29" s="15" t="s">
        <v>34</v>
      </c>
      <c r="B29">
        <f>all_biorepintensities_orig!B29/normalization!K$1</f>
        <v>340982665.60409468</v>
      </c>
      <c r="C29">
        <f>all_biorepintensities_orig!C29/normalization!L$1</f>
        <v>908088281.53994489</v>
      </c>
      <c r="D29">
        <f>all_biorepintensities_orig!D29/normalization!M$1</f>
        <v>921337640.07163644</v>
      </c>
      <c r="E29">
        <f>all_biorepintensities_orig!E29/normalization!N$1</f>
        <v>308373758.34477025</v>
      </c>
      <c r="F29">
        <f>all_biorepintensities_orig!F29/normalization!O$1</f>
        <v>971000197.40527773</v>
      </c>
      <c r="G29">
        <f>all_biorepintensities_orig!G29/normalization!P$1</f>
        <v>985313010.20714557</v>
      </c>
      <c r="H29">
        <f t="shared" si="0"/>
        <v>739182592.19547832</v>
      </c>
    </row>
    <row r="30" spans="1:8" x14ac:dyDescent="0.25">
      <c r="A30" s="15" t="s">
        <v>35</v>
      </c>
      <c r="B30">
        <f>all_biorepintensities_orig!B30/normalization!K$1</f>
        <v>62091617.893894948</v>
      </c>
      <c r="C30">
        <f>all_biorepintensities_orig!C30/normalization!L$1</f>
        <v>259576180.6534465</v>
      </c>
      <c r="D30">
        <f>all_biorepintensities_orig!D30/normalization!M$1</f>
        <v>181022805.05798879</v>
      </c>
      <c r="E30">
        <f>all_biorepintensities_orig!E30/normalization!N$1</f>
        <v>27494783.499887221</v>
      </c>
      <c r="F30">
        <f>all_biorepintensities_orig!F30/normalization!O$1</f>
        <v>269765569.66753632</v>
      </c>
      <c r="G30">
        <f>all_biorepintensities_orig!G30/normalization!P$1</f>
        <v>267486190.161919</v>
      </c>
      <c r="H30">
        <f t="shared" si="0"/>
        <v>177906191.1557788</v>
      </c>
    </row>
    <row r="31" spans="1:8" x14ac:dyDescent="0.25">
      <c r="A31" s="15" t="s">
        <v>36</v>
      </c>
      <c r="B31">
        <f>all_biorepintensities_orig!B31/normalization!K$1</f>
        <v>772708268.81161344</v>
      </c>
      <c r="C31">
        <f>all_biorepintensities_orig!C31/normalization!L$1</f>
        <v>106028958.5515341</v>
      </c>
      <c r="D31">
        <f>all_biorepintensities_orig!D31/normalization!M$1</f>
        <v>457134726.83883965</v>
      </c>
      <c r="E31">
        <f>all_biorepintensities_orig!E31/normalization!N$1</f>
        <v>759058273.14636588</v>
      </c>
      <c r="F31">
        <f>all_biorepintensities_orig!F31/normalization!O$1</f>
        <v>48667570.473833218</v>
      </c>
      <c r="G31">
        <f>all_biorepintensities_orig!G31/normalization!P$1</f>
        <v>474307767.78794706</v>
      </c>
      <c r="H31">
        <f t="shared" si="0"/>
        <v>436317594.26835561</v>
      </c>
    </row>
    <row r="32" spans="1:8" x14ac:dyDescent="0.25">
      <c r="A32" s="15" t="s">
        <v>37</v>
      </c>
      <c r="B32">
        <f>all_biorepintensities_orig!B32/normalization!K$1</f>
        <v>629369619.98169053</v>
      </c>
      <c r="C32">
        <f>all_biorepintensities_orig!C32/normalization!L$1</f>
        <v>1992500963.8250561</v>
      </c>
      <c r="D32">
        <f>all_biorepintensities_orig!D32/normalization!M$1</f>
        <v>1050693837.2899629</v>
      </c>
      <c r="E32">
        <f>all_biorepintensities_orig!E32/normalization!N$1</f>
        <v>620974005.75923598</v>
      </c>
      <c r="F32">
        <f>all_biorepintensities_orig!F32/normalization!O$1</f>
        <v>1941346184.4240749</v>
      </c>
      <c r="G32">
        <f>all_biorepintensities_orig!G32/normalization!P$1</f>
        <v>1031950471.0421259</v>
      </c>
      <c r="H32">
        <f t="shared" si="0"/>
        <v>1211139180.3870242</v>
      </c>
    </row>
    <row r="33" spans="1:8" x14ac:dyDescent="0.25">
      <c r="A33" s="15" t="s">
        <v>38</v>
      </c>
      <c r="B33">
        <f>all_biorepintensities_orig!B33/normalization!K$1</f>
        <v>1158648511.3190179</v>
      </c>
      <c r="C33">
        <f>all_biorepintensities_orig!C33/normalization!L$1</f>
        <v>1370387520.7002108</v>
      </c>
      <c r="D33">
        <f>all_biorepintensities_orig!D33/normalization!M$1</f>
        <v>1291601128.8996871</v>
      </c>
      <c r="E33">
        <f>all_biorepintensities_orig!E33/normalization!N$1</f>
        <v>1096550973.684586</v>
      </c>
      <c r="F33">
        <f>all_biorepintensities_orig!F33/normalization!O$1</f>
        <v>1286844251.5938101</v>
      </c>
      <c r="G33">
        <f>all_biorepintensities_orig!G33/normalization!P$1</f>
        <v>1269432533.8414156</v>
      </c>
      <c r="H33">
        <f t="shared" si="0"/>
        <v>1245577486.6731212</v>
      </c>
    </row>
    <row r="34" spans="1:8" x14ac:dyDescent="0.25">
      <c r="A34" s="15" t="s">
        <v>39</v>
      </c>
      <c r="B34">
        <f>all_biorepintensities_orig!B34/normalization!K$1</f>
        <v>170252654.90449902</v>
      </c>
      <c r="C34">
        <f>all_biorepintensities_orig!C34/normalization!L$1</f>
        <v>809179799.45436895</v>
      </c>
      <c r="D34">
        <f>all_biorepintensities_orig!D34/normalization!M$1</f>
        <v>703984903.48723686</v>
      </c>
      <c r="E34">
        <f>all_biorepintensities_orig!E34/normalization!N$1</f>
        <v>259708483.84539631</v>
      </c>
      <c r="F34">
        <f>all_biorepintensities_orig!F34/normalization!O$1</f>
        <v>705901618.37562966</v>
      </c>
      <c r="G34">
        <f>all_biorepintensities_orig!G34/normalization!P$1</f>
        <v>546886168.23313892</v>
      </c>
      <c r="H34">
        <f t="shared" si="0"/>
        <v>532652271.38337833</v>
      </c>
    </row>
    <row r="35" spans="1:8" x14ac:dyDescent="0.25">
      <c r="A35" s="15" t="s">
        <v>40</v>
      </c>
      <c r="B35">
        <f>all_biorepintensities_orig!B35/normalization!K$1</f>
        <v>539180402.13561726</v>
      </c>
      <c r="C35">
        <f>all_biorepintensities_orig!C35/normalization!L$1</f>
        <v>592272572.82427442</v>
      </c>
      <c r="D35">
        <f>all_biorepintensities_orig!D35/normalization!M$1</f>
        <v>344024207.06993514</v>
      </c>
      <c r="E35">
        <f>all_biorepintensities_orig!E35/normalization!N$1</f>
        <v>486038008.36914611</v>
      </c>
      <c r="F35">
        <f>all_biorepintensities_orig!F35/normalization!O$1</f>
        <v>451612242.04317462</v>
      </c>
      <c r="G35">
        <f>all_biorepintensities_orig!G35/normalization!P$1</f>
        <v>309276173.751522</v>
      </c>
      <c r="H35">
        <f t="shared" si="0"/>
        <v>453733934.36561161</v>
      </c>
    </row>
    <row r="36" spans="1:8" x14ac:dyDescent="0.25">
      <c r="A36" s="15" t="s">
        <v>41</v>
      </c>
      <c r="B36">
        <f>all_biorepintensities_orig!B36/normalization!K$1</f>
        <v>2294003.5137721496</v>
      </c>
      <c r="C36">
        <f>all_biorepintensities_orig!C36/normalization!L$1</f>
        <v>105372213.92404447</v>
      </c>
      <c r="D36">
        <f>all_biorepintensities_orig!D36/normalization!M$1</f>
        <v>89869501.951213151</v>
      </c>
      <c r="E36">
        <f>all_biorepintensities_orig!E36/normalization!N$1</f>
        <v>2922083.5412819101</v>
      </c>
      <c r="F36">
        <f>all_biorepintensities_orig!F36/normalization!O$1</f>
        <v>160407012.41289365</v>
      </c>
      <c r="G36">
        <f>all_biorepintensities_orig!G36/normalization!P$1</f>
        <v>101856150.60161382</v>
      </c>
      <c r="H36">
        <f t="shared" si="0"/>
        <v>77120160.990803197</v>
      </c>
    </row>
    <row r="37" spans="1:8" x14ac:dyDescent="0.25">
      <c r="A37" s="15" t="s">
        <v>42</v>
      </c>
      <c r="B37">
        <f>all_biorepintensities_orig!B37/normalization!K$1</f>
        <v>502131553.53167754</v>
      </c>
      <c r="C37">
        <f>all_biorepintensities_orig!C37/normalization!L$1</f>
        <v>1154250824.4344041</v>
      </c>
      <c r="D37">
        <f>all_biorepintensities_orig!D37/normalization!M$1</f>
        <v>465884791.61646342</v>
      </c>
      <c r="E37">
        <f>all_biorepintensities_orig!E37/normalization!N$1</f>
        <v>313825656.72153598</v>
      </c>
      <c r="F37">
        <f>all_biorepintensities_orig!F37/normalization!O$1</f>
        <v>733979222.98831999</v>
      </c>
      <c r="G37">
        <f>all_biorepintensities_orig!G37/normalization!P$1</f>
        <v>265702407.57421443</v>
      </c>
      <c r="H37">
        <f t="shared" si="0"/>
        <v>572629076.14443588</v>
      </c>
    </row>
    <row r="38" spans="1:8" x14ac:dyDescent="0.25">
      <c r="A38" s="15" t="s">
        <v>43</v>
      </c>
      <c r="B38">
        <f>all_biorepintensities_orig!B38/normalization!K$1</f>
        <v>27072951.936064783</v>
      </c>
      <c r="C38">
        <f>all_biorepintensities_orig!C38/normalization!L$1</f>
        <v>109547350.05931285</v>
      </c>
      <c r="D38">
        <f>all_biorepintensities_orig!D38/normalization!M$1</f>
        <v>36741704.952316821</v>
      </c>
      <c r="E38">
        <f>all_biorepintensities_orig!E38/normalization!N$1</f>
        <v>21621400.852413159</v>
      </c>
      <c r="F38">
        <f>all_biorepintensities_orig!F38/normalization!O$1</f>
        <v>108897894.24015152</v>
      </c>
      <c r="G38">
        <f>all_biorepintensities_orig!G38/normalization!P$1</f>
        <v>29768211.402161006</v>
      </c>
      <c r="H38">
        <f t="shared" si="0"/>
        <v>55608252.240403354</v>
      </c>
    </row>
    <row r="39" spans="1:8" x14ac:dyDescent="0.25">
      <c r="A39" s="15" t="s">
        <v>44</v>
      </c>
      <c r="B39">
        <f>all_biorepintensities_orig!B39/normalization!K$1</f>
        <v>1460770041.397042</v>
      </c>
      <c r="C39">
        <f>all_biorepintensities_orig!C39/normalization!L$1</f>
        <v>708069024.32792425</v>
      </c>
      <c r="D39">
        <f>all_biorepintensities_orig!D39/normalization!M$1</f>
        <v>812056230.33365262</v>
      </c>
      <c r="E39">
        <f>all_biorepintensities_orig!E39/normalization!N$1</f>
        <v>2298816810.5034084</v>
      </c>
      <c r="F39">
        <f>all_biorepintensities_orig!F39/normalization!O$1</f>
        <v>2467464408.9127493</v>
      </c>
      <c r="G39">
        <f>all_biorepintensities_orig!G39/normalization!P$1</f>
        <v>2645899438.8122907</v>
      </c>
      <c r="H39">
        <f t="shared" si="0"/>
        <v>1732179325.7145112</v>
      </c>
    </row>
    <row r="40" spans="1:8" x14ac:dyDescent="0.25">
      <c r="A40" s="15" t="s">
        <v>45</v>
      </c>
      <c r="B40">
        <f>all_biorepintensities_orig!B40/normalization!K$1</f>
        <v>139375666.5629262</v>
      </c>
      <c r="C40">
        <f>all_biorepintensities_orig!C40/normalization!L$1</f>
        <v>158667921.62127078</v>
      </c>
      <c r="D40">
        <f>all_biorepintensities_orig!D40/normalization!M$1</f>
        <v>70543942.496028885</v>
      </c>
      <c r="E40">
        <f>all_biorepintensities_orig!E40/normalization!N$1</f>
        <v>141109330.66496116</v>
      </c>
      <c r="F40">
        <f>all_biorepintensities_orig!F40/normalization!O$1</f>
        <v>141454915.93269849</v>
      </c>
      <c r="G40">
        <f>all_biorepintensities_orig!G40/normalization!P$1</f>
        <v>121466352.14868952</v>
      </c>
      <c r="H40">
        <f t="shared" si="0"/>
        <v>128769688.2377625</v>
      </c>
    </row>
    <row r="41" spans="1:8" x14ac:dyDescent="0.25">
      <c r="A41" s="15" t="s">
        <v>46</v>
      </c>
      <c r="B41">
        <f>all_biorepintensities_orig!B41/normalization!K$1</f>
        <v>17549093.304005157</v>
      </c>
      <c r="C41">
        <f>all_biorepintensities_orig!C41/normalization!L$1</f>
        <v>237024472.10988092</v>
      </c>
      <c r="D41">
        <f>all_biorepintensities_orig!D41/normalization!M$1</f>
        <v>156449856.26701325</v>
      </c>
      <c r="E41">
        <f>all_biorepintensities_orig!E41/normalization!N$1</f>
        <v>16818274.972401835</v>
      </c>
      <c r="F41">
        <f>all_biorepintensities_orig!F41/normalization!O$1</f>
        <v>224502620.85064819</v>
      </c>
      <c r="G41">
        <f>all_biorepintensities_orig!G41/normalization!P$1</f>
        <v>160437824.29051802</v>
      </c>
      <c r="H41">
        <f t="shared" si="0"/>
        <v>135463690.2990779</v>
      </c>
    </row>
    <row r="42" spans="1:8" x14ac:dyDescent="0.25">
      <c r="A42" s="15" t="s">
        <v>47</v>
      </c>
      <c r="B42">
        <f>all_biorepintensities_orig!B42/normalization!K$1</f>
        <v>1197583.6156912956</v>
      </c>
      <c r="C42">
        <f>all_biorepintensities_orig!C42/normalization!L$1</f>
        <v>25528306.749505941</v>
      </c>
      <c r="D42">
        <f>all_biorepintensities_orig!D42/normalization!M$1</f>
        <v>481174.47193032136</v>
      </c>
      <c r="E42">
        <f>all_biorepintensities_orig!E42/normalization!N$1</f>
        <v>896426.80242218939</v>
      </c>
      <c r="F42">
        <f>all_biorepintensities_orig!F42/normalization!O$1</f>
        <v>20997775.597578023</v>
      </c>
      <c r="G42">
        <f>all_biorepintensities_orig!G42/normalization!P$1</f>
        <v>51482.174848235569</v>
      </c>
      <c r="H42">
        <f t="shared" si="0"/>
        <v>8192124.9019960007</v>
      </c>
    </row>
    <row r="43" spans="1:8" x14ac:dyDescent="0.25">
      <c r="A43" s="15" t="s">
        <v>48</v>
      </c>
      <c r="B43">
        <f>all_biorepintensities_orig!B43/normalization!K$1</f>
        <v>7371631.1763560111</v>
      </c>
      <c r="C43">
        <f>all_biorepintensities_orig!C43/normalization!L$1</f>
        <v>305923553.20470548</v>
      </c>
      <c r="D43">
        <f>all_biorepintensities_orig!D43/normalization!M$1</f>
        <v>147453183.25471336</v>
      </c>
      <c r="E43">
        <f>all_biorepintensities_orig!E43/normalization!N$1</f>
        <v>6735149.5518560214</v>
      </c>
      <c r="F43">
        <f>all_biorepintensities_orig!F43/normalization!O$1</f>
        <v>276272694.34517622</v>
      </c>
      <c r="G43">
        <f>all_biorepintensities_orig!G43/normalization!P$1</f>
        <v>119147162.20982634</v>
      </c>
      <c r="H43">
        <f t="shared" si="0"/>
        <v>143817228.95710558</v>
      </c>
    </row>
    <row r="44" spans="1:8" x14ac:dyDescent="0.25">
      <c r="A44" s="15" t="s">
        <v>49</v>
      </c>
      <c r="B44">
        <f>all_biorepintensities_orig!B44/normalization!K$1</f>
        <v>268446222.75748229</v>
      </c>
      <c r="C44">
        <f>all_biorepintensities_orig!C44/normalization!L$1</f>
        <v>670043960.446697</v>
      </c>
      <c r="D44">
        <f>all_biorepintensities_orig!D44/normalization!M$1</f>
        <v>896850051.29118967</v>
      </c>
      <c r="E44">
        <f>all_biorepintensities_orig!E44/normalization!N$1</f>
        <v>227737108.18073371</v>
      </c>
      <c r="F44">
        <f>all_biorepintensities_orig!F44/normalization!O$1</f>
        <v>290131602.76194352</v>
      </c>
      <c r="G44">
        <f>all_biorepintensities_orig!G44/normalization!P$1</f>
        <v>512465865.22445649</v>
      </c>
      <c r="H44">
        <f t="shared" si="0"/>
        <v>477612468.44375038</v>
      </c>
    </row>
    <row r="45" spans="1:8" x14ac:dyDescent="0.25">
      <c r="A45" s="15" t="s">
        <v>50</v>
      </c>
      <c r="B45">
        <f>all_biorepintensities_orig!B45/normalization!K$1</f>
        <v>119711182.46143429</v>
      </c>
      <c r="C45">
        <f>all_biorepintensities_orig!C45/normalization!L$1</f>
        <v>2504148846.4873309</v>
      </c>
      <c r="D45">
        <f>all_biorepintensities_orig!D45/normalization!M$1</f>
        <v>1697762245.5273621</v>
      </c>
      <c r="E45">
        <f>all_biorepintensities_orig!E45/normalization!N$1</f>
        <v>155933747.70577008</v>
      </c>
      <c r="F45">
        <f>all_biorepintensities_orig!F45/normalization!O$1</f>
        <v>3743329483.0851512</v>
      </c>
      <c r="G45">
        <f>all_biorepintensities_orig!G45/normalization!P$1</f>
        <v>2412868207.7643394</v>
      </c>
      <c r="H45">
        <f t="shared" si="0"/>
        <v>1772292285.5052316</v>
      </c>
    </row>
    <row r="46" spans="1:8" x14ac:dyDescent="0.25">
      <c r="A46" s="15" t="s">
        <v>51</v>
      </c>
      <c r="B46">
        <f>all_biorepintensities_orig!B46/normalization!K$1</f>
        <v>15186365.445856715</v>
      </c>
      <c r="C46">
        <f>all_biorepintensities_orig!C46/normalization!L$1</f>
        <v>80411555.93761979</v>
      </c>
      <c r="D46">
        <f>all_biorepintensities_orig!D46/normalization!M$1</f>
        <v>17373982.448013965</v>
      </c>
      <c r="E46">
        <f>all_biorepintensities_orig!E46/normalization!N$1</f>
        <v>12194335.774108322</v>
      </c>
      <c r="F46">
        <f>all_biorepintensities_orig!F46/normalization!O$1</f>
        <v>76865716.736535788</v>
      </c>
      <c r="G46">
        <f>all_biorepintensities_orig!G46/normalization!P$1</f>
        <v>13058021.228576817</v>
      </c>
      <c r="H46">
        <f t="shared" si="0"/>
        <v>35848329.595118567</v>
      </c>
    </row>
    <row r="47" spans="1:8" x14ac:dyDescent="0.25">
      <c r="A47" s="15" t="s">
        <v>52</v>
      </c>
      <c r="B47">
        <f>all_biorepintensities_orig!B47/normalization!K$1</f>
        <v>15895997.937429843</v>
      </c>
      <c r="C47">
        <f>all_biorepintensities_orig!C47/normalization!L$1</f>
        <v>57737102.348292425</v>
      </c>
      <c r="D47">
        <f>all_biorepintensities_orig!D47/normalization!M$1</f>
        <v>301110745.68056291</v>
      </c>
      <c r="E47">
        <f>all_biorepintensities_orig!E47/normalization!N$1</f>
        <v>18526178.390121635</v>
      </c>
      <c r="F47">
        <f>all_biorepintensities_orig!F47/normalization!O$1</f>
        <v>29675896.923937548</v>
      </c>
      <c r="G47">
        <f>all_biorepintensities_orig!G47/normalization!P$1</f>
        <v>263493540.52214622</v>
      </c>
      <c r="H47">
        <f t="shared" si="0"/>
        <v>114406576.96708177</v>
      </c>
    </row>
    <row r="48" spans="1:8" x14ac:dyDescent="0.25">
      <c r="A48" s="15" t="s">
        <v>53</v>
      </c>
      <c r="B48">
        <f>all_biorepintensities_orig!B48/normalization!K$1</f>
        <v>390511469.18433344</v>
      </c>
      <c r="C48">
        <f>all_biorepintensities_orig!C48/normalization!L$1</f>
        <v>1012278107.50962</v>
      </c>
      <c r="D48">
        <f>all_biorepintensities_orig!D48/normalization!M$1</f>
        <v>815361986.31109095</v>
      </c>
      <c r="E48">
        <f>all_biorepintensities_orig!E48/normalization!N$1</f>
        <v>392044484.31047523</v>
      </c>
      <c r="F48">
        <f>all_biorepintensities_orig!F48/normalization!O$1</f>
        <v>998520866.75021613</v>
      </c>
      <c r="G48">
        <f>all_biorepintensities_orig!G48/normalization!P$1</f>
        <v>866283048.87131023</v>
      </c>
      <c r="H48">
        <f t="shared" si="0"/>
        <v>745833327.1561743</v>
      </c>
    </row>
    <row r="49" spans="1:8" x14ac:dyDescent="0.25">
      <c r="A49" s="15" t="s">
        <v>54</v>
      </c>
      <c r="B49">
        <f>all_biorepintensities_orig!B49/normalization!K$1</f>
        <v>30105661.962460913</v>
      </c>
      <c r="C49">
        <f>all_biorepintensities_orig!C49/normalization!L$1</f>
        <v>613828163.54881632</v>
      </c>
      <c r="D49">
        <f>all_biorepintensities_orig!D49/normalization!M$1</f>
        <v>586331219.02386844</v>
      </c>
      <c r="E49">
        <f>all_biorepintensities_orig!E49/normalization!N$1</f>
        <v>36421760.368432917</v>
      </c>
      <c r="F49">
        <f>all_biorepintensities_orig!F49/normalization!O$1</f>
        <v>588913982.99570584</v>
      </c>
      <c r="G49">
        <f>all_biorepintensities_orig!G49/normalization!P$1</f>
        <v>507086327.63339692</v>
      </c>
      <c r="H49">
        <f t="shared" si="0"/>
        <v>393781185.9221136</v>
      </c>
    </row>
    <row r="50" spans="1:8" x14ac:dyDescent="0.25">
      <c r="A50" s="15" t="s">
        <v>55</v>
      </c>
      <c r="B50">
        <f>all_biorepintensities_orig!B50/normalization!K$1</f>
        <v>242798028.116732</v>
      </c>
      <c r="C50">
        <f>all_biorepintensities_orig!C50/normalization!L$1</f>
        <v>790901278.12951648</v>
      </c>
      <c r="D50">
        <f>all_biorepintensities_orig!D50/normalization!M$1</f>
        <v>415799821.20679992</v>
      </c>
      <c r="E50">
        <f>all_biorepintensities_orig!E50/normalization!N$1</f>
        <v>222360558.89646822</v>
      </c>
      <c r="F50">
        <f>all_biorepintensities_orig!F50/normalization!O$1</f>
        <v>818580291.16288602</v>
      </c>
      <c r="G50">
        <f>all_biorepintensities_orig!G50/normalization!P$1</f>
        <v>436412753.59664416</v>
      </c>
      <c r="H50">
        <f t="shared" si="0"/>
        <v>487808788.51817447</v>
      </c>
    </row>
    <row r="51" spans="1:8" x14ac:dyDescent="0.25">
      <c r="A51" s="15" t="s">
        <v>56</v>
      </c>
      <c r="B51">
        <f>all_biorepintensities_orig!B51/normalization!K$1</f>
        <v>187152480.19295982</v>
      </c>
      <c r="C51">
        <f>all_biorepintensities_orig!C51/normalization!L$1</f>
        <v>984763642.49531436</v>
      </c>
      <c r="D51">
        <f>all_biorepintensities_orig!D51/normalization!M$1</f>
        <v>963320741.16635048</v>
      </c>
      <c r="E51">
        <f>all_biorepintensities_orig!E51/normalization!N$1</f>
        <v>217553957.38091677</v>
      </c>
      <c r="F51">
        <f>all_biorepintensities_orig!F51/normalization!O$1</f>
        <v>503775617.88783169</v>
      </c>
      <c r="G51">
        <f>all_biorepintensities_orig!G51/normalization!P$1</f>
        <v>502372794.04000014</v>
      </c>
      <c r="H51">
        <f t="shared" si="0"/>
        <v>559823205.52722883</v>
      </c>
    </row>
    <row r="52" spans="1:8" x14ac:dyDescent="0.25">
      <c r="A52" s="15" t="s">
        <v>57</v>
      </c>
      <c r="B52">
        <f>all_biorepintensities_orig!B52/normalization!K$1</f>
        <v>3461306.8835236593</v>
      </c>
      <c r="C52">
        <f>all_biorepintensities_orig!C52/normalization!L$1</f>
        <v>225115730.25337511</v>
      </c>
      <c r="D52">
        <f>all_biorepintensities_orig!D52/normalization!M$1</f>
        <v>181847592.58761168</v>
      </c>
      <c r="E52">
        <f>all_biorepintensities_orig!E52/normalization!N$1</f>
        <v>4103419.4252173211</v>
      </c>
      <c r="F52">
        <f>all_biorepintensities_orig!F52/normalization!O$1</f>
        <v>333384453.00083172</v>
      </c>
      <c r="G52">
        <f>all_biorepintensities_orig!G52/normalization!P$1</f>
        <v>223160252.1568591</v>
      </c>
      <c r="H52">
        <f t="shared" si="0"/>
        <v>161845459.05123642</v>
      </c>
    </row>
    <row r="53" spans="1:8" x14ac:dyDescent="0.25">
      <c r="A53" s="15" t="s">
        <v>58</v>
      </c>
      <c r="B53">
        <f>all_biorepintensities_orig!B53/normalization!K$1</f>
        <v>258487479.72078481</v>
      </c>
      <c r="C53">
        <f>all_biorepintensities_orig!C53/normalization!L$1</f>
        <v>1599888732.4031558</v>
      </c>
      <c r="D53">
        <f>all_biorepintensities_orig!D53/normalization!M$1</f>
        <v>1774470609.6753364</v>
      </c>
      <c r="E53">
        <f>all_biorepintensities_orig!E53/normalization!N$1</f>
        <v>1102002213.5152814</v>
      </c>
      <c r="F53">
        <f>all_biorepintensities_orig!F53/normalization!O$1</f>
        <v>212809452.91392767</v>
      </c>
      <c r="G53">
        <f>all_biorepintensities_orig!G53/normalization!P$1</f>
        <v>480545634.0013817</v>
      </c>
      <c r="H53">
        <f t="shared" si="0"/>
        <v>904700687.03831148</v>
      </c>
    </row>
    <row r="54" spans="1:8" x14ac:dyDescent="0.25">
      <c r="A54" s="15" t="s">
        <v>59</v>
      </c>
      <c r="B54">
        <f>all_biorepintensities_orig!B54/normalization!K$1</f>
        <v>88587357.581747383</v>
      </c>
      <c r="C54">
        <f>all_biorepintensities_orig!C54/normalization!L$1</f>
        <v>645861060.24332058</v>
      </c>
      <c r="D54">
        <f>all_biorepintensities_orig!D54/normalization!M$1</f>
        <v>426736778.40554839</v>
      </c>
      <c r="E54">
        <f>all_biorepintensities_orig!E54/normalization!N$1</f>
        <v>84303201.151886672</v>
      </c>
      <c r="F54">
        <f>all_biorepintensities_orig!F54/normalization!O$1</f>
        <v>523427712.3799625</v>
      </c>
      <c r="G54">
        <f>all_biorepintensities_orig!G54/normalization!P$1</f>
        <v>372428043.01023567</v>
      </c>
      <c r="H54">
        <f t="shared" si="0"/>
        <v>356890692.12878352</v>
      </c>
    </row>
    <row r="55" spans="1:8" x14ac:dyDescent="0.25">
      <c r="A55" s="15" t="s">
        <v>60</v>
      </c>
      <c r="B55">
        <f>all_biorepintensities_orig!B55/normalization!K$1</f>
        <v>419324477.11691344</v>
      </c>
      <c r="C55">
        <f>all_biorepintensities_orig!C55/normalization!L$1</f>
        <v>79195559.725418016</v>
      </c>
      <c r="D55">
        <f>all_biorepintensities_orig!D55/normalization!M$1</f>
        <v>13444079.930610651</v>
      </c>
      <c r="E55">
        <f>all_biorepintensities_orig!E55/normalization!N$1</f>
        <v>403679847.7449773</v>
      </c>
      <c r="F55">
        <f>all_biorepintensities_orig!F55/normalization!O$1</f>
        <v>78738303.843659341</v>
      </c>
      <c r="G55">
        <f>all_biorepintensities_orig!G55/normalization!P$1</f>
        <v>12534656.61347458</v>
      </c>
      <c r="H55">
        <f t="shared" si="0"/>
        <v>167819487.49584222</v>
      </c>
    </row>
    <row r="56" spans="1:8" x14ac:dyDescent="0.25">
      <c r="A56" s="15" t="s">
        <v>61</v>
      </c>
      <c r="B56">
        <f>all_biorepintensities_orig!B56/normalization!K$1</f>
        <v>36432002.332605168</v>
      </c>
      <c r="C56">
        <f>all_biorepintensities_orig!C56/normalization!L$1</f>
        <v>316455338.82432997</v>
      </c>
      <c r="D56">
        <f>all_biorepintensities_orig!D56/normalization!M$1</f>
        <v>226820476.76396799</v>
      </c>
      <c r="E56">
        <f>all_biorepintensities_orig!E56/normalization!N$1</f>
        <v>30994332.264943965</v>
      </c>
      <c r="F56">
        <f>all_biorepintensities_orig!F56/normalization!O$1</f>
        <v>299026305.98225522</v>
      </c>
      <c r="G56">
        <f>all_biorepintensities_orig!G56/normalization!P$1</f>
        <v>211629597.94187132</v>
      </c>
      <c r="H56">
        <f t="shared" si="0"/>
        <v>186893009.01832893</v>
      </c>
    </row>
    <row r="57" spans="1:8" x14ac:dyDescent="0.25">
      <c r="A57" s="15" t="s">
        <v>62</v>
      </c>
      <c r="B57">
        <f>all_biorepintensities_orig!B57/normalization!K$1</f>
        <v>91043366.198066443</v>
      </c>
      <c r="C57">
        <f>all_biorepintensities_orig!C57/normalization!L$1</f>
        <v>785563198.37041152</v>
      </c>
      <c r="D57">
        <f>all_biorepintensities_orig!D57/normalization!M$1</f>
        <v>618531325.94151175</v>
      </c>
      <c r="E57">
        <f>all_biorepintensities_orig!E57/normalization!N$1</f>
        <v>80570542.585068077</v>
      </c>
      <c r="F57">
        <f>all_biorepintensities_orig!F57/normalization!O$1</f>
        <v>973570557.64435589</v>
      </c>
      <c r="G57">
        <f>all_biorepintensities_orig!G57/normalization!P$1</f>
        <v>728468753.96590531</v>
      </c>
      <c r="H57">
        <f t="shared" si="0"/>
        <v>546291290.78421986</v>
      </c>
    </row>
    <row r="58" spans="1:8" x14ac:dyDescent="0.25">
      <c r="A58" s="15" t="s">
        <v>63</v>
      </c>
      <c r="B58">
        <f>all_biorepintensities_orig!B58/normalization!K$1</f>
        <v>681433079.40920055</v>
      </c>
      <c r="C58">
        <f>all_biorepintensities_orig!C58/normalization!L$1</f>
        <v>387721529.22838575</v>
      </c>
      <c r="D58">
        <f>all_biorepintensities_orig!D58/normalization!M$1</f>
        <v>355091935.63810027</v>
      </c>
      <c r="E58">
        <f>all_biorepintensities_orig!E58/normalization!N$1</f>
        <v>565764909.95499849</v>
      </c>
      <c r="F58">
        <f>all_biorepintensities_orig!F58/normalization!O$1</f>
        <v>338625835.56936067</v>
      </c>
      <c r="G58">
        <f>all_biorepintensities_orig!G58/normalization!P$1</f>
        <v>391447952.01395392</v>
      </c>
      <c r="H58">
        <f t="shared" si="0"/>
        <v>453347540.30233335</v>
      </c>
    </row>
    <row r="59" spans="1:8" x14ac:dyDescent="0.25">
      <c r="A59" s="15" t="s">
        <v>64</v>
      </c>
      <c r="B59">
        <f>all_biorepintensities_orig!B59/normalization!K$1</f>
        <v>224857058.4945538</v>
      </c>
      <c r="C59">
        <f>all_biorepintensities_orig!C59/normalization!L$1</f>
        <v>372259309.9785983</v>
      </c>
      <c r="D59">
        <f>all_biorepintensities_orig!D59/normalization!M$1</f>
        <v>540700402.26439416</v>
      </c>
      <c r="E59">
        <f>all_biorepintensities_orig!E59/normalization!N$1</f>
        <v>359992397.13577336</v>
      </c>
      <c r="F59">
        <f>all_biorepintensities_orig!F59/normalization!O$1</f>
        <v>566222694.92470598</v>
      </c>
      <c r="G59">
        <f>all_biorepintensities_orig!G59/normalization!P$1</f>
        <v>780095569.72103798</v>
      </c>
      <c r="H59">
        <f t="shared" si="0"/>
        <v>474021238.75317734</v>
      </c>
    </row>
    <row r="60" spans="1:8" x14ac:dyDescent="0.25">
      <c r="A60" s="15" t="s">
        <v>65</v>
      </c>
      <c r="B60">
        <f>all_biorepintensities_orig!B60/normalization!K$1</f>
        <v>383489841.45632184</v>
      </c>
      <c r="C60">
        <f>all_biorepintensities_orig!C60/normalization!L$1</f>
        <v>155399284.01884058</v>
      </c>
      <c r="D60">
        <f>all_biorepintensities_orig!D60/normalization!M$1</f>
        <v>173878786.96728131</v>
      </c>
      <c r="E60">
        <f>all_biorepintensities_orig!E60/normalization!N$1</f>
        <v>354773653.65956527</v>
      </c>
      <c r="F60">
        <f>all_biorepintensities_orig!F60/normalization!O$1</f>
        <v>127695095.80231552</v>
      </c>
      <c r="G60">
        <f>all_biorepintensities_orig!G60/normalization!P$1</f>
        <v>203681362.43601334</v>
      </c>
      <c r="H60">
        <f t="shared" si="0"/>
        <v>233153004.05672297</v>
      </c>
    </row>
    <row r="61" spans="1:8" x14ac:dyDescent="0.25">
      <c r="A61" s="15" t="s">
        <v>66</v>
      </c>
      <c r="B61">
        <f>all_biorepintensities_orig!B61/normalization!K$1</f>
        <v>281353332.25914991</v>
      </c>
      <c r="C61">
        <f>all_biorepintensities_orig!C61/normalization!L$1</f>
        <v>567712602.82851851</v>
      </c>
      <c r="D61">
        <f>all_biorepintensities_orig!D61/normalization!M$1</f>
        <v>691375127.87305975</v>
      </c>
      <c r="E61">
        <f>all_biorepintensities_orig!E61/normalization!N$1</f>
        <v>264715980.24334517</v>
      </c>
      <c r="F61">
        <f>all_biorepintensities_orig!F61/normalization!O$1</f>
        <v>554810379.61947417</v>
      </c>
      <c r="G61">
        <f>all_biorepintensities_orig!G61/normalization!P$1</f>
        <v>607455589.20507026</v>
      </c>
      <c r="H61">
        <f t="shared" si="0"/>
        <v>494570502.00476962</v>
      </c>
    </row>
    <row r="62" spans="1:8" x14ac:dyDescent="0.25">
      <c r="A62" s="15" t="s">
        <v>67</v>
      </c>
      <c r="B62">
        <f>all_biorepintensities_orig!B62/normalization!K$1</f>
        <v>22400377.868944529</v>
      </c>
      <c r="C62">
        <f>all_biorepintensities_orig!C62/normalization!L$1</f>
        <v>224249149.69343275</v>
      </c>
      <c r="D62">
        <f>all_biorepintensities_orig!D62/normalization!M$1</f>
        <v>190473710.02021077</v>
      </c>
      <c r="E62">
        <f>all_biorepintensities_orig!E62/normalization!N$1</f>
        <v>20613942.562643088</v>
      </c>
      <c r="F62">
        <f>all_biorepintensities_orig!F62/normalization!O$1</f>
        <v>228937313.5784134</v>
      </c>
      <c r="G62">
        <f>all_biorepintensities_orig!G62/normalization!P$1</f>
        <v>200476800.29462302</v>
      </c>
      <c r="H62">
        <f t="shared" si="0"/>
        <v>147858549.00304461</v>
      </c>
    </row>
    <row r="63" spans="1:8" x14ac:dyDescent="0.25">
      <c r="A63" s="15" t="s">
        <v>68</v>
      </c>
      <c r="B63">
        <f>all_biorepintensities_orig!B63/normalization!K$1</f>
        <v>21993038.327454913</v>
      </c>
      <c r="C63">
        <f>all_biorepintensities_orig!C63/normalization!L$1</f>
        <v>58677068.925587378</v>
      </c>
      <c r="D63">
        <f>all_biorepintensities_orig!D63/normalization!M$1</f>
        <v>57662185.596826836</v>
      </c>
      <c r="E63">
        <f>all_biorepintensities_orig!E63/normalization!N$1</f>
        <v>22188902.748198573</v>
      </c>
      <c r="F63">
        <f>all_biorepintensities_orig!F63/normalization!O$1</f>
        <v>63909485.285375841</v>
      </c>
      <c r="G63">
        <f>all_biorepintensities_orig!G63/normalization!P$1</f>
        <v>55442996.085256681</v>
      </c>
      <c r="H63">
        <f t="shared" si="0"/>
        <v>46645612.828116708</v>
      </c>
    </row>
    <row r="64" spans="1:8" x14ac:dyDescent="0.25">
      <c r="A64" s="15" t="s">
        <v>69</v>
      </c>
      <c r="B64">
        <f>all_biorepintensities_orig!B64/normalization!K$1</f>
        <v>104201782.47017792</v>
      </c>
      <c r="C64">
        <f>all_biorepintensities_orig!C64/normalization!L$1</f>
        <v>219487324.28424516</v>
      </c>
      <c r="D64">
        <f>all_biorepintensities_orig!D64/normalization!M$1</f>
        <v>201789396.86731324</v>
      </c>
      <c r="E64">
        <f>all_biorepintensities_orig!E64/normalization!N$1</f>
        <v>92783948.178683311</v>
      </c>
      <c r="F64">
        <f>all_biorepintensities_orig!F64/normalization!O$1</f>
        <v>187973921.05291891</v>
      </c>
      <c r="G64">
        <f>all_biorepintensities_orig!G64/normalization!P$1</f>
        <v>217558847.50388339</v>
      </c>
      <c r="H64">
        <f t="shared" si="0"/>
        <v>170632536.72620365</v>
      </c>
    </row>
    <row r="65" spans="1:8" x14ac:dyDescent="0.25">
      <c r="A65" s="15" t="s">
        <v>70</v>
      </c>
      <c r="B65">
        <f>all_biorepintensities_orig!B65/normalization!K$1</f>
        <v>39908618.119042173</v>
      </c>
      <c r="C65">
        <f>all_biorepintensities_orig!C65/normalization!L$1</f>
        <v>876535953.7226038</v>
      </c>
      <c r="D65">
        <f>all_biorepintensities_orig!D65/normalization!M$1</f>
        <v>604474417.09877729</v>
      </c>
      <c r="E65">
        <f>all_biorepintensities_orig!E65/normalization!N$1</f>
        <v>50060854.082454547</v>
      </c>
      <c r="F65">
        <f>all_biorepintensities_orig!F65/normalization!O$1</f>
        <v>1381614536.0543027</v>
      </c>
      <c r="G65">
        <f>all_biorepintensities_orig!G65/normalization!P$1</f>
        <v>846508572.29638875</v>
      </c>
      <c r="H65">
        <f t="shared" si="0"/>
        <v>633183825.22892821</v>
      </c>
    </row>
    <row r="66" spans="1:8" x14ac:dyDescent="0.25">
      <c r="A66" s="15" t="s">
        <v>71</v>
      </c>
      <c r="B66">
        <f>all_biorepintensities_orig!B66/normalization!K$1</f>
        <v>7306134.1245906856</v>
      </c>
      <c r="C66">
        <f>all_biorepintensities_orig!C66/normalization!L$1</f>
        <v>109457388.90855595</v>
      </c>
      <c r="D66">
        <f>all_biorepintensities_orig!D66/normalization!M$1</f>
        <v>76688389.318219617</v>
      </c>
      <c r="E66">
        <f>all_biorepintensities_orig!E66/normalization!N$1</f>
        <v>10403656.910833767</v>
      </c>
      <c r="F66">
        <f>all_biorepintensities_orig!F66/normalization!O$1</f>
        <v>69345274.779919863</v>
      </c>
      <c r="G66">
        <f>all_biorepintensities_orig!G66/normalization!P$1</f>
        <v>64447026.286415651</v>
      </c>
      <c r="H66">
        <f t="shared" si="0"/>
        <v>56274645.054755919</v>
      </c>
    </row>
    <row r="67" spans="1:8" x14ac:dyDescent="0.25">
      <c r="A67" s="15" t="s">
        <v>72</v>
      </c>
      <c r="B67">
        <f>all_biorepintensities_orig!B67/normalization!K$1</f>
        <v>105630648.23370829</v>
      </c>
      <c r="C67">
        <f>all_biorepintensities_orig!C67/normalization!L$1</f>
        <v>340470639.34561068</v>
      </c>
      <c r="D67">
        <f>all_biorepintensities_orig!D67/normalization!M$1</f>
        <v>189795091.10290411</v>
      </c>
      <c r="E67">
        <f>all_biorepintensities_orig!E67/normalization!N$1</f>
        <v>97052578.658613473</v>
      </c>
      <c r="F67">
        <f>all_biorepintensities_orig!F67/normalization!O$1</f>
        <v>255292269.93263653</v>
      </c>
      <c r="G67">
        <f>all_biorepintensities_orig!G67/normalization!P$1</f>
        <v>150275330.6903888</v>
      </c>
      <c r="H67">
        <f t="shared" ref="H67:H101" si="1">AVERAGE(B67:G67)</f>
        <v>189752759.66064367</v>
      </c>
    </row>
    <row r="68" spans="1:8" x14ac:dyDescent="0.25">
      <c r="A68" s="15" t="s">
        <v>73</v>
      </c>
      <c r="B68">
        <f>all_biorepintensities_orig!B68/normalization!K$1</f>
        <v>51278173.184171975</v>
      </c>
      <c r="C68">
        <f>all_biorepintensities_orig!C68/normalization!L$1</f>
        <v>330521089.91782647</v>
      </c>
      <c r="D68">
        <f>all_biorepintensities_orig!D68/normalization!M$1</f>
        <v>649831181.10676551</v>
      </c>
      <c r="E68">
        <f>all_biorepintensities_orig!E68/normalization!N$1</f>
        <v>40408279.37583483</v>
      </c>
      <c r="F68">
        <f>all_biorepintensities_orig!F68/normalization!O$1</f>
        <v>300243894.73904663</v>
      </c>
      <c r="G68">
        <f>all_biorepintensities_orig!G68/normalization!P$1</f>
        <v>650699969.49379456</v>
      </c>
      <c r="H68">
        <f t="shared" si="1"/>
        <v>337163764.63624001</v>
      </c>
    </row>
    <row r="69" spans="1:8" x14ac:dyDescent="0.25">
      <c r="A69" s="15" t="s">
        <v>74</v>
      </c>
      <c r="B69">
        <f>all_biorepintensities_orig!B69/normalization!K$1</f>
        <v>74006067.081529841</v>
      </c>
      <c r="C69">
        <f>all_biorepintensities_orig!C69/normalization!L$1</f>
        <v>22027910.380091663</v>
      </c>
      <c r="D69">
        <f>all_biorepintensities_orig!D69/normalization!M$1</f>
        <v>29542868.870023251</v>
      </c>
      <c r="E69">
        <f>all_biorepintensities_orig!E69/normalization!N$1</f>
        <v>57972964.101774469</v>
      </c>
      <c r="F69">
        <f>all_biorepintensities_orig!F69/normalization!O$1</f>
        <v>54423966.645825386</v>
      </c>
      <c r="G69">
        <f>all_biorepintensities_orig!G69/normalization!P$1</f>
        <v>50230369.302434333</v>
      </c>
      <c r="H69">
        <f t="shared" si="1"/>
        <v>48034024.39694649</v>
      </c>
    </row>
    <row r="70" spans="1:8" x14ac:dyDescent="0.25">
      <c r="A70" s="15" t="s">
        <v>75</v>
      </c>
      <c r="B70">
        <f>all_biorepintensities_orig!B70/normalization!K$1</f>
        <v>326008247.25294316</v>
      </c>
      <c r="C70">
        <f>all_biorepintensities_orig!C70/normalization!L$1</f>
        <v>30685968.566110585</v>
      </c>
      <c r="D70">
        <f>all_biorepintensities_orig!D70/normalization!M$1</f>
        <v>181979111.12646067</v>
      </c>
      <c r="E70">
        <f>all_biorepintensities_orig!E70/normalization!N$1</f>
        <v>293936308.00509578</v>
      </c>
      <c r="F70">
        <f>all_biorepintensities_orig!F70/normalization!O$1</f>
        <v>12667783.234604504</v>
      </c>
      <c r="G70">
        <f>all_biorepintensities_orig!G70/normalization!P$1</f>
        <v>178940383.10212922</v>
      </c>
      <c r="H70">
        <f t="shared" si="1"/>
        <v>170702966.88122398</v>
      </c>
    </row>
    <row r="71" spans="1:8" x14ac:dyDescent="0.25">
      <c r="A71" s="15" t="s">
        <v>76</v>
      </c>
      <c r="B71">
        <f>all_biorepintensities_orig!B71/normalization!K$1</f>
        <v>50393027.013097532</v>
      </c>
      <c r="C71">
        <f>all_biorepintensities_orig!C71/normalization!L$1</f>
        <v>1264981177.5699122</v>
      </c>
      <c r="D71">
        <f>all_biorepintensities_orig!D71/normalization!M$1</f>
        <v>1353774321.81271</v>
      </c>
      <c r="E71">
        <f>all_biorepintensities_orig!E71/normalization!N$1</f>
        <v>16342810.53238415</v>
      </c>
      <c r="F71">
        <f>all_biorepintensities_orig!F71/normalization!O$1</f>
        <v>632026672.33735538</v>
      </c>
      <c r="G71">
        <f>all_biorepintensities_orig!G71/normalization!P$1</f>
        <v>948398925.79411304</v>
      </c>
      <c r="H71">
        <f t="shared" si="1"/>
        <v>710986155.84326208</v>
      </c>
    </row>
    <row r="72" spans="1:8" x14ac:dyDescent="0.25">
      <c r="A72" s="15" t="s">
        <v>77</v>
      </c>
      <c r="B72">
        <f>all_biorepintensities_orig!B72/normalization!K$1</f>
        <v>174859961.44167826</v>
      </c>
      <c r="C72">
        <f>all_biorepintensities_orig!C72/normalization!L$1</f>
        <v>179307866.33502591</v>
      </c>
      <c r="D72">
        <f>all_biorepintensities_orig!D72/normalization!M$1</f>
        <v>197079779.88256499</v>
      </c>
      <c r="E72">
        <f>all_biorepintensities_orig!E72/normalization!N$1</f>
        <v>155609307.93432903</v>
      </c>
      <c r="F72">
        <f>all_biorepintensities_orig!F72/normalization!O$1</f>
        <v>134016951.25769037</v>
      </c>
      <c r="G72">
        <f>all_biorepintensities_orig!G72/normalization!P$1</f>
        <v>194338047.68471044</v>
      </c>
      <c r="H72">
        <f t="shared" si="1"/>
        <v>172535319.08933318</v>
      </c>
    </row>
    <row r="73" spans="1:8" x14ac:dyDescent="0.25">
      <c r="A73" s="15" t="s">
        <v>78</v>
      </c>
      <c r="B73">
        <f>all_biorepintensities_orig!B73/normalization!K$1</f>
        <v>122597539.81301326</v>
      </c>
      <c r="C73">
        <f>all_biorepintensities_orig!C73/normalization!L$1</f>
        <v>2355076142.0721374</v>
      </c>
      <c r="D73">
        <f>all_biorepintensities_orig!D73/normalization!M$1</f>
        <v>1688003428.6026263</v>
      </c>
      <c r="E73">
        <f>all_biorepintensities_orig!E73/normalization!N$1</f>
        <v>164489301.67413107</v>
      </c>
      <c r="F73">
        <f>all_biorepintensities_orig!F73/normalization!O$1</f>
        <v>3529312300.6962729</v>
      </c>
      <c r="G73">
        <f>all_biorepintensities_orig!G73/normalization!P$1</f>
        <v>2408680348.5160556</v>
      </c>
      <c r="H73">
        <f t="shared" si="1"/>
        <v>1711359843.5623729</v>
      </c>
    </row>
    <row r="74" spans="1:8" x14ac:dyDescent="0.25">
      <c r="A74" s="15" t="s">
        <v>79</v>
      </c>
      <c r="B74">
        <f>all_biorepintensities_orig!B74/normalization!K$1</f>
        <v>851063043.75998533</v>
      </c>
      <c r="C74">
        <f>all_biorepintensities_orig!C74/normalization!L$1</f>
        <v>1331388789.7584214</v>
      </c>
      <c r="D74">
        <f>all_biorepintensities_orig!D74/normalization!M$1</f>
        <v>1362857502.3998396</v>
      </c>
      <c r="E74">
        <f>all_biorepintensities_orig!E74/normalization!N$1</f>
        <v>914362784.59886944</v>
      </c>
      <c r="F74">
        <f>all_biorepintensities_orig!F74/normalization!O$1</f>
        <v>1183768551.1094749</v>
      </c>
      <c r="G74">
        <f>all_biorepintensities_orig!G74/normalization!P$1</f>
        <v>995411437.15938437</v>
      </c>
      <c r="H74">
        <f t="shared" si="1"/>
        <v>1106475351.4643292</v>
      </c>
    </row>
    <row r="75" spans="1:8" x14ac:dyDescent="0.25">
      <c r="A75" s="15" t="s">
        <v>80</v>
      </c>
      <c r="B75">
        <f>all_biorepintensities_orig!B75/normalization!K$1</f>
        <v>325284761.13391596</v>
      </c>
      <c r="C75">
        <f>all_biorepintensities_orig!C75/normalization!L$1</f>
        <v>267898111.2153616</v>
      </c>
      <c r="D75">
        <f>all_biorepintensities_orig!D75/normalization!M$1</f>
        <v>251477138.95375004</v>
      </c>
      <c r="E75">
        <f>all_biorepintensities_orig!E75/normalization!N$1</f>
        <v>277532559.50834113</v>
      </c>
      <c r="F75">
        <f>all_biorepintensities_orig!F75/normalization!O$1</f>
        <v>259228867.4104847</v>
      </c>
      <c r="G75">
        <f>all_biorepintensities_orig!G75/normalization!P$1</f>
        <v>237505701.20168552</v>
      </c>
      <c r="H75">
        <f t="shared" si="1"/>
        <v>269821189.90392315</v>
      </c>
    </row>
    <row r="76" spans="1:8" x14ac:dyDescent="0.25">
      <c r="A76" s="15" t="s">
        <v>81</v>
      </c>
      <c r="B76">
        <f>all_biorepintensities_orig!B76/normalization!K$1</f>
        <v>158347030.24928066</v>
      </c>
      <c r="C76">
        <f>all_biorepintensities_orig!C76/normalization!L$1</f>
        <v>322354688.22393239</v>
      </c>
      <c r="D76">
        <f>all_biorepintensities_orig!D76/normalization!M$1</f>
        <v>189199963.17574713</v>
      </c>
      <c r="E76">
        <f>all_biorepintensities_orig!E76/normalization!N$1</f>
        <v>158545983.4765361</v>
      </c>
      <c r="F76">
        <f>all_biorepintensities_orig!F76/normalization!O$1</f>
        <v>249153522.47856152</v>
      </c>
      <c r="G76">
        <f>all_biorepintensities_orig!G76/normalization!P$1</f>
        <v>158038832.52922788</v>
      </c>
      <c r="H76">
        <f t="shared" si="1"/>
        <v>205940003.35554764</v>
      </c>
    </row>
    <row r="77" spans="1:8" x14ac:dyDescent="0.25">
      <c r="A77" s="15" t="s">
        <v>82</v>
      </c>
      <c r="B77">
        <f>all_biorepintensities_orig!B77/normalization!K$1</f>
        <v>78096074.8840767</v>
      </c>
      <c r="C77">
        <f>all_biorepintensities_orig!C77/normalization!L$1</f>
        <v>344087797.06788898</v>
      </c>
      <c r="D77">
        <f>all_biorepintensities_orig!D77/normalization!M$1</f>
        <v>813839949.51421678</v>
      </c>
      <c r="E77">
        <f>all_biorepintensities_orig!E77/normalization!N$1</f>
        <v>199206101.06213862</v>
      </c>
      <c r="F77">
        <f>all_biorepintensities_orig!F77/normalization!O$1</f>
        <v>89475307.030945525</v>
      </c>
      <c r="G77">
        <f>all_biorepintensities_orig!G77/normalization!P$1</f>
        <v>61938505.947492205</v>
      </c>
      <c r="H77">
        <f t="shared" si="1"/>
        <v>264440622.58445978</v>
      </c>
    </row>
    <row r="78" spans="1:8" x14ac:dyDescent="0.25">
      <c r="A78" s="15" t="s">
        <v>83</v>
      </c>
      <c r="B78">
        <f>all_biorepintensities_orig!B78/normalization!K$1</f>
        <v>182401395.40909025</v>
      </c>
      <c r="C78">
        <f>all_biorepintensities_orig!C78/normalization!L$1</f>
        <v>505994806.35702783</v>
      </c>
      <c r="D78">
        <f>all_biorepintensities_orig!D78/normalization!M$1</f>
        <v>694487766.44769335</v>
      </c>
      <c r="E78">
        <f>all_biorepintensities_orig!E78/normalization!N$1</f>
        <v>129933824.42838643</v>
      </c>
      <c r="F78">
        <f>all_biorepintensities_orig!F78/normalization!O$1</f>
        <v>289970934.3801893</v>
      </c>
      <c r="G78">
        <f>all_biorepintensities_orig!G78/normalization!P$1</f>
        <v>459159680.49736863</v>
      </c>
      <c r="H78">
        <f t="shared" si="1"/>
        <v>376991401.25329262</v>
      </c>
    </row>
    <row r="79" spans="1:8" x14ac:dyDescent="0.25">
      <c r="A79" s="15" t="s">
        <v>84</v>
      </c>
      <c r="B79">
        <f>all_biorepintensities_orig!B79/normalization!K$1</f>
        <v>543309.85298511176</v>
      </c>
      <c r="C79">
        <f>all_biorepintensities_orig!C79/normalization!L$1</f>
        <v>90129208.324930757</v>
      </c>
      <c r="D79">
        <f>all_biorepintensities_orig!D79/normalization!M$1</f>
        <v>55694981.010662958</v>
      </c>
      <c r="E79">
        <f>all_biorepintensities_orig!E79/normalization!N$1</f>
        <v>2736701.2117952947</v>
      </c>
      <c r="F79">
        <f>all_biorepintensities_orig!F79/normalization!O$1</f>
        <v>61734500.509433709</v>
      </c>
      <c r="G79">
        <f>all_biorepintensities_orig!G79/normalization!P$1</f>
        <v>45678263.248939224</v>
      </c>
      <c r="H79">
        <f t="shared" si="1"/>
        <v>42752827.359791182</v>
      </c>
    </row>
    <row r="80" spans="1:8" x14ac:dyDescent="0.25">
      <c r="A80" s="15" t="s">
        <v>85</v>
      </c>
      <c r="B80">
        <f>all_biorepintensities_orig!B80/normalization!K$1</f>
        <v>20919285.32871772</v>
      </c>
      <c r="C80">
        <f>all_biorepintensities_orig!C80/normalization!L$1</f>
        <v>104783705.46503198</v>
      </c>
      <c r="D80">
        <f>all_biorepintensities_orig!D80/normalization!M$1</f>
        <v>76033148.531999022</v>
      </c>
      <c r="E80">
        <f>all_biorepintensities_orig!E80/normalization!N$1</f>
        <v>22233514.989145245</v>
      </c>
      <c r="F80">
        <f>all_biorepintensities_orig!F80/normalization!O$1</f>
        <v>105010387.64307757</v>
      </c>
      <c r="G80">
        <f>all_biorepintensities_orig!G80/normalization!P$1</f>
        <v>82858362.370214075</v>
      </c>
      <c r="H80">
        <f t="shared" si="1"/>
        <v>68639734.054697618</v>
      </c>
    </row>
    <row r="81" spans="1:8" x14ac:dyDescent="0.25">
      <c r="A81" s="15" t="s">
        <v>86</v>
      </c>
      <c r="B81">
        <f>all_biorepintensities_orig!B81/normalization!K$1</f>
        <v>5576846.7747179475</v>
      </c>
      <c r="C81">
        <f>all_biorepintensities_orig!C81/normalization!L$1</f>
        <v>9493149.9353123158</v>
      </c>
      <c r="D81">
        <f>all_biorepintensities_orig!D81/normalization!M$1</f>
        <v>50583378.520418987</v>
      </c>
      <c r="E81">
        <f>all_biorepintensities_orig!E81/normalization!N$1</f>
        <v>2431069.0710306149</v>
      </c>
      <c r="F81">
        <f>all_biorepintensities_orig!F81/normalization!O$1</f>
        <v>1721706.9151911975</v>
      </c>
      <c r="G81">
        <f>all_biorepintensities_orig!G81/normalization!P$1</f>
        <v>39554849.507277153</v>
      </c>
      <c r="H81">
        <f t="shared" si="1"/>
        <v>18226833.453991368</v>
      </c>
    </row>
    <row r="82" spans="1:8" x14ac:dyDescent="0.25">
      <c r="A82" s="15" t="s">
        <v>87</v>
      </c>
      <c r="B82">
        <f>all_biorepintensities_orig!B82/normalization!K$1</f>
        <v>5869613.0926248431</v>
      </c>
      <c r="C82">
        <f>all_biorepintensities_orig!C82/normalization!L$1</f>
        <v>71891247.867507517</v>
      </c>
      <c r="D82">
        <f>all_biorepintensities_orig!D82/normalization!M$1</f>
        <v>63138297.412058614</v>
      </c>
      <c r="E82">
        <f>all_biorepintensities_orig!E82/normalization!N$1</f>
        <v>5521293.1986256568</v>
      </c>
      <c r="F82">
        <f>all_biorepintensities_orig!F82/normalization!O$1</f>
        <v>65903836.974679679</v>
      </c>
      <c r="G82">
        <f>all_biorepintensities_orig!G82/normalization!P$1</f>
        <v>68801352.263612002</v>
      </c>
      <c r="H82">
        <f t="shared" si="1"/>
        <v>46854273.468184717</v>
      </c>
    </row>
    <row r="83" spans="1:8" x14ac:dyDescent="0.25">
      <c r="A83" s="15" t="s">
        <v>88</v>
      </c>
      <c r="B83">
        <f>all_biorepintensities_orig!B83/normalization!K$1</f>
        <v>217071228.46216244</v>
      </c>
      <c r="C83">
        <f>all_biorepintensities_orig!C83/normalization!L$1</f>
        <v>197152605.82076508</v>
      </c>
      <c r="D83">
        <f>all_biorepintensities_orig!D83/normalization!M$1</f>
        <v>275025500.49084723</v>
      </c>
      <c r="E83">
        <f>all_biorepintensities_orig!E83/normalization!N$1</f>
        <v>172518493.24827287</v>
      </c>
      <c r="F83">
        <f>all_biorepintensities_orig!F83/normalization!O$1</f>
        <v>123569087.42513365</v>
      </c>
      <c r="G83">
        <f>all_biorepintensities_orig!G83/normalization!P$1</f>
        <v>195723615.67693844</v>
      </c>
      <c r="H83">
        <f t="shared" si="1"/>
        <v>196843421.85401997</v>
      </c>
    </row>
    <row r="84" spans="1:8" x14ac:dyDescent="0.25">
      <c r="A84" s="15" t="s">
        <v>89</v>
      </c>
      <c r="B84">
        <f>all_biorepintensities_orig!B84/normalization!K$1</f>
        <v>108028180.01825683</v>
      </c>
      <c r="C84">
        <f>all_biorepintensities_orig!C84/normalization!L$1</f>
        <v>41225613.207273096</v>
      </c>
      <c r="D84">
        <f>all_biorepintensities_orig!D84/normalization!M$1</f>
        <v>211885660.93815479</v>
      </c>
      <c r="E84">
        <f>all_biorepintensities_orig!E84/normalization!N$1</f>
        <v>94288499.205628499</v>
      </c>
      <c r="F84">
        <f>all_biorepintensities_orig!F84/normalization!O$1</f>
        <v>13605175.207704281</v>
      </c>
      <c r="G84">
        <f>all_biorepintensities_orig!G84/normalization!P$1</f>
        <v>204696921.66235971</v>
      </c>
      <c r="H84">
        <f t="shared" si="1"/>
        <v>112288341.70656288</v>
      </c>
    </row>
    <row r="85" spans="1:8" x14ac:dyDescent="0.25">
      <c r="A85" s="15" t="s">
        <v>90</v>
      </c>
      <c r="B85">
        <f>all_biorepintensities_orig!B85/normalization!K$1</f>
        <v>6512472.7363860523</v>
      </c>
      <c r="C85">
        <f>all_biorepintensities_orig!C85/normalization!L$1</f>
        <v>615574838.71787596</v>
      </c>
      <c r="D85">
        <f>all_biorepintensities_orig!D85/normalization!M$1</f>
        <v>183318549.69621179</v>
      </c>
      <c r="E85">
        <f>all_biorepintensities_orig!E85/normalization!N$1</f>
        <v>1850420.8457899925</v>
      </c>
      <c r="F85">
        <f>all_biorepintensities_orig!F85/normalization!O$1</f>
        <v>635782568.19287038</v>
      </c>
      <c r="G85">
        <f>all_biorepintensities_orig!G85/normalization!P$1</f>
        <v>184532147.92723477</v>
      </c>
      <c r="H85">
        <f t="shared" si="1"/>
        <v>271261833.01939481</v>
      </c>
    </row>
    <row r="86" spans="1:8" x14ac:dyDescent="0.25">
      <c r="A86" s="15" t="s">
        <v>91</v>
      </c>
      <c r="B86">
        <f>all_biorepintensities_orig!B86/normalization!K$1</f>
        <v>66355001.499940418</v>
      </c>
      <c r="C86">
        <f>all_biorepintensities_orig!C86/normalization!L$1</f>
        <v>668128722.68440759</v>
      </c>
      <c r="D86">
        <f>all_biorepintensities_orig!D86/normalization!M$1</f>
        <v>149794396.55635485</v>
      </c>
      <c r="E86">
        <f>all_biorepintensities_orig!E86/normalization!N$1</f>
        <v>60142313.073026672</v>
      </c>
      <c r="F86">
        <f>all_biorepintensities_orig!F86/normalization!O$1</f>
        <v>633941768.1586827</v>
      </c>
      <c r="G86">
        <f>all_biorepintensities_orig!G86/normalization!P$1</f>
        <v>97745379.657377243</v>
      </c>
      <c r="H86">
        <f t="shared" si="1"/>
        <v>279351263.60496491</v>
      </c>
    </row>
    <row r="87" spans="1:8" x14ac:dyDescent="0.25">
      <c r="A87" s="15" t="s">
        <v>92</v>
      </c>
      <c r="B87">
        <f>all_biorepintensities_orig!B87/normalization!K$1</f>
        <v>1031793398.2727977</v>
      </c>
      <c r="C87">
        <f>all_biorepintensities_orig!C87/normalization!L$1</f>
        <v>416207928.39460975</v>
      </c>
      <c r="D87">
        <f>all_biorepintensities_orig!D87/normalization!M$1</f>
        <v>564231106.71386135</v>
      </c>
      <c r="E87">
        <f>all_biorepintensities_orig!E87/normalization!N$1</f>
        <v>1530219676.4084654</v>
      </c>
      <c r="F87">
        <f>all_biorepintensities_orig!F87/normalization!O$1</f>
        <v>254365428.7466132</v>
      </c>
      <c r="G87">
        <f>all_biorepintensities_orig!G87/normalization!P$1</f>
        <v>221386041.70431286</v>
      </c>
      <c r="H87">
        <f t="shared" si="1"/>
        <v>669700596.70677674</v>
      </c>
    </row>
    <row r="88" spans="1:8" x14ac:dyDescent="0.25">
      <c r="A88" s="15" t="s">
        <v>93</v>
      </c>
      <c r="B88">
        <f>all_biorepintensities_orig!B88/normalization!K$1</f>
        <v>46290155.800762147</v>
      </c>
      <c r="C88">
        <f>all_biorepintensities_orig!C88/normalization!L$1</f>
        <v>62686820.074367836</v>
      </c>
      <c r="D88">
        <f>all_biorepintensities_orig!D88/normalization!M$1</f>
        <v>151401082.02024394</v>
      </c>
      <c r="E88">
        <f>all_biorepintensities_orig!E88/normalization!N$1</f>
        <v>71428251.048002005</v>
      </c>
      <c r="F88">
        <f>all_biorepintensities_orig!F88/normalization!O$1</f>
        <v>63420698.291885093</v>
      </c>
      <c r="G88">
        <f>all_biorepintensities_orig!G88/normalization!P$1</f>
        <v>128054370.90026341</v>
      </c>
      <c r="H88">
        <f t="shared" si="1"/>
        <v>87213563.022587404</v>
      </c>
    </row>
    <row r="89" spans="1:8" x14ac:dyDescent="0.25">
      <c r="A89" s="15" t="s">
        <v>94</v>
      </c>
      <c r="B89">
        <f>all_biorepintensities_orig!B89/normalization!K$1</f>
        <v>82324057.253795624</v>
      </c>
      <c r="C89">
        <f>all_biorepintensities_orig!C89/normalization!L$1</f>
        <v>439565821.14630264</v>
      </c>
      <c r="D89">
        <f>all_biorepintensities_orig!D89/normalization!M$1</f>
        <v>128609047.02021223</v>
      </c>
      <c r="E89">
        <f>all_biorepintensities_orig!E89/normalization!N$1</f>
        <v>81097847.958727166</v>
      </c>
      <c r="F89">
        <f>all_biorepintensities_orig!F89/normalization!O$1</f>
        <v>486933241.46871567</v>
      </c>
      <c r="G89">
        <f>all_biorepintensities_orig!G89/normalization!P$1</f>
        <v>141662390.81126079</v>
      </c>
      <c r="H89">
        <f t="shared" si="1"/>
        <v>226698734.27650234</v>
      </c>
    </row>
    <row r="90" spans="1:8" x14ac:dyDescent="0.25">
      <c r="A90" s="15" t="s">
        <v>95</v>
      </c>
      <c r="B90">
        <f>all_biorepintensities_orig!B90/normalization!K$1</f>
        <v>10735060.614842938</v>
      </c>
      <c r="C90">
        <f>all_biorepintensities_orig!C90/normalization!L$1</f>
        <v>208233586.73460245</v>
      </c>
      <c r="D90">
        <f>all_biorepintensities_orig!D90/normalization!M$1</f>
        <v>175055497.13499817</v>
      </c>
      <c r="E90">
        <f>all_biorepintensities_orig!E90/normalization!N$1</f>
        <v>8547007.1165192798</v>
      </c>
      <c r="F90">
        <f>all_biorepintensities_orig!F90/normalization!O$1</f>
        <v>152626138.74825001</v>
      </c>
      <c r="G90">
        <f>all_biorepintensities_orig!G90/normalization!P$1</f>
        <v>98606778.789916307</v>
      </c>
      <c r="H90">
        <f t="shared" si="1"/>
        <v>108967344.85652153</v>
      </c>
    </row>
    <row r="91" spans="1:8" x14ac:dyDescent="0.25">
      <c r="A91" s="15" t="s">
        <v>96</v>
      </c>
      <c r="B91">
        <f>all_biorepintensities_orig!B91/normalization!K$1</f>
        <v>19517838.889209304</v>
      </c>
      <c r="C91">
        <f>all_biorepintensities_orig!C91/normalization!L$1</f>
        <v>497616961.90657347</v>
      </c>
      <c r="D91">
        <f>all_biorepintensities_orig!D91/normalization!M$1</f>
        <v>445973026.14976645</v>
      </c>
      <c r="E91">
        <f>all_biorepintensities_orig!E91/normalization!N$1</f>
        <v>6203572.5865105726</v>
      </c>
      <c r="F91">
        <f>all_biorepintensities_orig!F91/normalization!O$1</f>
        <v>285132522.62389481</v>
      </c>
      <c r="G91">
        <f>all_biorepintensities_orig!G91/normalization!P$1</f>
        <v>292089049.4134379</v>
      </c>
      <c r="H91">
        <f t="shared" si="1"/>
        <v>257755495.26156542</v>
      </c>
    </row>
    <row r="92" spans="1:8" x14ac:dyDescent="0.25">
      <c r="A92" s="15" t="s">
        <v>97</v>
      </c>
      <c r="B92">
        <f>all_biorepintensities_orig!B92/normalization!K$1</f>
        <v>50799490.891128249</v>
      </c>
      <c r="C92">
        <f>all_biorepintensities_orig!C92/normalization!L$1</f>
        <v>55295891.47842779</v>
      </c>
      <c r="D92">
        <f>all_biorepintensities_orig!D92/normalization!M$1</f>
        <v>65333849.863904536</v>
      </c>
      <c r="E92">
        <f>all_biorepintensities_orig!E92/normalization!N$1</f>
        <v>47830131.706678838</v>
      </c>
      <c r="F92">
        <f>all_biorepintensities_orig!F92/normalization!O$1</f>
        <v>63416075.239392094</v>
      </c>
      <c r="G92">
        <f>all_biorepintensities_orig!G92/normalization!P$1</f>
        <v>68102178.666252255</v>
      </c>
      <c r="H92">
        <f t="shared" si="1"/>
        <v>58462936.307630628</v>
      </c>
    </row>
    <row r="93" spans="1:8" x14ac:dyDescent="0.25">
      <c r="A93" s="15" t="s">
        <v>98</v>
      </c>
      <c r="B93">
        <f>all_biorepintensities_orig!B93/normalization!K$1</f>
        <v>121100698.58920631</v>
      </c>
      <c r="C93">
        <f>all_biorepintensities_orig!C93/normalization!L$1</f>
        <v>514168281.7336815</v>
      </c>
      <c r="D93">
        <f>all_biorepintensities_orig!D93/normalization!M$1</f>
        <v>646006435.75680459</v>
      </c>
      <c r="E93">
        <f>all_biorepintensities_orig!E93/normalization!N$1</f>
        <v>95398789.182295784</v>
      </c>
      <c r="F93">
        <f>all_biorepintensities_orig!F93/normalization!O$1</f>
        <v>468302227.07663763</v>
      </c>
      <c r="G93">
        <f>all_biorepintensities_orig!G93/normalization!P$1</f>
        <v>610016140.66938579</v>
      </c>
      <c r="H93">
        <f t="shared" si="1"/>
        <v>409165428.83466864</v>
      </c>
    </row>
    <row r="94" spans="1:8" x14ac:dyDescent="0.25">
      <c r="A94" s="15" t="s">
        <v>99</v>
      </c>
      <c r="B94">
        <f>all_biorepintensities_orig!B94/normalization!K$1</f>
        <v>61674243.067265637</v>
      </c>
      <c r="C94">
        <f>all_biorepintensities_orig!C94/normalization!L$1</f>
        <v>1208637397.4640639</v>
      </c>
      <c r="D94">
        <f>all_biorepintensities_orig!D94/normalization!M$1</f>
        <v>1465949592.2856343</v>
      </c>
      <c r="E94">
        <f>all_biorepintensities_orig!E94/normalization!N$1</f>
        <v>16857154.66659845</v>
      </c>
      <c r="F94">
        <f>all_biorepintensities_orig!F94/normalization!O$1</f>
        <v>576224467.36490524</v>
      </c>
      <c r="G94">
        <f>all_biorepintensities_orig!G94/normalization!P$1</f>
        <v>1015370109.3870718</v>
      </c>
      <c r="H94">
        <f t="shared" si="1"/>
        <v>724118827.37258995</v>
      </c>
    </row>
    <row r="95" spans="1:8" x14ac:dyDescent="0.25">
      <c r="A95" s="15" t="s">
        <v>100</v>
      </c>
      <c r="B95">
        <f>all_biorepintensities_orig!B95/normalization!K$1</f>
        <v>7472006.4503757004</v>
      </c>
      <c r="C95">
        <f>all_biorepintensities_orig!C95/normalization!L$1</f>
        <v>397223013.69181794</v>
      </c>
      <c r="D95">
        <f>all_biorepintensities_orig!D95/normalization!M$1</f>
        <v>64001725.074942403</v>
      </c>
      <c r="E95">
        <f>all_biorepintensities_orig!E95/normalization!N$1</f>
        <v>597315.6345385348</v>
      </c>
      <c r="F95">
        <f>all_biorepintensities_orig!F95/normalization!O$1</f>
        <v>249678363.41637334</v>
      </c>
      <c r="G95">
        <f>all_biorepintensities_orig!G95/normalization!P$1</f>
        <v>23549147.895240381</v>
      </c>
      <c r="H95">
        <f t="shared" si="1"/>
        <v>123753595.36054806</v>
      </c>
    </row>
    <row r="96" spans="1:8" x14ac:dyDescent="0.25">
      <c r="A96" s="15" t="s">
        <v>101</v>
      </c>
      <c r="B96">
        <f>all_biorepintensities_orig!B96/normalization!K$1</f>
        <v>7513679.5147532215</v>
      </c>
      <c r="C96">
        <f>all_biorepintensities_orig!C96/normalization!L$1</f>
        <v>38256125.20245453</v>
      </c>
      <c r="D96">
        <f>all_biorepintensities_orig!D96/normalization!M$1</f>
        <v>37486841.555955417</v>
      </c>
      <c r="E96">
        <f>all_biorepintensities_orig!E96/normalization!N$1</f>
        <v>6678207.5155772502</v>
      </c>
      <c r="F96">
        <f>all_biorepintensities_orig!F96/normalization!O$1</f>
        <v>33737536.282767087</v>
      </c>
      <c r="G96">
        <f>all_biorepintensities_orig!G96/normalization!P$1</f>
        <v>24389022.356554043</v>
      </c>
      <c r="H96">
        <f t="shared" si="1"/>
        <v>24676902.07134359</v>
      </c>
    </row>
    <row r="97" spans="1:8" x14ac:dyDescent="0.25">
      <c r="A97" s="15" t="s">
        <v>102</v>
      </c>
      <c r="B97">
        <f>all_biorepintensities_orig!B97/normalization!K$1</f>
        <v>278426675.74559659</v>
      </c>
      <c r="C97">
        <f>all_biorepintensities_orig!C97/normalization!L$1</f>
        <v>183818002.0989278</v>
      </c>
      <c r="D97">
        <f>all_biorepintensities_orig!D97/normalization!M$1</f>
        <v>242982899.18307167</v>
      </c>
      <c r="E97">
        <f>all_biorepintensities_orig!E97/normalization!N$1</f>
        <v>264355776.97442263</v>
      </c>
      <c r="F97">
        <f>all_biorepintensities_orig!F97/normalization!O$1</f>
        <v>194315976.9848828</v>
      </c>
      <c r="G97">
        <f>all_biorepintensities_orig!G97/normalization!P$1</f>
        <v>246118912.04695192</v>
      </c>
      <c r="H97">
        <f t="shared" si="1"/>
        <v>235003040.50564227</v>
      </c>
    </row>
    <row r="98" spans="1:8" x14ac:dyDescent="0.25">
      <c r="A98" s="15" t="s">
        <v>103</v>
      </c>
      <c r="B98">
        <f>all_biorepintensities_orig!B98/normalization!K$1</f>
        <v>52360029.332897507</v>
      </c>
      <c r="C98">
        <f>all_biorepintensities_orig!C98/normalization!L$1</f>
        <v>497979539.93892699</v>
      </c>
      <c r="D98">
        <f>all_biorepintensities_orig!D98/normalization!M$1</f>
        <v>588949946.80929923</v>
      </c>
      <c r="E98">
        <f>all_biorepintensities_orig!E98/normalization!N$1</f>
        <v>56231032.829682983</v>
      </c>
      <c r="F98">
        <f>all_biorepintensities_orig!F98/normalization!O$1</f>
        <v>502892145.32399046</v>
      </c>
      <c r="G98">
        <f>all_biorepintensities_orig!G98/normalization!P$1</f>
        <v>579001230.59094036</v>
      </c>
      <c r="H98">
        <f t="shared" si="1"/>
        <v>379568987.47095633</v>
      </c>
    </row>
    <row r="99" spans="1:8" x14ac:dyDescent="0.25">
      <c r="A99" s="15" t="s">
        <v>104</v>
      </c>
      <c r="B99">
        <f>all_biorepintensities_orig!B99/normalization!K$1</f>
        <v>81141534.327112392</v>
      </c>
      <c r="C99">
        <f>all_biorepintensities_orig!C99/normalization!L$1</f>
        <v>249603306.66151756</v>
      </c>
      <c r="D99">
        <f>all_biorepintensities_orig!D99/normalization!M$1</f>
        <v>254964874.69116202</v>
      </c>
      <c r="E99">
        <f>all_biorepintensities_orig!E99/normalization!N$1</f>
        <v>70145265.171303198</v>
      </c>
      <c r="F99">
        <f>all_biorepintensities_orig!F99/normalization!O$1</f>
        <v>258157127.34503627</v>
      </c>
      <c r="G99">
        <f>all_biorepintensities_orig!G99/normalization!P$1</f>
        <v>271229760.51371664</v>
      </c>
      <c r="H99">
        <f t="shared" si="1"/>
        <v>197540311.45164132</v>
      </c>
    </row>
    <row r="100" spans="1:8" x14ac:dyDescent="0.25">
      <c r="A100" s="15" t="s">
        <v>105</v>
      </c>
      <c r="B100">
        <f>all_biorepintensities_orig!B100/normalization!K$1</f>
        <v>16161502.057006581</v>
      </c>
      <c r="C100">
        <f>all_biorepintensities_orig!C100/normalization!L$1</f>
        <v>123999724.32821012</v>
      </c>
      <c r="D100">
        <f>all_biorepintensities_orig!D100/normalization!M$1</f>
        <v>188298131.26320869</v>
      </c>
      <c r="E100">
        <f>all_biorepintensities_orig!E100/normalization!N$1</f>
        <v>17155291.667975012</v>
      </c>
      <c r="F100">
        <f>all_biorepintensities_orig!F100/normalization!O$1</f>
        <v>129772740.10940695</v>
      </c>
      <c r="G100">
        <f>all_biorepintensities_orig!G100/normalization!P$1</f>
        <v>177521545.67993191</v>
      </c>
      <c r="H100">
        <f t="shared" si="1"/>
        <v>108818155.85095654</v>
      </c>
    </row>
    <row r="101" spans="1:8" x14ac:dyDescent="0.25">
      <c r="A101" s="15" t="s">
        <v>106</v>
      </c>
      <c r="B101">
        <f>all_biorepintensities_orig!B101/normalization!K$1</f>
        <v>62827567.959455006</v>
      </c>
      <c r="C101">
        <f>all_biorepintensities_orig!C101/normalization!L$1</f>
        <v>111267651.53454883</v>
      </c>
      <c r="D101">
        <f>all_biorepintensities_orig!D101/normalization!M$1</f>
        <v>240123262.32127345</v>
      </c>
      <c r="E101">
        <f>all_biorepintensities_orig!E101/normalization!N$1</f>
        <v>82544405.816171914</v>
      </c>
      <c r="F101">
        <f>all_biorepintensities_orig!F101/normalization!O$1</f>
        <v>159678159.58866495</v>
      </c>
      <c r="G101">
        <f>all_biorepintensities_orig!G101/normalization!P$1</f>
        <v>313532911.59132135</v>
      </c>
      <c r="H101">
        <f t="shared" si="1"/>
        <v>161662326.46857259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6"/>
  <sheetViews>
    <sheetView tabSelected="1" workbookViewId="0">
      <selection activeCell="S1" sqref="S1"/>
    </sheetView>
  </sheetViews>
  <sheetFormatPr defaultRowHeight="15" x14ac:dyDescent="0.25"/>
  <cols>
    <col min="1" max="1" width="9.140625" style="2"/>
    <col min="2" max="2" width="12.140625" style="2" bestFit="1" customWidth="1"/>
    <col min="3" max="7" width="11" style="2" bestFit="1" customWidth="1"/>
    <col min="8" max="8" width="12" style="2" bestFit="1" customWidth="1"/>
    <col min="9" max="9" width="11" style="2" bestFit="1" customWidth="1"/>
    <col min="10" max="10" width="12.140625" style="2" customWidth="1"/>
    <col min="11" max="17" width="9.140625" style="2"/>
    <col min="19" max="27" width="9.140625" style="2"/>
    <col min="30" max="16384" width="9.140625" style="2"/>
  </cols>
  <sheetData>
    <row r="1" spans="1:2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131</v>
      </c>
      <c r="M1" t="s">
        <v>124</v>
      </c>
      <c r="N1" s="2" t="s">
        <v>115</v>
      </c>
      <c r="O1" t="s">
        <v>125</v>
      </c>
      <c r="P1" t="s">
        <v>128</v>
      </c>
      <c r="Q1" t="s">
        <v>116</v>
      </c>
      <c r="R1" t="s">
        <v>117</v>
      </c>
      <c r="S1" t="s">
        <v>129</v>
      </c>
    </row>
    <row r="2" spans="1:22" x14ac:dyDescent="0.25">
      <c r="A2" s="15" t="s">
        <v>7</v>
      </c>
      <c r="B2" s="15">
        <f>normalization!B2-normalization!$H2</f>
        <v>-2060289485.5847616</v>
      </c>
      <c r="C2" s="15">
        <f>normalization!C2-normalization!$H2</f>
        <v>693787843.54453897</v>
      </c>
      <c r="D2" s="15">
        <f>normalization!D2-normalization!$H2</f>
        <v>997733228.02459478</v>
      </c>
      <c r="E2" s="15">
        <f>normalization!E2-normalization!$H2</f>
        <v>-2101924905.6084573</v>
      </c>
      <c r="F2" s="15">
        <f>normalization!F2-normalization!$H2</f>
        <v>1097832342.9832635</v>
      </c>
      <c r="G2" s="15">
        <f>normalization!G2-normalization!$H2</f>
        <v>1372860976.640821</v>
      </c>
      <c r="H2" s="10">
        <f>ROUND(AVERAGE(B2:D2),all_biorepintensities!$U$4)</f>
        <v>-122922804.671876</v>
      </c>
      <c r="I2" s="10">
        <f>ROUND(AVERAGE(E2:G2),all_biorepintensities!$U$4)</f>
        <v>122922804.671876</v>
      </c>
      <c r="J2" s="2">
        <f>ROUND(SQRT(((1/3+1/3)/4)*((SUM((B2-H2)^2,(C2-H2)^2,(D2-H2)^2)+SUM((E2-I2)^2,(F2-I2)^2,(G2-I2)^2)))),all_biorepintensities!$U$4)</f>
        <v>1479809518.0583</v>
      </c>
      <c r="K2" s="2">
        <f>ROUND((I2-H2)/(J2+all_biorepintensities!$U$2),all_biorepintensities!$U$4)</f>
        <v>0.1661332801</v>
      </c>
      <c r="L2" s="2">
        <f>K2+0.00000001*ROWS($K$2:K2)</f>
        <v>0.1661332901</v>
      </c>
      <c r="M2">
        <f>COUNTIF(L:L,"&lt;="&amp;$L2)</f>
        <v>81</v>
      </c>
      <c r="N2" s="2">
        <f>AVERAGE(Sheet1!$N2,Sheet5!$N2,Sheet9!$N2)</f>
        <v>-3.1437477202333333</v>
      </c>
      <c r="O2">
        <f>INDEX($K$2:$K$416,MATCH(ROWS($M$2:$M2),$M$2:$M$416,0))</f>
        <v>-2.0834717084999999</v>
      </c>
      <c r="P2">
        <f>ABS(O2-N2)/SQRT(2)</f>
        <v>0.74972835782606739</v>
      </c>
      <c r="Q2">
        <f>N2-$U$3</f>
        <v>-4.1437477202333337</v>
      </c>
      <c r="R2">
        <f>N2+$U$3</f>
        <v>-2.1437477202333333</v>
      </c>
      <c r="S2" t="b">
        <f>OR(O2&lt;Q2,O2&gt;R2)</f>
        <v>1</v>
      </c>
      <c r="U2" s="2">
        <v>1</v>
      </c>
      <c r="V2" s="11" t="s">
        <v>122</v>
      </c>
    </row>
    <row r="3" spans="1:22" x14ac:dyDescent="0.25">
      <c r="A3" s="15" t="s">
        <v>8</v>
      </c>
      <c r="B3" s="15">
        <f>normalization!B3-normalization!$H3</f>
        <v>-2082658734.612741</v>
      </c>
      <c r="C3" s="15">
        <f>normalization!C3-normalization!$H3</f>
        <v>1188980044.5297956</v>
      </c>
      <c r="D3" s="15">
        <f>normalization!D3-normalization!$H3</f>
        <v>233270752.60548782</v>
      </c>
      <c r="E3" s="15">
        <f>normalization!E3-normalization!$H3</f>
        <v>-2123907784.5348706</v>
      </c>
      <c r="F3" s="15">
        <f>normalization!F3-normalization!$H3</f>
        <v>2063494673.1430044</v>
      </c>
      <c r="G3" s="15">
        <f>normalization!G3-normalization!$H3</f>
        <v>720821048.86932564</v>
      </c>
      <c r="H3" s="10">
        <f>ROUND(AVERAGE(B3:D3),all_biorepintensities!$U$4)</f>
        <v>-220135979.15915301</v>
      </c>
      <c r="I3" s="10">
        <f>ROUND(AVERAGE(E3:G3),all_biorepintensities!$U$4)</f>
        <v>220135979.15915301</v>
      </c>
      <c r="J3" s="2">
        <f>ROUND(SQRT(((1/3+1/3)/4)*((SUM((B3-H3)^2,(C3-H3)^2,(D3-H3)^2)+SUM((E3-I3)^2,(F3-I3)^2,(G3-I3)^2)))),all_biorepintensities!$U$4)</f>
        <v>1570741577.8880899</v>
      </c>
      <c r="K3" s="2">
        <f>ROUND((I3-H3)/(J3+all_biorepintensities!$U$2),all_biorepintensities!$U$4)</f>
        <v>0.28029560320000002</v>
      </c>
      <c r="L3" s="2">
        <f>K3+0.00000001*ROWS($K$2:K3)</f>
        <v>0.28029562320000001</v>
      </c>
      <c r="M3">
        <f>COUNTIF(L:L,"&lt;="&amp;$L3)</f>
        <v>84</v>
      </c>
      <c r="N3" s="2">
        <f>AVERAGE(Sheet1!$N3,Sheet5!$N3,Sheet9!$N3)</f>
        <v>-1.2110134193333333</v>
      </c>
      <c r="O3">
        <f>INDEX($K$2:$K$416,MATCH(ROWS($M$2:$M3),$M$2:$M$416,0))</f>
        <v>-1.3468035885</v>
      </c>
      <c r="P3">
        <f t="shared" ref="P3:P66" si="0">ABS(O3-N3)/SQRT(2)</f>
        <v>9.6018149436218489E-2</v>
      </c>
      <c r="Q3">
        <f t="shared" ref="Q3:Q66" si="1">N3-$U$3</f>
        <v>-2.2110134193333333</v>
      </c>
      <c r="R3">
        <f t="shared" ref="R3:R66" si="2">N3+$U$3</f>
        <v>-0.21101341933333329</v>
      </c>
      <c r="S3" t="b">
        <f t="shared" ref="S3:S66" si="3">OR(O3&lt;Q3,O3&gt;R3)</f>
        <v>0</v>
      </c>
      <c r="U3" s="2">
        <v>1</v>
      </c>
      <c r="V3" s="11" t="s">
        <v>123</v>
      </c>
    </row>
    <row r="4" spans="1:22" x14ac:dyDescent="0.25">
      <c r="A4" s="15" t="s">
        <v>9</v>
      </c>
      <c r="B4" s="15">
        <f>normalization!B4-normalization!$H4</f>
        <v>-192917770.99405837</v>
      </c>
      <c r="C4" s="15">
        <f>normalization!C4-normalization!$H4</f>
        <v>406979208.67053545</v>
      </c>
      <c r="D4" s="15">
        <f>normalization!D4-normalization!$H4</f>
        <v>-83027493.000371814</v>
      </c>
      <c r="E4" s="15">
        <f>normalization!E4-normalization!$H4</f>
        <v>-273132198.97903347</v>
      </c>
      <c r="F4" s="15">
        <f>normalization!F4-normalization!$H4</f>
        <v>246613524.86557186</v>
      </c>
      <c r="G4" s="15">
        <f>normalization!G4-normalization!$H4</f>
        <v>-104515270.56264341</v>
      </c>
      <c r="H4" s="10">
        <f>ROUND(AVERAGE(B4:D4),all_biorepintensities!$U$4)</f>
        <v>43677981.558701798</v>
      </c>
      <c r="I4" s="10">
        <f>ROUND(AVERAGE(E4:G4),all_biorepintensities!$U$4)</f>
        <v>-43677981.558701701</v>
      </c>
      <c r="J4" s="2">
        <f>ROUND(SQRT(((1/3+1/3)/4)*((SUM((B4-H4)^2,(C4-H4)^2,(D4-H4)^2)+SUM((E4-I4)^2,(F4-I4)^2,(G4-I4)^2)))),all_biorepintensities!$U$4)</f>
        <v>239666150.216508</v>
      </c>
      <c r="K4" s="2">
        <f>ROUND((I4-H4)/(J4+all_biorepintensities!$U$2),all_biorepintensities!$U$4)</f>
        <v>-0.36449019890000001</v>
      </c>
      <c r="L4" s="2">
        <f>K4+0.00000001*ROWS($K$2:K4)</f>
        <v>-0.36449016890000002</v>
      </c>
      <c r="M4">
        <f>COUNTIF(L:L,"&lt;="&amp;$L4)</f>
        <v>28</v>
      </c>
      <c r="N4" s="2">
        <f>AVERAGE(Sheet1!$N4,Sheet5!$N4,Sheet9!$N4)</f>
        <v>-0.84285597183333338</v>
      </c>
      <c r="O4">
        <f>INDEX($K$2:$K$416,MATCH(ROWS($M$2:$M4),$M$2:$M$416,0))</f>
        <v>-1.3216281781999999</v>
      </c>
      <c r="P4">
        <f t="shared" si="0"/>
        <v>0.33854307376551501</v>
      </c>
      <c r="Q4">
        <f t="shared" si="1"/>
        <v>-1.8428559718333335</v>
      </c>
      <c r="R4">
        <f t="shared" si="2"/>
        <v>0.15714402816666662</v>
      </c>
      <c r="S4" t="b">
        <f t="shared" si="3"/>
        <v>0</v>
      </c>
      <c r="U4" s="2">
        <v>10</v>
      </c>
      <c r="V4" s="11" t="s">
        <v>130</v>
      </c>
    </row>
    <row r="5" spans="1:22" x14ac:dyDescent="0.25">
      <c r="A5" s="15" t="s">
        <v>10</v>
      </c>
      <c r="B5" s="15">
        <f>normalization!B5-normalization!$H5</f>
        <v>-938094490.21828556</v>
      </c>
      <c r="C5" s="15">
        <f>normalization!C5-normalization!$H5</f>
        <v>751742637.4919529</v>
      </c>
      <c r="D5" s="15">
        <f>normalization!D5-normalization!$H5</f>
        <v>-213600262.57365656</v>
      </c>
      <c r="E5" s="15">
        <f>normalization!E5-normalization!$H5</f>
        <v>-1130244140.4635978</v>
      </c>
      <c r="F5" s="15">
        <f>normalization!F5-normalization!$H5</f>
        <v>1154561247.0306177</v>
      </c>
      <c r="G5" s="15">
        <f>normalization!G5-normalization!$H5</f>
        <v>375635008.73297024</v>
      </c>
      <c r="H5" s="10">
        <f>ROUND(AVERAGE(B5:D5),all_biorepintensities!$U$4)</f>
        <v>-133317371.766663</v>
      </c>
      <c r="I5" s="10">
        <f>ROUND(AVERAGE(E5:G5),all_biorepintensities!$U$4)</f>
        <v>133317371.766663</v>
      </c>
      <c r="J5" s="2">
        <f>ROUND(SQRT(((1/3+1/3)/4)*((SUM((B5-H5)^2,(C5-H5)^2,(D5-H5)^2)+SUM((E5-I5)^2,(F5-I5)^2,(G5-I5)^2)))),all_biorepintensities!$U$4)</f>
        <v>830229622.66142404</v>
      </c>
      <c r="K5" s="2">
        <f>ROUND((I5-H5)/(J5+all_biorepintensities!$U$2),all_biorepintensities!$U$4)</f>
        <v>0.32115782900000001</v>
      </c>
      <c r="L5" s="2">
        <f>K5+0.00000001*ROWS($K$2:K5)</f>
        <v>0.32115786899999998</v>
      </c>
      <c r="M5">
        <f>COUNTIF(L:L,"&lt;="&amp;$L5)</f>
        <v>86</v>
      </c>
      <c r="N5" s="2">
        <f>AVERAGE(Sheet1!$N5,Sheet5!$N5,Sheet9!$N5)</f>
        <v>-0.68854651383333332</v>
      </c>
      <c r="O5">
        <f>INDEX($K$2:$K$416,MATCH(ROWS($M$2:$M5),$M$2:$M$416,0))</f>
        <v>-1.2687486813</v>
      </c>
      <c r="P5">
        <f t="shared" si="0"/>
        <v>0.41026488707481285</v>
      </c>
      <c r="Q5">
        <f t="shared" si="1"/>
        <v>-1.6885465138333333</v>
      </c>
      <c r="R5">
        <f t="shared" si="2"/>
        <v>0.31145348616666668</v>
      </c>
      <c r="S5" t="b">
        <f t="shared" si="3"/>
        <v>0</v>
      </c>
    </row>
    <row r="6" spans="1:22" x14ac:dyDescent="0.25">
      <c r="A6" s="15" t="s">
        <v>11</v>
      </c>
      <c r="B6" s="15">
        <f>normalization!B6-normalization!$H6</f>
        <v>-842451007.44875956</v>
      </c>
      <c r="C6" s="15">
        <f>normalization!C6-normalization!$H6</f>
        <v>84930893.880321026</v>
      </c>
      <c r="D6" s="15">
        <f>normalization!D6-normalization!$H6</f>
        <v>1097034798.0206351</v>
      </c>
      <c r="E6" s="15">
        <f>normalization!E6-normalization!$H6</f>
        <v>-728851294.05336428</v>
      </c>
      <c r="F6" s="15">
        <f>normalization!F6-normalization!$H6</f>
        <v>-115257404.77423811</v>
      </c>
      <c r="G6" s="15">
        <f>normalization!G6-normalization!$H6</f>
        <v>504594014.37540531</v>
      </c>
      <c r="H6" s="10">
        <f>ROUND(AVERAGE(B6:D6),all_biorepintensities!$U$4)</f>
        <v>113171561.48406599</v>
      </c>
      <c r="I6" s="10">
        <f>ROUND(AVERAGE(E6:G6),all_biorepintensities!$U$4)</f>
        <v>-113171561.48406599</v>
      </c>
      <c r="J6" s="2">
        <f>ROUND(SQRT(((1/3+1/3)/4)*((SUM((B6-H6)^2,(C6-H6)^2,(D6-H6)^2)+SUM((E6-I6)^2,(F6-I6)^2,(G6-I6)^2)))),all_biorepintensities!$U$4)</f>
        <v>663663957.17568195</v>
      </c>
      <c r="K6" s="2">
        <f>ROUND((I6-H6)/(J6+all_biorepintensities!$U$2),all_biorepintensities!$U$4)</f>
        <v>-0.34105079859999998</v>
      </c>
      <c r="L6" s="2">
        <f>K6+0.00000001*ROWS($K$2:K6)</f>
        <v>-0.34105074860000001</v>
      </c>
      <c r="M6">
        <f>COUNTIF(L:L,"&lt;="&amp;$L6)</f>
        <v>30</v>
      </c>
      <c r="N6" s="2">
        <f>AVERAGE(Sheet1!$N6,Sheet5!$N6,Sheet9!$N6)</f>
        <v>-0.67628106483333339</v>
      </c>
      <c r="O6">
        <f>INDEX($K$2:$K$416,MATCH(ROWS($M$2:$M6),$M$2:$M$416,0))</f>
        <v>-1.1862535343</v>
      </c>
      <c r="P6">
        <f t="shared" si="0"/>
        <v>0.36060499137832952</v>
      </c>
      <c r="Q6">
        <f t="shared" si="1"/>
        <v>-1.6762810648333333</v>
      </c>
      <c r="R6">
        <f t="shared" si="2"/>
        <v>0.32371893516666661</v>
      </c>
      <c r="S6" t="b">
        <f t="shared" si="3"/>
        <v>0</v>
      </c>
    </row>
    <row r="7" spans="1:22" x14ac:dyDescent="0.25">
      <c r="A7" s="15" t="s">
        <v>12</v>
      </c>
      <c r="B7" s="15">
        <f>normalization!B7-normalization!$H7</f>
        <v>311406363.25943279</v>
      </c>
      <c r="C7" s="15">
        <f>normalization!C7-normalization!$H7</f>
        <v>881858334.25814486</v>
      </c>
      <c r="D7" s="15">
        <f>normalization!D7-normalization!$H7</f>
        <v>-913482798.33343387</v>
      </c>
      <c r="E7" s="15">
        <f>normalization!E7-normalization!$H7</f>
        <v>-60505069.382284641</v>
      </c>
      <c r="F7" s="15">
        <f>normalization!F7-normalization!$H7</f>
        <v>606398530.5651412</v>
      </c>
      <c r="G7" s="15">
        <f>normalization!G7-normalization!$H7</f>
        <v>-825675360.36699963</v>
      </c>
      <c r="H7" s="10">
        <f>ROUND(AVERAGE(B7:D7),all_biorepintensities!$U$4)</f>
        <v>93260633.061381295</v>
      </c>
      <c r="I7" s="10">
        <f>ROUND(AVERAGE(E7:G7),all_biorepintensities!$U$4)</f>
        <v>-93260633.061380997</v>
      </c>
      <c r="J7" s="2">
        <f>ROUND(SQRT(((1/3+1/3)/4)*((SUM((B7-H7)^2,(C7-H7)^2,(D7-H7)^2)+SUM((E7-I7)^2,(F7-I7)^2,(G7-I7)^2)))),all_biorepintensities!$U$4)</f>
        <v>672065651.00513399</v>
      </c>
      <c r="K7" s="2">
        <f>ROUND((I7-H7)/(J7+all_biorepintensities!$U$2),all_biorepintensities!$U$4)</f>
        <v>-0.2775342938</v>
      </c>
      <c r="L7" s="2">
        <f>K7+0.00000001*ROWS($K$2:K7)</f>
        <v>-0.27753423379999997</v>
      </c>
      <c r="M7">
        <f>COUNTIF(L:L,"&lt;="&amp;$L7)</f>
        <v>33</v>
      </c>
      <c r="N7" s="2">
        <f>AVERAGE(Sheet1!$N7,Sheet5!$N7,Sheet9!$N7)</f>
        <v>-0.55120899036666671</v>
      </c>
      <c r="O7">
        <f>INDEX($K$2:$K$416,MATCH(ROWS($M$2:$M7),$M$2:$M$416,0))</f>
        <v>-1.1206917568000001</v>
      </c>
      <c r="P7">
        <f t="shared" si="0"/>
        <v>0.40268512591388478</v>
      </c>
      <c r="Q7">
        <f t="shared" si="1"/>
        <v>-1.5512089903666668</v>
      </c>
      <c r="R7">
        <f t="shared" si="2"/>
        <v>0.44879100963333329</v>
      </c>
      <c r="S7" t="b">
        <f t="shared" si="3"/>
        <v>0</v>
      </c>
    </row>
    <row r="8" spans="1:22" x14ac:dyDescent="0.25">
      <c r="A8" s="15" t="s">
        <v>13</v>
      </c>
      <c r="B8" s="15">
        <f>normalization!B8-normalization!$H8</f>
        <v>-299044693.28191066</v>
      </c>
      <c r="C8" s="15">
        <f>normalization!C8-normalization!$H8</f>
        <v>194622990.52243263</v>
      </c>
      <c r="D8" s="15">
        <f>normalization!D8-normalization!$H8</f>
        <v>97584526.541020215</v>
      </c>
      <c r="E8" s="15">
        <f>normalization!E8-normalization!$H8</f>
        <v>-318158822.03535199</v>
      </c>
      <c r="F8" s="15">
        <f>normalization!F8-normalization!$H8</f>
        <v>209828031.26399869</v>
      </c>
      <c r="G8" s="15">
        <f>normalization!G8-normalization!$H8</f>
        <v>115167966.98981088</v>
      </c>
      <c r="H8" s="10">
        <f>ROUND(AVERAGE(B8:D8),all_biorepintensities!$U$4)</f>
        <v>-2279058.73948594</v>
      </c>
      <c r="I8" s="10">
        <f>ROUND(AVERAGE(E8:G8),all_biorepintensities!$U$4)</f>
        <v>2279058.7394858599</v>
      </c>
      <c r="J8" s="2">
        <f>ROUND(SQRT(((1/3+1/3)/4)*((SUM((B8-H8)^2,(C8-H8)^2,(D8-H8)^2)+SUM((E8-I8)^2,(F8-I8)^2,(G8-I8)^2)))),all_biorepintensities!$U$4)</f>
        <v>221853522.07834101</v>
      </c>
      <c r="K8" s="2">
        <f>ROUND((I8-H8)/(J8+all_biorepintensities!$U$2),all_biorepintensities!$U$4)</f>
        <v>2.0545616799999999E-2</v>
      </c>
      <c r="L8" s="2">
        <f>K8+0.00000001*ROWS($K$2:K8)</f>
        <v>2.0545686800000001E-2</v>
      </c>
      <c r="M8">
        <f>COUNTIF(L:L,"&lt;="&amp;$L8)</f>
        <v>64</v>
      </c>
      <c r="N8" s="2">
        <f>AVERAGE(Sheet1!$N8,Sheet5!$N8,Sheet9!$N8)</f>
        <v>-0.5112557897333333</v>
      </c>
      <c r="O8">
        <f>INDEX($K$2:$K$416,MATCH(ROWS($M$2:$M8),$M$2:$M$416,0))</f>
        <v>-1.0886653766000001</v>
      </c>
      <c r="P8">
        <f t="shared" si="0"/>
        <v>0.40829023439554291</v>
      </c>
      <c r="Q8">
        <f t="shared" si="1"/>
        <v>-1.5112557897333332</v>
      </c>
      <c r="R8">
        <f t="shared" si="2"/>
        <v>0.4887442102666667</v>
      </c>
      <c r="S8" t="b">
        <f t="shared" si="3"/>
        <v>0</v>
      </c>
    </row>
    <row r="9" spans="1:22" x14ac:dyDescent="0.25">
      <c r="A9" s="15" t="s">
        <v>14</v>
      </c>
      <c r="B9" s="15">
        <f>normalization!B9-normalization!$H9</f>
        <v>-170991970.98971945</v>
      </c>
      <c r="C9" s="15">
        <f>normalization!C9-normalization!$H9</f>
        <v>54358118.6493783</v>
      </c>
      <c r="D9" s="15">
        <f>normalization!D9-normalization!$H9</f>
        <v>-6861766.6577672958</v>
      </c>
      <c r="E9" s="15">
        <f>normalization!E9-normalization!$H9</f>
        <v>-146884428.2772361</v>
      </c>
      <c r="F9" s="15">
        <f>normalization!F9-normalization!$H9</f>
        <v>191478299.31317276</v>
      </c>
      <c r="G9" s="15">
        <f>normalization!G9-normalization!$H9</f>
        <v>78901747.962171674</v>
      </c>
      <c r="H9" s="10">
        <f>ROUND(AVERAGE(B9:D9),all_biorepintensities!$U$4)</f>
        <v>-41165206.332702801</v>
      </c>
      <c r="I9" s="10">
        <f>ROUND(AVERAGE(E9:G9),all_biorepintensities!$U$4)</f>
        <v>41165206.332702801</v>
      </c>
      <c r="J9" s="2">
        <f>ROUND(SQRT(((1/3+1/3)/4)*((SUM((B9-H9)^2,(C9-H9)^2,(D9-H9)^2)+SUM((E9-I9)^2,(F9-I9)^2,(G9-I9)^2)))),all_biorepintensities!$U$4)</f>
        <v>120095210.827987</v>
      </c>
      <c r="K9" s="2">
        <f>ROUND((I9-H9)/(J9+all_biorepintensities!$U$2),all_biorepintensities!$U$4)</f>
        <v>0.68554284070000004</v>
      </c>
      <c r="L9" s="2">
        <f>K9+0.00000001*ROWS($K$2:K9)</f>
        <v>0.6855429207</v>
      </c>
      <c r="M9">
        <f>COUNTIF(L:L,"&lt;="&amp;$L9)</f>
        <v>95</v>
      </c>
      <c r="N9" s="2">
        <f>AVERAGE(Sheet1!$N9,Sheet5!$N9,Sheet9!$N9)</f>
        <v>-0.47837152096666663</v>
      </c>
      <c r="O9">
        <f>INDEX($K$2:$K$416,MATCH(ROWS($M$2:$M9),$M$2:$M$416,0))</f>
        <v>-1.0037033893</v>
      </c>
      <c r="P9">
        <f t="shared" si="0"/>
        <v>0.37146572647189857</v>
      </c>
      <c r="Q9">
        <f t="shared" si="1"/>
        <v>-1.4783715209666666</v>
      </c>
      <c r="R9">
        <f t="shared" si="2"/>
        <v>0.52162847903333343</v>
      </c>
      <c r="S9" t="b">
        <f t="shared" si="3"/>
        <v>0</v>
      </c>
    </row>
    <row r="10" spans="1:22" x14ac:dyDescent="0.25">
      <c r="A10" s="15" t="s">
        <v>15</v>
      </c>
      <c r="B10" s="15">
        <f>normalization!B10-normalization!$H10</f>
        <v>-399046596.98937392</v>
      </c>
      <c r="C10" s="15">
        <f>normalization!C10-normalization!$H10</f>
        <v>131433484.71408248</v>
      </c>
      <c r="D10" s="15">
        <f>normalization!D10-normalization!$H10</f>
        <v>734477143.5391624</v>
      </c>
      <c r="E10" s="15">
        <f>normalization!E10-normalization!$H10</f>
        <v>-608402908.2796036</v>
      </c>
      <c r="F10" s="15">
        <f>normalization!F10-normalization!$H10</f>
        <v>-233645922.62866426</v>
      </c>
      <c r="G10" s="15">
        <f>normalization!G10-normalization!$H10</f>
        <v>375184799.64439654</v>
      </c>
      <c r="H10" s="10">
        <f>ROUND(AVERAGE(B10:D10),all_biorepintensities!$U$4)</f>
        <v>155621343.75462401</v>
      </c>
      <c r="I10" s="10">
        <f>ROUND(AVERAGE(E10:G10),all_biorepintensities!$U$4)</f>
        <v>-155621343.75462401</v>
      </c>
      <c r="J10" s="2">
        <f>ROUND(SQRT(((1/3+1/3)/4)*((SUM((B10-H10)^2,(C10-H10)^2,(D10-H10)^2)+SUM((E10-I10)^2,(F10-I10)^2,(G10-I10)^2)))),all_biorepintensities!$U$4)</f>
        <v>435157013.02530801</v>
      </c>
      <c r="K10" s="2">
        <f>ROUND((I10-H10)/(J10+all_biorepintensities!$U$2),all_biorepintensities!$U$4)</f>
        <v>-0.71524226310000005</v>
      </c>
      <c r="L10" s="2">
        <f>K10+0.00000001*ROWS($K$2:K10)</f>
        <v>-0.71524217310000004</v>
      </c>
      <c r="M10">
        <f>COUNTIF(L:L,"&lt;="&amp;$L10)</f>
        <v>14</v>
      </c>
      <c r="N10" s="2">
        <f>AVERAGE(Sheet1!$N10,Sheet5!$N10,Sheet9!$N10)</f>
        <v>-0.45508258986666666</v>
      </c>
      <c r="O10">
        <f>INDEX($K$2:$K$416,MATCH(ROWS($M$2:$M10),$M$2:$M$416,0))</f>
        <v>-0.94782227399999996</v>
      </c>
      <c r="P10">
        <f t="shared" si="0"/>
        <v>0.34841957201039742</v>
      </c>
      <c r="Q10">
        <f t="shared" si="1"/>
        <v>-1.4550825898666666</v>
      </c>
      <c r="R10">
        <f t="shared" si="2"/>
        <v>0.54491741013333339</v>
      </c>
      <c r="S10" t="b">
        <f t="shared" si="3"/>
        <v>0</v>
      </c>
      <c r="U10">
        <v>-0.92235255849999997</v>
      </c>
      <c r="V10" s="11" t="s">
        <v>126</v>
      </c>
    </row>
    <row r="11" spans="1:22" x14ac:dyDescent="0.25">
      <c r="A11" s="15" t="s">
        <v>16</v>
      </c>
      <c r="B11" s="15">
        <f>normalization!B11-normalization!$H11</f>
        <v>-806277427.11976051</v>
      </c>
      <c r="C11" s="15">
        <f>normalization!C11-normalization!$H11</f>
        <v>342609807.22394657</v>
      </c>
      <c r="D11" s="15">
        <f>normalization!D11-normalization!$H11</f>
        <v>886195550.93049002</v>
      </c>
      <c r="E11" s="15">
        <f>normalization!E11-normalization!$H11</f>
        <v>-855167263.30401731</v>
      </c>
      <c r="F11" s="15">
        <f>normalization!F11-normalization!$H11</f>
        <v>-320429946.14886713</v>
      </c>
      <c r="G11" s="15">
        <f>normalization!G11-normalization!$H11</f>
        <v>753069278.4182086</v>
      </c>
      <c r="H11" s="10">
        <f>ROUND(AVERAGE(B11:D11),all_biorepintensities!$U$4)</f>
        <v>140842643.67822501</v>
      </c>
      <c r="I11" s="10">
        <f>ROUND(AVERAGE(E11:G11),all_biorepintensities!$U$4)</f>
        <v>-140842643.67822501</v>
      </c>
      <c r="J11" s="2">
        <f>ROUND(SQRT(((1/3+1/3)/4)*((SUM((B11-H11)^2,(C11-H11)^2,(D11-H11)^2)+SUM((E11-I11)^2,(F11-I11)^2,(G11-I11)^2)))),all_biorepintensities!$U$4)</f>
        <v>687372674.15153897</v>
      </c>
      <c r="K11" s="2">
        <f>ROUND((I11-H11)/(J11+all_biorepintensities!$U$2),all_biorepintensities!$U$4)</f>
        <v>-0.40979994920000001</v>
      </c>
      <c r="L11" s="2">
        <f>K11+0.00000001*ROWS($K$2:K11)</f>
        <v>-0.40979984920000001</v>
      </c>
      <c r="M11">
        <f>COUNTIF(L:L,"&lt;="&amp;$L11)</f>
        <v>24</v>
      </c>
      <c r="N11" s="2">
        <f>AVERAGE(Sheet1!$N11,Sheet5!$N11,Sheet9!$N11)</f>
        <v>-0.4162208631</v>
      </c>
      <c r="O11">
        <f>INDEX($K$2:$K$416,MATCH(ROWS($M$2:$M11),$M$2:$M$416,0))</f>
        <v>-0.93157960340000001</v>
      </c>
      <c r="P11">
        <f t="shared" si="0"/>
        <v>0.36441366000988679</v>
      </c>
      <c r="Q11">
        <f t="shared" si="1"/>
        <v>-1.4162208630999999</v>
      </c>
      <c r="R11">
        <f t="shared" si="2"/>
        <v>0.58377913690000005</v>
      </c>
      <c r="S11" t="b">
        <f t="shared" si="3"/>
        <v>0</v>
      </c>
      <c r="U11" s="2">
        <v>5.9232634213999997</v>
      </c>
      <c r="V11" s="11" t="s">
        <v>127</v>
      </c>
    </row>
    <row r="12" spans="1:22" x14ac:dyDescent="0.25">
      <c r="A12" s="15" t="s">
        <v>17</v>
      </c>
      <c r="B12" s="15">
        <f>normalization!B12-normalization!$H12</f>
        <v>-1360429905.918499</v>
      </c>
      <c r="C12" s="15">
        <f>normalization!C12-normalization!$H12</f>
        <v>-39622898.335159063</v>
      </c>
      <c r="D12" s="15">
        <f>normalization!D12-normalization!$H12</f>
        <v>1251936855.8945811</v>
      </c>
      <c r="E12" s="15">
        <f>normalization!E12-normalization!$H12</f>
        <v>-1371807838.3687892</v>
      </c>
      <c r="F12" s="15">
        <f>normalization!F12-normalization!$H12</f>
        <v>109752024.25343943</v>
      </c>
      <c r="G12" s="15">
        <f>normalization!G12-normalization!$H12</f>
        <v>1410171762.474426</v>
      </c>
      <c r="H12" s="10">
        <f>ROUND(AVERAGE(B12:D12),all_biorepintensities!$U$4)</f>
        <v>-49371982.786358997</v>
      </c>
      <c r="I12" s="10">
        <f>ROUND(AVERAGE(E12:G12),all_biorepintensities!$U$4)</f>
        <v>49371982.786358804</v>
      </c>
      <c r="J12" s="2">
        <f>ROUND(SQRT(((1/3+1/3)/4)*((SUM((B12-H12)^2,(C12-H12)^2,(D12-H12)^2)+SUM((E12-I12)^2,(F12-I12)^2,(G12-I12)^2)))),all_biorepintensities!$U$4)</f>
        <v>1102084879.5162101</v>
      </c>
      <c r="K12" s="2">
        <f>ROUND((I12-H12)/(J12+all_biorepintensities!$U$2),all_biorepintensities!$U$4)</f>
        <v>8.9597423300000006E-2</v>
      </c>
      <c r="L12" s="2">
        <f>K12+0.00000001*ROWS($K$2:K12)</f>
        <v>8.9597533300000004E-2</v>
      </c>
      <c r="M12">
        <f>COUNTIF(L:L,"&lt;="&amp;$L12)</f>
        <v>77</v>
      </c>
      <c r="N12" s="2">
        <f>AVERAGE(Sheet1!$N12,Sheet5!$N12,Sheet9!$N12)</f>
        <v>-0.4055734019333333</v>
      </c>
      <c r="O12">
        <f>INDEX($K$2:$K$416,MATCH(ROWS($M$2:$M12),$M$2:$M$416,0))</f>
        <v>-0.82039282280000003</v>
      </c>
      <c r="P12">
        <f t="shared" si="0"/>
        <v>0.29332162546269647</v>
      </c>
      <c r="Q12">
        <f t="shared" si="1"/>
        <v>-1.4055734019333332</v>
      </c>
      <c r="R12">
        <f t="shared" si="2"/>
        <v>0.59442659806666676</v>
      </c>
      <c r="S12" t="b">
        <f t="shared" si="3"/>
        <v>0</v>
      </c>
    </row>
    <row r="13" spans="1:22" x14ac:dyDescent="0.25">
      <c r="A13" s="15" t="s">
        <v>18</v>
      </c>
      <c r="B13" s="15">
        <f>normalization!B13-normalization!$H13</f>
        <v>-163893652.25691843</v>
      </c>
      <c r="C13" s="15">
        <f>normalization!C13-normalization!$H13</f>
        <v>661626054.03382409</v>
      </c>
      <c r="D13" s="15">
        <f>normalization!D13-normalization!$H13</f>
        <v>-276187130.47797787</v>
      </c>
      <c r="E13" s="15">
        <f>normalization!E13-normalization!$H13</f>
        <v>-308827334.76645231</v>
      </c>
      <c r="F13" s="15">
        <f>normalization!F13-normalization!$H13</f>
        <v>375599146.64849818</v>
      </c>
      <c r="G13" s="15">
        <f>normalization!G13-normalization!$H13</f>
        <v>-288317083.18097448</v>
      </c>
      <c r="H13" s="10">
        <f>ROUND(AVERAGE(B13:D13),all_biorepintensities!$U$4)</f>
        <v>73848423.766309306</v>
      </c>
      <c r="I13" s="10">
        <f>ROUND(AVERAGE(E13:G13),all_biorepintensities!$U$4)</f>
        <v>-73848423.7663095</v>
      </c>
      <c r="J13" s="2">
        <f>ROUND(SQRT(((1/3+1/3)/4)*((SUM((B13-H13)^2,(C13-H13)^2,(D13-H13)^2)+SUM((E13-I13)^2,(F13-I13)^2,(G13-I13)^2)))),all_biorepintensities!$U$4)</f>
        <v>371426022.16043502</v>
      </c>
      <c r="K13" s="2">
        <f>ROUND((I13-H13)/(J13+all_biorepintensities!$U$2),all_biorepintensities!$U$4)</f>
        <v>-0.39764808689999998</v>
      </c>
      <c r="L13" s="2">
        <f>K13+0.00000001*ROWS($K$2:K13)</f>
        <v>-0.39764796689999998</v>
      </c>
      <c r="M13">
        <f>COUNTIF(L:L,"&lt;="&amp;$L13)</f>
        <v>25</v>
      </c>
      <c r="N13" s="2">
        <f>AVERAGE(Sheet1!$N13,Sheet5!$N13,Sheet9!$N13)</f>
        <v>-0.38302294180000002</v>
      </c>
      <c r="O13">
        <f>INDEX($K$2:$K$416,MATCH(ROWS($M$2:$M13),$M$2:$M$416,0))</f>
        <v>-0.81918733349999995</v>
      </c>
      <c r="P13">
        <f t="shared" si="0"/>
        <v>0.30841479908317543</v>
      </c>
      <c r="Q13">
        <f t="shared" si="1"/>
        <v>-1.3830229418</v>
      </c>
      <c r="R13">
        <f t="shared" si="2"/>
        <v>0.61697705820000004</v>
      </c>
      <c r="S13" t="b">
        <f t="shared" si="3"/>
        <v>0</v>
      </c>
      <c r="U13" s="14"/>
    </row>
    <row r="14" spans="1:22" x14ac:dyDescent="0.25">
      <c r="A14" s="15" t="s">
        <v>19</v>
      </c>
      <c r="B14" s="15">
        <f>normalization!B14-normalization!$H14</f>
        <v>-790123356.92377281</v>
      </c>
      <c r="C14" s="15">
        <f>normalization!C14-normalization!$H14</f>
        <v>367441891.8861773</v>
      </c>
      <c r="D14" s="15">
        <f>normalization!D14-normalization!$H14</f>
        <v>-457859597.42967379</v>
      </c>
      <c r="E14" s="15">
        <f>normalization!E14-normalization!$H14</f>
        <v>-815088389.83178556</v>
      </c>
      <c r="F14" s="15">
        <f>normalization!F14-normalization!$H14</f>
        <v>1557556156.5948327</v>
      </c>
      <c r="G14" s="15">
        <f>normalization!G14-normalization!$H14</f>
        <v>138073295.7042222</v>
      </c>
      <c r="H14" s="10">
        <f>ROUND(AVERAGE(B14:D14),all_biorepintensities!$U$4)</f>
        <v>-293513687.48909003</v>
      </c>
      <c r="I14" s="10">
        <f>ROUND(AVERAGE(E14:G14),all_biorepintensities!$U$4)</f>
        <v>293513687.48909003</v>
      </c>
      <c r="J14" s="2">
        <f>ROUND(SQRT(((1/3+1/3)/4)*((SUM((B14-H14)^2,(C14-H14)^2,(D14-H14)^2)+SUM((E14-I14)^2,(F14-I14)^2,(G14-I14)^2)))),all_biorepintensities!$U$4)</f>
        <v>770438907.88939905</v>
      </c>
      <c r="K14" s="2">
        <f>ROUND((I14-H14)/(J14+all_biorepintensities!$U$2),all_biorepintensities!$U$4)</f>
        <v>0.7619389003</v>
      </c>
      <c r="L14" s="2">
        <f>K14+0.00000001*ROWS($K$2:K14)</f>
        <v>0.76193903029999999</v>
      </c>
      <c r="M14">
        <f>COUNTIF(L:L,"&lt;="&amp;$L14)</f>
        <v>98</v>
      </c>
      <c r="N14" s="2">
        <f>AVERAGE(Sheet1!$N14,Sheet5!$N14,Sheet9!$N14)</f>
        <v>-0.37581520670000002</v>
      </c>
      <c r="O14">
        <f>INDEX($K$2:$K$416,MATCH(ROWS($M$2:$M14),$M$2:$M$416,0))</f>
        <v>-0.72375137609999995</v>
      </c>
      <c r="P14">
        <f t="shared" si="0"/>
        <v>0.24602802480281127</v>
      </c>
      <c r="Q14">
        <f t="shared" si="1"/>
        <v>-1.3758152067</v>
      </c>
      <c r="R14">
        <f t="shared" si="2"/>
        <v>0.62418479329999998</v>
      </c>
      <c r="S14" t="b">
        <f t="shared" si="3"/>
        <v>0</v>
      </c>
      <c r="U14" s="13">
        <f>COUNTIF(O:O,"&lt;="&amp;U10)+COUNTIF(O:O,"&gt;="&amp;U11)</f>
        <v>10</v>
      </c>
      <c r="V14" s="2" t="s">
        <v>118</v>
      </c>
    </row>
    <row r="15" spans="1:22" x14ac:dyDescent="0.25">
      <c r="A15" s="15" t="s">
        <v>20</v>
      </c>
      <c r="B15" s="15">
        <f>normalization!B15-normalization!$H15</f>
        <v>-119644149.50877976</v>
      </c>
      <c r="C15" s="15">
        <f>normalization!C15-normalization!$H15</f>
        <v>-13902644.633220732</v>
      </c>
      <c r="D15" s="15">
        <f>normalization!D15-normalization!$H15</f>
        <v>223494648.62509191</v>
      </c>
      <c r="E15" s="15">
        <f>normalization!E15-normalization!$H15</f>
        <v>-200450672.08816636</v>
      </c>
      <c r="F15" s="15">
        <f>normalization!F15-normalization!$H15</f>
        <v>-162399769.4595269</v>
      </c>
      <c r="G15" s="15">
        <f>normalization!G15-normalization!$H15</f>
        <v>272902587.06460214</v>
      </c>
      <c r="H15" s="10">
        <f>ROUND(AVERAGE(B15:D15),all_biorepintensities!$U$4)</f>
        <v>29982618.161030501</v>
      </c>
      <c r="I15" s="10">
        <f>ROUND(AVERAGE(E15:G15),all_biorepintensities!$U$4)</f>
        <v>-29982618.161030401</v>
      </c>
      <c r="J15" s="2">
        <f>ROUND(SQRT(((1/3+1/3)/4)*((SUM((B15-H15)^2,(C15-H15)^2,(D15-H15)^2)+SUM((E15-I15)^2,(F15-I15)^2,(G15-I15)^2)))),all_biorepintensities!$U$4)</f>
        <v>182617130.78663</v>
      </c>
      <c r="K15" s="2">
        <f>ROUND((I15-H15)/(J15+all_biorepintensities!$U$2),all_biorepintensities!$U$4)</f>
        <v>-0.32836588620000001</v>
      </c>
      <c r="L15" s="2">
        <f>K15+0.00000001*ROWS($K$2:K15)</f>
        <v>-0.32836574620000003</v>
      </c>
      <c r="M15">
        <f>COUNTIF(L:L,"&lt;="&amp;$L15)</f>
        <v>31</v>
      </c>
      <c r="N15" s="2">
        <f>AVERAGE(Sheet1!$N15,Sheet5!$N15,Sheet9!$N15)</f>
        <v>-0.32473199866666663</v>
      </c>
      <c r="O15">
        <f>INDEX($K$2:$K$416,MATCH(ROWS($M$2:$M15),$M$2:$M$416,0))</f>
        <v>-0.71524226310000005</v>
      </c>
      <c r="P15">
        <f t="shared" si="0"/>
        <v>0.27613245610376191</v>
      </c>
      <c r="Q15">
        <f t="shared" si="1"/>
        <v>-1.3247319986666666</v>
      </c>
      <c r="R15">
        <f t="shared" si="2"/>
        <v>0.67526800133333342</v>
      </c>
      <c r="S15" t="b">
        <f t="shared" si="3"/>
        <v>0</v>
      </c>
      <c r="U15" s="13">
        <f>(COUNTIFS(Sheet1!K:K,"&lt;"&amp;U10,Sheet1!K:K,"&lt;=0")+COUNTIFS(Sheet1!K:K,"&gt;"&amp;U11,Sheet1!K:K,"&gt;=0")+COUNTIFS(Sheet5!K:K,"&lt;"&amp;U10,Sheet5!K:K,"&lt;=0")+COUNTIFS(Sheet5!K:K,"&gt;"&amp;U11,Sheet5!K:K,"&gt;=0")+COUNTIFS(Sheet9!K:K,"&lt;"&amp;U10,Sheet9!K:K,"&lt;=0")+COUNTIFS(Sheet9!K:K,"&gt;"&amp;U11,Sheet9!K:K,"&gt;=0"))/3</f>
        <v>2.3333333333333335</v>
      </c>
      <c r="V15" s="2" t="s">
        <v>119</v>
      </c>
    </row>
    <row r="16" spans="1:22" x14ac:dyDescent="0.25">
      <c r="A16" s="15" t="s">
        <v>21</v>
      </c>
      <c r="B16" s="15">
        <f>normalization!B16-normalization!$H16</f>
        <v>-1155987190.2045598</v>
      </c>
      <c r="C16" s="15">
        <f>normalization!C16-normalization!$H16</f>
        <v>369050615.39371371</v>
      </c>
      <c r="D16" s="15">
        <f>normalization!D16-normalization!$H16</f>
        <v>727034680.32091141</v>
      </c>
      <c r="E16" s="15">
        <f>normalization!E16-normalization!$H16</f>
        <v>-1161457638.7551513</v>
      </c>
      <c r="F16" s="15">
        <f>normalization!F16-normalization!$H16</f>
        <v>460312027.6928606</v>
      </c>
      <c r="G16" s="15">
        <f>normalization!G16-normalization!$H16</f>
        <v>761047505.55222702</v>
      </c>
      <c r="H16" s="10">
        <f>ROUND(AVERAGE(B16:D16),all_biorepintensities!$U$4)</f>
        <v>-19967298.163311601</v>
      </c>
      <c r="I16" s="10">
        <f>ROUND(AVERAGE(E16:G16),all_biorepintensities!$U$4)</f>
        <v>19967298.1633121</v>
      </c>
      <c r="J16" s="2">
        <f>ROUND(SQRT(((1/3+1/3)/4)*((SUM((B16-H16)^2,(C16-H16)^2,(D16-H16)^2)+SUM((E16-I16)^2,(F16-I16)^2,(G16-I16)^2)))),all_biorepintensities!$U$4)</f>
        <v>830537609.44561899</v>
      </c>
      <c r="K16" s="2">
        <f>ROUND((I16-H16)/(J16+all_biorepintensities!$U$2),all_biorepintensities!$U$4)</f>
        <v>4.8082827100000003E-2</v>
      </c>
      <c r="L16" s="2">
        <f>K16+0.00000001*ROWS($K$2:K16)</f>
        <v>4.80829771E-2</v>
      </c>
      <c r="M16">
        <f>COUNTIF(L:L,"&lt;="&amp;$L16)</f>
        <v>71</v>
      </c>
      <c r="N16" s="2">
        <f>AVERAGE(Sheet1!$N16,Sheet5!$N16,Sheet9!$N16)</f>
        <v>-0.31171677176666668</v>
      </c>
      <c r="O16">
        <f>INDEX($K$2:$K$416,MATCH(ROWS($M$2:$M16),$M$2:$M$416,0))</f>
        <v>-0.71256474550000004</v>
      </c>
      <c r="P16">
        <f t="shared" si="0"/>
        <v>0.28344232045172707</v>
      </c>
      <c r="Q16">
        <f t="shared" si="1"/>
        <v>-1.3117167717666667</v>
      </c>
      <c r="R16">
        <f t="shared" si="2"/>
        <v>0.68828322823333332</v>
      </c>
      <c r="S16" t="b">
        <f t="shared" si="3"/>
        <v>0</v>
      </c>
      <c r="U16" s="13"/>
    </row>
    <row r="17" spans="1:22" x14ac:dyDescent="0.25">
      <c r="A17" s="15" t="s">
        <v>22</v>
      </c>
      <c r="B17" s="15">
        <f>normalization!B17-normalization!$H17</f>
        <v>-133896201.25876254</v>
      </c>
      <c r="C17" s="15">
        <f>normalization!C17-normalization!$H17</f>
        <v>268123946.55635971</v>
      </c>
      <c r="D17" s="15">
        <f>normalization!D17-normalization!$H17</f>
        <v>-93069717.511033475</v>
      </c>
      <c r="E17" s="15">
        <f>normalization!E17-normalization!$H17</f>
        <v>-162648953.60020238</v>
      </c>
      <c r="F17" s="15">
        <f>normalization!F17-normalization!$H17</f>
        <v>209376451.42084831</v>
      </c>
      <c r="G17" s="15">
        <f>normalization!G17-normalization!$H17</f>
        <v>-87885525.607209802</v>
      </c>
      <c r="H17" s="10">
        <f>ROUND(AVERAGE(B17:D17),all_biorepintensities!$U$4)</f>
        <v>13719342.5955212</v>
      </c>
      <c r="I17" s="10">
        <f>ROUND(AVERAGE(E17:G17),all_biorepintensities!$U$4)</f>
        <v>-13719342.595521299</v>
      </c>
      <c r="J17" s="2">
        <f>ROUND(SQRT(((1/3+1/3)/4)*((SUM((B17-H17)^2,(C17-H17)^2,(D17-H17)^2)+SUM((E17-I17)^2,(F17-I17)^2,(G17-I17)^2)))),all_biorepintensities!$U$4)</f>
        <v>170962149.664105</v>
      </c>
      <c r="K17" s="2">
        <f>ROUND((I17-H17)/(J17+all_biorepintensities!$U$2),all_biorepintensities!$U$4)</f>
        <v>-0.1604956716</v>
      </c>
      <c r="L17" s="2">
        <f>K17+0.00000001*ROWS($K$2:K17)</f>
        <v>-0.1604955116</v>
      </c>
      <c r="M17">
        <f>COUNTIF(L:L,"&lt;="&amp;$L17)</f>
        <v>43</v>
      </c>
      <c r="N17" s="2">
        <f>AVERAGE(Sheet1!$N17,Sheet5!$N17,Sheet9!$N17)</f>
        <v>-0.30619309736666667</v>
      </c>
      <c r="O17">
        <f>INDEX($K$2:$K$416,MATCH(ROWS($M$2:$M17),$M$2:$M$416,0))</f>
        <v>-0.70953843650000004</v>
      </c>
      <c r="P17">
        <f t="shared" si="0"/>
        <v>0.28520822446116773</v>
      </c>
      <c r="Q17">
        <f t="shared" si="1"/>
        <v>-1.3061930973666667</v>
      </c>
      <c r="R17">
        <f t="shared" si="2"/>
        <v>0.69380690263333333</v>
      </c>
      <c r="S17" t="b">
        <f t="shared" si="3"/>
        <v>0</v>
      </c>
      <c r="U17" s="13">
        <f>U15/U14</f>
        <v>0.23333333333333334</v>
      </c>
      <c r="V17" s="2" t="s">
        <v>120</v>
      </c>
    </row>
    <row r="18" spans="1:22" x14ac:dyDescent="0.25">
      <c r="A18" s="15" t="s">
        <v>23</v>
      </c>
      <c r="B18" s="15">
        <f>normalization!B18-normalization!$H18</f>
        <v>-284545040.30075717</v>
      </c>
      <c r="C18" s="15">
        <f>normalization!C18-normalization!$H18</f>
        <v>99501625.705036938</v>
      </c>
      <c r="D18" s="15">
        <f>normalization!D18-normalization!$H18</f>
        <v>129954335.52047962</v>
      </c>
      <c r="E18" s="15">
        <f>normalization!E18-normalization!$H18</f>
        <v>-311418906.45811892</v>
      </c>
      <c r="F18" s="15">
        <f>normalization!F18-normalization!$H18</f>
        <v>158895442.65282267</v>
      </c>
      <c r="G18" s="15">
        <f>normalization!G18-normalization!$H18</f>
        <v>207612542.88053721</v>
      </c>
      <c r="H18" s="10">
        <f>ROUND(AVERAGE(B18:D18),all_biorepintensities!$U$4)</f>
        <v>-18363026.358413499</v>
      </c>
      <c r="I18" s="10">
        <f>ROUND(AVERAGE(E18:G18),all_biorepintensities!$U$4)</f>
        <v>18363026.3584137</v>
      </c>
      <c r="J18" s="2">
        <f>ROUND(SQRT(((1/3+1/3)/4)*((SUM((B18-H18)^2,(C18-H18)^2,(D18-H18)^2)+SUM((E18-I18)^2,(F18-I18)^2,(G18-I18)^2)))),all_biorepintensities!$U$4)</f>
        <v>212549540.63024399</v>
      </c>
      <c r="K18" s="2">
        <f>ROUND((I18-H18)/(J18+all_biorepintensities!$U$2),all_biorepintensities!$U$4)</f>
        <v>0.1727882</v>
      </c>
      <c r="L18" s="2">
        <f>K18+0.00000001*ROWS($K$2:K18)</f>
        <v>0.17278837</v>
      </c>
      <c r="M18">
        <f>COUNTIF(L:L,"&lt;="&amp;$L18)</f>
        <v>82</v>
      </c>
      <c r="N18" s="2">
        <f>AVERAGE(Sheet1!$N18,Sheet5!$N18,Sheet9!$N18)</f>
        <v>-0.28845679326666668</v>
      </c>
      <c r="O18">
        <f>INDEX($K$2:$K$416,MATCH(ROWS($M$2:$M18),$M$2:$M$416,0))</f>
        <v>-0.64561219930000002</v>
      </c>
      <c r="P18">
        <f t="shared" si="0"/>
        <v>0.25254700954360476</v>
      </c>
      <c r="Q18">
        <f t="shared" si="1"/>
        <v>-1.2884567932666666</v>
      </c>
      <c r="R18">
        <f t="shared" si="2"/>
        <v>0.71154320673333338</v>
      </c>
      <c r="S18" t="b">
        <f t="shared" si="3"/>
        <v>0</v>
      </c>
    </row>
    <row r="19" spans="1:22" x14ac:dyDescent="0.25">
      <c r="A19" s="15" t="s">
        <v>24</v>
      </c>
      <c r="B19" s="15">
        <f>normalization!B19-normalization!$H19</f>
        <v>206136222.43806076</v>
      </c>
      <c r="C19" s="15">
        <f>normalization!C19-normalization!$H19</f>
        <v>186510051.70060349</v>
      </c>
      <c r="D19" s="15">
        <f>normalization!D19-normalization!$H19</f>
        <v>-157735530.95055819</v>
      </c>
      <c r="E19" s="15">
        <f>normalization!E19-normalization!$H19</f>
        <v>-139350066.54483223</v>
      </c>
      <c r="F19" s="15">
        <f>normalization!F19-normalization!$H19</f>
        <v>-79888953.425135136</v>
      </c>
      <c r="G19" s="15">
        <f>normalization!G19-normalization!$H19</f>
        <v>-15671723.218138218</v>
      </c>
      <c r="H19" s="10">
        <f>ROUND(AVERAGE(B19:D19),all_biorepintensities!$U$4)</f>
        <v>78303581.062702</v>
      </c>
      <c r="I19" s="10">
        <f>ROUND(AVERAGE(E19:G19),all_biorepintensities!$U$4)</f>
        <v>-78303581.062701896</v>
      </c>
      <c r="J19" s="2">
        <f>ROUND(SQRT(((1/3+1/3)/4)*((SUM((B19-H19)^2,(C19-H19)^2,(D19-H19)^2)+SUM((E19-I19)^2,(F19-I19)^2,(G19-I19)^2)))),all_biorepintensities!$U$4)</f>
        <v>123434343.74950799</v>
      </c>
      <c r="K19" s="2">
        <f>ROUND((I19-H19)/(J19+all_biorepintensities!$U$2),all_biorepintensities!$U$4)</f>
        <v>-1.2687486813</v>
      </c>
      <c r="L19" s="2">
        <f>K19+0.00000001*ROWS($K$2:K19)</f>
        <v>-1.2687485012999999</v>
      </c>
      <c r="M19">
        <f>COUNTIF(L:L,"&lt;="&amp;$L19)</f>
        <v>4</v>
      </c>
      <c r="N19" s="2">
        <f>AVERAGE(Sheet1!$N19,Sheet5!$N19,Sheet9!$N19)</f>
        <v>-0.27999355733333336</v>
      </c>
      <c r="O19">
        <f>INDEX($K$2:$K$416,MATCH(ROWS($M$2:$M19),$M$2:$M$416,0))</f>
        <v>-0.60370217559999995</v>
      </c>
      <c r="P19">
        <f t="shared" si="0"/>
        <v>0.22889655910488743</v>
      </c>
      <c r="Q19">
        <f t="shared" si="1"/>
        <v>-1.2799935573333334</v>
      </c>
      <c r="R19">
        <f t="shared" si="2"/>
        <v>0.72000644266666658</v>
      </c>
      <c r="S19" t="b">
        <f t="shared" si="3"/>
        <v>0</v>
      </c>
    </row>
    <row r="20" spans="1:22" x14ac:dyDescent="0.25">
      <c r="A20" s="15" t="s">
        <v>25</v>
      </c>
      <c r="B20" s="15">
        <f>normalization!B20-normalization!$H20</f>
        <v>-757025396.43352222</v>
      </c>
      <c r="C20" s="15">
        <f>normalization!C20-normalization!$H20</f>
        <v>-437817405.13734818</v>
      </c>
      <c r="D20" s="15">
        <f>normalization!D20-normalization!$H20</f>
        <v>1541767219.7721226</v>
      </c>
      <c r="E20" s="15">
        <f>normalization!E20-normalization!$H20</f>
        <v>-887873385.2347399</v>
      </c>
      <c r="F20" s="15">
        <f>normalization!F20-normalization!$H20</f>
        <v>-759295668.25308073</v>
      </c>
      <c r="G20" s="15">
        <f>normalization!G20-normalization!$H20</f>
        <v>1300244635.2865674</v>
      </c>
      <c r="H20" s="10">
        <f>ROUND(AVERAGE(B20:D20),all_biorepintensities!$U$4)</f>
        <v>115641472.733751</v>
      </c>
      <c r="I20" s="10">
        <f>ROUND(AVERAGE(E20:G20),all_biorepintensities!$U$4)</f>
        <v>-115641472.733751</v>
      </c>
      <c r="J20" s="2">
        <f>ROUND(SQRT(((1/3+1/3)/4)*((SUM((B20-H20)^2,(C20-H20)^2,(D20-H20)^2)+SUM((E20-I20)^2,(F20-I20)^2,(G20-I20)^2)))),all_biorepintensities!$U$4)</f>
        <v>1009708304.52676</v>
      </c>
      <c r="K20" s="2">
        <f>ROUND((I20-H20)/(J20+all_biorepintensities!$U$2),all_biorepintensities!$U$4)</f>
        <v>-0.22905916909999999</v>
      </c>
      <c r="L20" s="2">
        <f>K20+0.00000001*ROWS($K$2:K20)</f>
        <v>-0.22905897909999998</v>
      </c>
      <c r="M20">
        <f>COUNTIF(L:L,"&lt;="&amp;$L20)</f>
        <v>36</v>
      </c>
      <c r="N20" s="2">
        <f>AVERAGE(Sheet1!$N20,Sheet5!$N20,Sheet9!$N20)</f>
        <v>-0.26797727156666667</v>
      </c>
      <c r="O20">
        <f>INDEX($K$2:$K$416,MATCH(ROWS($M$2:$M20),$M$2:$M$416,0))</f>
        <v>-0.59116735799999998</v>
      </c>
      <c r="P20">
        <f t="shared" si="0"/>
        <v>0.22852990172927637</v>
      </c>
      <c r="Q20">
        <f t="shared" si="1"/>
        <v>-1.2679772715666666</v>
      </c>
      <c r="R20">
        <f t="shared" si="2"/>
        <v>0.73202272843333338</v>
      </c>
      <c r="S20" t="b">
        <f t="shared" si="3"/>
        <v>0</v>
      </c>
    </row>
    <row r="21" spans="1:22" x14ac:dyDescent="0.25">
      <c r="A21" s="15" t="s">
        <v>26</v>
      </c>
      <c r="B21" s="15">
        <f>normalization!B21-normalization!$H21</f>
        <v>-12634479.821400613</v>
      </c>
      <c r="C21" s="15">
        <f>normalization!C21-normalization!$H21</f>
        <v>-61151662.563123435</v>
      </c>
      <c r="D21" s="15">
        <f>normalization!D21-normalization!$H21</f>
        <v>85411739.019471079</v>
      </c>
      <c r="E21" s="15">
        <f>normalization!E21-normalization!$H21</f>
        <v>-21842679.783144414</v>
      </c>
      <c r="F21" s="15">
        <f>normalization!F21-normalization!$H21</f>
        <v>-68193599.69801721</v>
      </c>
      <c r="G21" s="15">
        <f>normalization!G21-normalization!$H21</f>
        <v>78410682.846214503</v>
      </c>
      <c r="H21" s="10">
        <f>ROUND(AVERAGE(B21:D21),all_biorepintensities!$U$4)</f>
        <v>3875198.8783156802</v>
      </c>
      <c r="I21" s="10">
        <f>ROUND(AVERAGE(E21:G21),all_biorepintensities!$U$4)</f>
        <v>-3875198.87831571</v>
      </c>
      <c r="J21" s="2">
        <f>ROUND(SQRT(((1/3+1/3)/4)*((SUM((B21-H21)^2,(C21-H21)^2,(D21-H21)^2)+SUM((E21-I21)^2,(F21-I21)^2,(G21-I21)^2)))),all_biorepintensities!$U$4)</f>
        <v>61073620.823743999</v>
      </c>
      <c r="K21" s="2">
        <f>ROUND((I21-H21)/(J21+all_biorepintensities!$U$2),all_biorepintensities!$U$4)</f>
        <v>-0.12690254030000001</v>
      </c>
      <c r="L21" s="2">
        <f>K21+0.00000001*ROWS($K$2:K21)</f>
        <v>-0.1269023403</v>
      </c>
      <c r="M21">
        <f>COUNTIF(L:L,"&lt;="&amp;$L21)</f>
        <v>46</v>
      </c>
      <c r="N21" s="2">
        <f>AVERAGE(Sheet1!$N21,Sheet5!$N21,Sheet9!$N21)</f>
        <v>-0.25738094253333332</v>
      </c>
      <c r="O21">
        <f>INDEX($K$2:$K$416,MATCH(ROWS($M$2:$M21),$M$2:$M$416,0))</f>
        <v>-0.53560090660000004</v>
      </c>
      <c r="P21">
        <f t="shared" si="0"/>
        <v>0.19673122325301759</v>
      </c>
      <c r="Q21">
        <f t="shared" si="1"/>
        <v>-1.2573809425333333</v>
      </c>
      <c r="R21">
        <f t="shared" si="2"/>
        <v>0.74261905746666668</v>
      </c>
      <c r="S21" t="b">
        <f t="shared" si="3"/>
        <v>0</v>
      </c>
    </row>
    <row r="22" spans="1:22" x14ac:dyDescent="0.25">
      <c r="A22" s="15" t="s">
        <v>27</v>
      </c>
      <c r="B22" s="15">
        <f>normalization!B22-normalization!$H22</f>
        <v>-776005043.6512605</v>
      </c>
      <c r="C22" s="15">
        <f>normalization!C22-normalization!$H22</f>
        <v>320498516.24308908</v>
      </c>
      <c r="D22" s="15">
        <f>normalization!D22-normalization!$H22</f>
        <v>435485015.92010891</v>
      </c>
      <c r="E22" s="15">
        <f>normalization!E22-normalization!$H22</f>
        <v>-773742163.1309433</v>
      </c>
      <c r="F22" s="15">
        <f>normalization!F22-normalization!$H22</f>
        <v>359432911.59247887</v>
      </c>
      <c r="G22" s="15">
        <f>normalization!G22-normalization!$H22</f>
        <v>434330763.02652776</v>
      </c>
      <c r="H22" s="10">
        <f>ROUND(AVERAGE(B22:D22),all_biorepintensities!$U$4)</f>
        <v>-6673837.1626875</v>
      </c>
      <c r="I22" s="10">
        <f>ROUND(AVERAGE(E22:G22),all_biorepintensities!$U$4)</f>
        <v>6673837.1626877803</v>
      </c>
      <c r="J22" s="2">
        <f>ROUND(SQRT(((1/3+1/3)/4)*((SUM((B22-H22)^2,(C22-H22)^2,(D22-H22)^2)+SUM((E22-I22)^2,(F22-I22)^2,(G22-I22)^2)))),all_biorepintensities!$U$4)</f>
        <v>549362547.23329306</v>
      </c>
      <c r="K22" s="2">
        <f>ROUND((I22-H22)/(J22+all_biorepintensities!$U$2),all_biorepintensities!$U$4)</f>
        <v>2.4296658700000001E-2</v>
      </c>
      <c r="L22" s="2">
        <f>K22+0.00000001*ROWS($K$2:K22)</f>
        <v>2.4296868700000002E-2</v>
      </c>
      <c r="M22">
        <f>COUNTIF(L:L,"&lt;="&amp;$L22)</f>
        <v>67</v>
      </c>
      <c r="N22" s="2">
        <f>AVERAGE(Sheet1!$N22,Sheet5!$N22,Sheet9!$N22)</f>
        <v>-0.25427345143333335</v>
      </c>
      <c r="O22">
        <f>INDEX($K$2:$K$416,MATCH(ROWS($M$2:$M22),$M$2:$M$416,0))</f>
        <v>-0.47823379960000001</v>
      </c>
      <c r="P22">
        <f t="shared" si="0"/>
        <v>0.15836388090555015</v>
      </c>
      <c r="Q22">
        <f t="shared" si="1"/>
        <v>-1.2542734514333334</v>
      </c>
      <c r="R22">
        <f t="shared" si="2"/>
        <v>0.74572654856666665</v>
      </c>
      <c r="S22" t="b">
        <f t="shared" si="3"/>
        <v>0</v>
      </c>
    </row>
    <row r="23" spans="1:22" x14ac:dyDescent="0.25">
      <c r="A23" s="15" t="s">
        <v>28</v>
      </c>
      <c r="B23" s="15">
        <f>normalization!B23-normalization!$H23</f>
        <v>-245272505.01637253</v>
      </c>
      <c r="C23" s="15">
        <f>normalization!C23-normalization!$H23</f>
        <v>-2876741.1884590387</v>
      </c>
      <c r="D23" s="15">
        <f>normalization!D23-normalization!$H23</f>
        <v>57661735.977773726</v>
      </c>
      <c r="E23" s="15">
        <f>normalization!E23-normalization!$H23</f>
        <v>-217771252.3897073</v>
      </c>
      <c r="F23" s="15">
        <f>normalization!F23-normalization!$H23</f>
        <v>194263837.945656</v>
      </c>
      <c r="G23" s="15">
        <f>normalization!G23-normalization!$H23</f>
        <v>213994924.6711095</v>
      </c>
      <c r="H23" s="10">
        <f>ROUND(AVERAGE(B23:D23),all_biorepintensities!$U$4)</f>
        <v>-63495836.742352597</v>
      </c>
      <c r="I23" s="10">
        <f>ROUND(AVERAGE(E23:G23),all_biorepintensities!$U$4)</f>
        <v>63495836.742352702</v>
      </c>
      <c r="J23" s="2">
        <f>ROUND(SQRT(((1/3+1/3)/4)*((SUM((B23-H23)^2,(C23-H23)^2,(D23-H23)^2)+SUM((E23-I23)^2,(F23-I23)^2,(G23-I23)^2)))),all_biorepintensities!$U$4)</f>
        <v>168452768.02758101</v>
      </c>
      <c r="K23" s="2">
        <f>ROUND((I23-H23)/(J23+all_biorepintensities!$U$2),all_biorepintensities!$U$4)</f>
        <v>0.75387109519999995</v>
      </c>
      <c r="L23" s="2">
        <f>K23+0.00000001*ROWS($K$2:K23)</f>
        <v>0.75387131519999995</v>
      </c>
      <c r="M23">
        <f>COUNTIF(L:L,"&lt;="&amp;$L23)</f>
        <v>96</v>
      </c>
      <c r="N23" s="2">
        <f>AVERAGE(Sheet1!$N23,Sheet5!$N23,Sheet9!$N23)</f>
        <v>-0.24462935166666666</v>
      </c>
      <c r="O23">
        <f>INDEX($K$2:$K$416,MATCH(ROWS($M$2:$M23),$M$2:$M$416,0))</f>
        <v>-0.46191849359999998</v>
      </c>
      <c r="P23">
        <f t="shared" si="0"/>
        <v>0.15364662573926618</v>
      </c>
      <c r="Q23">
        <f t="shared" si="1"/>
        <v>-1.2446293516666667</v>
      </c>
      <c r="R23">
        <f t="shared" si="2"/>
        <v>0.75537064833333334</v>
      </c>
      <c r="S23" t="b">
        <f t="shared" si="3"/>
        <v>0</v>
      </c>
    </row>
    <row r="24" spans="1:22" x14ac:dyDescent="0.25">
      <c r="A24" s="15" t="s">
        <v>29</v>
      </c>
      <c r="B24" s="15">
        <f>normalization!B24-normalization!$H24</f>
        <v>-31422410.861777604</v>
      </c>
      <c r="C24" s="15">
        <f>normalization!C24-normalization!$H24</f>
        <v>-57837817.328548491</v>
      </c>
      <c r="D24" s="15">
        <f>normalization!D24-normalization!$H24</f>
        <v>89816593.308216125</v>
      </c>
      <c r="E24" s="15">
        <f>normalization!E24-normalization!$H24</f>
        <v>-41353263.751302809</v>
      </c>
      <c r="F24" s="15">
        <f>normalization!F24-normalization!$H24</f>
        <v>-75712865.363682926</v>
      </c>
      <c r="G24" s="15">
        <f>normalization!G24-normalization!$H24</f>
        <v>116509763.99709538</v>
      </c>
      <c r="H24" s="10">
        <f>ROUND(AVERAGE(B24:D24),all_biorepintensities!$U$4)</f>
        <v>185455.03929667699</v>
      </c>
      <c r="I24" s="10">
        <f>ROUND(AVERAGE(E24:G24),all_biorepintensities!$U$4)</f>
        <v>-185455.03929678601</v>
      </c>
      <c r="J24" s="2">
        <f>ROUND(SQRT(((1/3+1/3)/4)*((SUM((B24-H24)^2,(C24-H24)^2,(D24-H24)^2)+SUM((E24-I24)^2,(F24-I24)^2,(G24-I24)^2)))),all_biorepintensities!$U$4)</f>
        <v>74628469.322910607</v>
      </c>
      <c r="K24" s="2">
        <f>ROUND((I24-H24)/(J24+all_biorepintensities!$U$2),all_biorepintensities!$U$4)</f>
        <v>-4.9700882000000002E-3</v>
      </c>
      <c r="L24" s="2">
        <f>K24+0.00000001*ROWS($K$2:K24)</f>
        <v>-4.9698581999999998E-3</v>
      </c>
      <c r="M24">
        <f>COUNTIF(L:L,"&lt;="&amp;$L24)</f>
        <v>60</v>
      </c>
      <c r="N24" s="2">
        <f>AVERAGE(Sheet1!$N24,Sheet5!$N24,Sheet9!$N24)</f>
        <v>-0.22854460823333334</v>
      </c>
      <c r="O24">
        <f>INDEX($K$2:$K$416,MATCH(ROWS($M$2:$M24),$M$2:$M$416,0))</f>
        <v>-0.44716071600000001</v>
      </c>
      <c r="P24">
        <f t="shared" si="0"/>
        <v>0.15458493227841905</v>
      </c>
      <c r="Q24">
        <f t="shared" si="1"/>
        <v>-1.2285446082333333</v>
      </c>
      <c r="R24">
        <f t="shared" si="2"/>
        <v>0.77145539176666666</v>
      </c>
      <c r="S24" t="b">
        <f t="shared" si="3"/>
        <v>0</v>
      </c>
    </row>
    <row r="25" spans="1:22" x14ac:dyDescent="0.25">
      <c r="A25" s="15" t="s">
        <v>30</v>
      </c>
      <c r="B25" s="15">
        <f>normalization!B25-normalization!$H25</f>
        <v>-370186920.81482494</v>
      </c>
      <c r="C25" s="15">
        <f>normalization!C25-normalization!$H25</f>
        <v>77888747.303302467</v>
      </c>
      <c r="D25" s="15">
        <f>normalization!D25-normalization!$H25</f>
        <v>281117714.67199534</v>
      </c>
      <c r="E25" s="15">
        <f>normalization!E25-normalization!$H25</f>
        <v>-376180357.21177447</v>
      </c>
      <c r="F25" s="15">
        <f>normalization!F25-normalization!$H25</f>
        <v>71077387.314900339</v>
      </c>
      <c r="G25" s="15">
        <f>normalization!G25-normalization!$H25</f>
        <v>316283428.7364015</v>
      </c>
      <c r="H25" s="10">
        <f>ROUND(AVERAGE(B25:D25),all_biorepintensities!$U$4)</f>
        <v>-3726819.6131757102</v>
      </c>
      <c r="I25" s="10">
        <f>ROUND(AVERAGE(E25:G25),all_biorepintensities!$U$4)</f>
        <v>3726819.6131757898</v>
      </c>
      <c r="J25" s="2">
        <f>ROUND(SQRT(((1/3+1/3)/4)*((SUM((B25-H25)^2,(C25-H25)^2,(D25-H25)^2)+SUM((E25-I25)^2,(F25-I25)^2,(G25-I25)^2)))),all_biorepintensities!$U$4)</f>
        <v>279477998.87391698</v>
      </c>
      <c r="K25" s="2">
        <f>ROUND((I25-H25)/(J25+all_biorepintensities!$U$2),all_biorepintensities!$U$4)</f>
        <v>2.6669860300000001E-2</v>
      </c>
      <c r="L25" s="2">
        <f>K25+0.00000001*ROWS($K$2:K25)</f>
        <v>2.6670100299999999E-2</v>
      </c>
      <c r="M25">
        <f>COUNTIF(L:L,"&lt;="&amp;$L25)</f>
        <v>68</v>
      </c>
      <c r="N25" s="2">
        <f>AVERAGE(Sheet1!$N25,Sheet5!$N25,Sheet9!$N25)</f>
        <v>-0.22315489150000001</v>
      </c>
      <c r="O25">
        <f>INDEX($K$2:$K$416,MATCH(ROWS($M$2:$M25),$M$2:$M$416,0))</f>
        <v>-0.40979994920000001</v>
      </c>
      <c r="P25">
        <f t="shared" si="0"/>
        <v>0.13197798597462443</v>
      </c>
      <c r="Q25">
        <f t="shared" si="1"/>
        <v>-1.2231548915000001</v>
      </c>
      <c r="R25">
        <f t="shared" si="2"/>
        <v>0.77684510849999999</v>
      </c>
      <c r="S25" t="b">
        <f t="shared" si="3"/>
        <v>0</v>
      </c>
    </row>
    <row r="26" spans="1:22" x14ac:dyDescent="0.25">
      <c r="A26" s="15" t="s">
        <v>31</v>
      </c>
      <c r="B26" s="15">
        <f>normalization!B26-normalization!$H26</f>
        <v>-396448125.62223536</v>
      </c>
      <c r="C26" s="15">
        <f>normalization!C26-normalization!$H26</f>
        <v>331769112.33744526</v>
      </c>
      <c r="D26" s="15">
        <f>normalization!D26-normalization!$H26</f>
        <v>27798259.963057995</v>
      </c>
      <c r="E26" s="15">
        <f>normalization!E26-normalization!$H26</f>
        <v>-413570381.78812724</v>
      </c>
      <c r="F26" s="15">
        <f>normalization!F26-normalization!$H26</f>
        <v>386626537.6329025</v>
      </c>
      <c r="G26" s="15">
        <f>normalization!G26-normalization!$H26</f>
        <v>63824597.476957321</v>
      </c>
      <c r="H26" s="10">
        <f>ROUND(AVERAGE(B26:D26),all_biorepintensities!$U$4)</f>
        <v>-12293584.440577401</v>
      </c>
      <c r="I26" s="10">
        <f>ROUND(AVERAGE(E26:G26),all_biorepintensities!$U$4)</f>
        <v>12293584.4405775</v>
      </c>
      <c r="J26" s="2">
        <f>ROUND(SQRT(((1/3+1/3)/4)*((SUM((B26-H26)^2,(C26-H26)^2,(D26-H26)^2)+SUM((E26-I26)^2,(F26-I26)^2,(G26-I26)^2)))),all_biorepintensities!$U$4)</f>
        <v>314033419.05351102</v>
      </c>
      <c r="K26" s="2">
        <f>ROUND((I26-H26)/(J26+all_biorepintensities!$U$2),all_biorepintensities!$U$4)</f>
        <v>7.8294752400000001E-2</v>
      </c>
      <c r="L26" s="2">
        <f>K26+0.00000001*ROWS($K$2:K26)</f>
        <v>7.8295002399999994E-2</v>
      </c>
      <c r="M26">
        <f>COUNTIF(L:L,"&lt;="&amp;$L26)</f>
        <v>75</v>
      </c>
      <c r="N26" s="2">
        <f>AVERAGE(Sheet1!$N26,Sheet5!$N26,Sheet9!$N26)</f>
        <v>-0.20740288306666668</v>
      </c>
      <c r="O26">
        <f>INDEX($K$2:$K$416,MATCH(ROWS($M$2:$M26),$M$2:$M$416,0))</f>
        <v>-0.39764808689999998</v>
      </c>
      <c r="P26">
        <f t="shared" si="0"/>
        <v>0.13452367371876692</v>
      </c>
      <c r="Q26">
        <f t="shared" si="1"/>
        <v>-1.2074028830666668</v>
      </c>
      <c r="R26">
        <f t="shared" si="2"/>
        <v>0.79259711693333335</v>
      </c>
      <c r="S26" t="b">
        <f t="shared" si="3"/>
        <v>0</v>
      </c>
    </row>
    <row r="27" spans="1:22" x14ac:dyDescent="0.25">
      <c r="A27" s="15" t="s">
        <v>32</v>
      </c>
      <c r="B27" s="15">
        <f>normalization!B27-normalization!$H27</f>
        <v>-55464396.538028114</v>
      </c>
      <c r="C27" s="15">
        <f>normalization!C27-normalization!$H27</f>
        <v>-17377193.57533741</v>
      </c>
      <c r="D27" s="15">
        <f>normalization!D27-normalization!$H27</f>
        <v>75429437.511106074</v>
      </c>
      <c r="E27" s="15">
        <f>normalization!E27-normalization!$H27</f>
        <v>-61427140.803090155</v>
      </c>
      <c r="F27" s="15">
        <f>normalization!F27-normalization!$H27</f>
        <v>-14365225.021772712</v>
      </c>
      <c r="G27" s="15">
        <f>normalization!G27-normalization!$H27</f>
        <v>73204518.427122355</v>
      </c>
      <c r="H27" s="10">
        <f>ROUND(AVERAGE(B27:D27),all_biorepintensities!$U$4)</f>
        <v>862615.79924684798</v>
      </c>
      <c r="I27" s="10">
        <f>ROUND(AVERAGE(E27:G27),all_biorepintensities!$U$4)</f>
        <v>-862615.79924683797</v>
      </c>
      <c r="J27" s="2">
        <f>ROUND(SQRT(((1/3+1/3)/4)*((SUM((B27-H27)^2,(C27-H27)^2,(D27-H27)^2)+SUM((E27-I27)^2,(F27-I27)^2,(G27-I27)^2)))),all_biorepintensities!$U$4)</f>
        <v>55380436.350660399</v>
      </c>
      <c r="K27" s="2">
        <f>ROUND((I27-H27)/(J27+all_biorepintensities!$U$2),all_biorepintensities!$U$4)</f>
        <v>-3.1152365000000001E-2</v>
      </c>
      <c r="L27" s="2">
        <f>K27+0.00000001*ROWS($K$2:K27)</f>
        <v>-3.1152105000000003E-2</v>
      </c>
      <c r="M27">
        <f>COUNTIF(L:L,"&lt;="&amp;$L27)</f>
        <v>57</v>
      </c>
      <c r="N27" s="2">
        <f>AVERAGE(Sheet1!$N27,Sheet5!$N27,Sheet9!$N27)</f>
        <v>-0.19713840063333332</v>
      </c>
      <c r="O27">
        <f>INDEX($K$2:$K$416,MATCH(ROWS($M$2:$M27),$M$2:$M$416,0))</f>
        <v>-0.38379372369999998</v>
      </c>
      <c r="P27">
        <f t="shared" si="0"/>
        <v>0.13198524468500578</v>
      </c>
      <c r="Q27">
        <f t="shared" si="1"/>
        <v>-1.1971384006333334</v>
      </c>
      <c r="R27">
        <f t="shared" si="2"/>
        <v>0.80286159936666668</v>
      </c>
      <c r="S27" t="b">
        <f t="shared" si="3"/>
        <v>0</v>
      </c>
    </row>
    <row r="28" spans="1:22" x14ac:dyDescent="0.25">
      <c r="A28" s="15" t="s">
        <v>33</v>
      </c>
      <c r="B28" s="15">
        <f>normalization!B28-normalization!$H28</f>
        <v>-513549335.28702819</v>
      </c>
      <c r="C28" s="15">
        <f>normalization!C28-normalization!$H28</f>
        <v>497657737.31102312</v>
      </c>
      <c r="D28" s="15">
        <f>normalization!D28-normalization!$H28</f>
        <v>-63145581.748001099</v>
      </c>
      <c r="E28" s="15">
        <f>normalization!E28-normalization!$H28</f>
        <v>-515777878.3517949</v>
      </c>
      <c r="F28" s="15">
        <f>normalization!F28-normalization!$H28</f>
        <v>626218183.67598927</v>
      </c>
      <c r="G28" s="15">
        <f>normalization!G28-normalization!$H28</f>
        <v>-31403125.600188255</v>
      </c>
      <c r="H28" s="10">
        <f>ROUND(AVERAGE(B28:D28),all_biorepintensities!$U$4)</f>
        <v>-26345726.574668702</v>
      </c>
      <c r="I28" s="10">
        <f>ROUND(AVERAGE(E28:G28),all_biorepintensities!$U$4)</f>
        <v>26345726.574668702</v>
      </c>
      <c r="J28" s="2">
        <f>ROUND(SQRT(((1/3+1/3)/4)*((SUM((B28-H28)^2,(C28-H28)^2,(D28-H28)^2)+SUM((E28-I28)^2,(F28-I28)^2,(G28-I28)^2)))),all_biorepintensities!$U$4)</f>
        <v>441659958.48655701</v>
      </c>
      <c r="K28" s="2">
        <f>ROUND((I28-H28)/(J28+all_biorepintensities!$U$2),all_biorepintensities!$U$4)</f>
        <v>0.1193032151</v>
      </c>
      <c r="L28" s="2">
        <f>K28+0.00000001*ROWS($K$2:K28)</f>
        <v>0.1193034851</v>
      </c>
      <c r="M28">
        <f>COUNTIF(L:L,"&lt;="&amp;$L28)</f>
        <v>80</v>
      </c>
      <c r="N28" s="2">
        <f>AVERAGE(Sheet1!$N28,Sheet5!$N28,Sheet9!$N28)</f>
        <v>-0.16824619659999998</v>
      </c>
      <c r="O28">
        <f>INDEX($K$2:$K$416,MATCH(ROWS($M$2:$M28),$M$2:$M$416,0))</f>
        <v>-0.38352729590000001</v>
      </c>
      <c r="P28">
        <f t="shared" si="0"/>
        <v>0.15222672517632452</v>
      </c>
      <c r="Q28">
        <f t="shared" si="1"/>
        <v>-1.1682461966</v>
      </c>
      <c r="R28">
        <f t="shared" si="2"/>
        <v>0.83175380340000005</v>
      </c>
      <c r="S28" t="b">
        <f t="shared" si="3"/>
        <v>0</v>
      </c>
    </row>
    <row r="29" spans="1:22" x14ac:dyDescent="0.25">
      <c r="A29" s="15" t="s">
        <v>34</v>
      </c>
      <c r="B29" s="15">
        <f>normalization!B29-normalization!$H29</f>
        <v>-398199926.59138364</v>
      </c>
      <c r="C29" s="15">
        <f>normalization!C29-normalization!$H29</f>
        <v>168905689.34446657</v>
      </c>
      <c r="D29" s="15">
        <f>normalization!D29-normalization!$H29</f>
        <v>182155047.87615812</v>
      </c>
      <c r="E29" s="15">
        <f>normalization!E29-normalization!$H29</f>
        <v>-430808833.85070807</v>
      </c>
      <c r="F29" s="15">
        <f>normalization!F29-normalization!$H29</f>
        <v>231817605.20979941</v>
      </c>
      <c r="G29" s="15">
        <f>normalization!G29-normalization!$H29</f>
        <v>246130418.01166725</v>
      </c>
      <c r="H29" s="10">
        <f>ROUND(AVERAGE(B29:D29),all_biorepintensities!$U$4)</f>
        <v>-15713063.123586301</v>
      </c>
      <c r="I29" s="10">
        <f>ROUND(AVERAGE(E29:G29),all_biorepintensities!$U$4)</f>
        <v>15713063.1235862</v>
      </c>
      <c r="J29" s="2">
        <f>ROUND(SQRT(((1/3+1/3)/4)*((SUM((B29-H29)^2,(C29-H29)^2,(D29-H29)^2)+SUM((E29-I29)^2,(F29-I29)^2,(G29-I29)^2)))),all_biorepintensities!$U$4)</f>
        <v>294025851.71498501</v>
      </c>
      <c r="K29" s="2">
        <f>ROUND((I29-H29)/(J29+all_biorepintensities!$U$2),all_biorepintensities!$U$4)</f>
        <v>0.1068821873</v>
      </c>
      <c r="L29" s="2">
        <f>K29+0.00000001*ROWS($K$2:K29)</f>
        <v>0.10688246730000001</v>
      </c>
      <c r="M29">
        <f>COUNTIF(L:L,"&lt;="&amp;$L29)</f>
        <v>78</v>
      </c>
      <c r="N29" s="2">
        <f>AVERAGE(Sheet1!$N29,Sheet5!$N29,Sheet9!$N29)</f>
        <v>-0.16446940703333335</v>
      </c>
      <c r="O29">
        <f>INDEX($K$2:$K$416,MATCH(ROWS($M$2:$M29),$M$2:$M$416,0))</f>
        <v>-0.36449019890000001</v>
      </c>
      <c r="P29">
        <f t="shared" si="0"/>
        <v>0.14143605830722303</v>
      </c>
      <c r="Q29">
        <f t="shared" si="1"/>
        <v>-1.1644694070333332</v>
      </c>
      <c r="R29">
        <f t="shared" si="2"/>
        <v>0.83553059296666665</v>
      </c>
      <c r="S29" t="b">
        <f t="shared" si="3"/>
        <v>0</v>
      </c>
    </row>
    <row r="30" spans="1:22" x14ac:dyDescent="0.25">
      <c r="A30" s="15" t="s">
        <v>35</v>
      </c>
      <c r="B30" s="15">
        <f>normalization!B30-normalization!$H30</f>
        <v>-115814573.26188385</v>
      </c>
      <c r="C30" s="15">
        <f>normalization!C30-normalization!$H30</f>
        <v>81669989.4976677</v>
      </c>
      <c r="D30" s="15">
        <f>normalization!D30-normalization!$H30</f>
        <v>3116613.9022099972</v>
      </c>
      <c r="E30" s="15">
        <f>normalization!E30-normalization!$H30</f>
        <v>-150411407.65589157</v>
      </c>
      <c r="F30" s="15">
        <f>normalization!F30-normalization!$H30</f>
        <v>91859378.511757523</v>
      </c>
      <c r="G30" s="15">
        <f>normalization!G30-normalization!$H30</f>
        <v>89579999.006140202</v>
      </c>
      <c r="H30" s="10">
        <f>ROUND(AVERAGE(B30:D30),all_biorepintensities!$U$4)</f>
        <v>-10342656.6206687</v>
      </c>
      <c r="I30" s="10">
        <f>ROUND(AVERAGE(E30:G30),all_biorepintensities!$U$4)</f>
        <v>10342656.6206687</v>
      </c>
      <c r="J30" s="2">
        <f>ROUND(SQRT(((1/3+1/3)/4)*((SUM((B30-H30)^2,(C30-H30)^2,(D30-H30)^2)+SUM((E30-I30)^2,(F30-I30)^2,(G30-I30)^2)))),all_biorepintensities!$U$4)</f>
        <v>98773483.086548194</v>
      </c>
      <c r="K30" s="2">
        <f>ROUND((I30-H30)/(J30+all_biorepintensities!$U$2),all_biorepintensities!$U$4)</f>
        <v>0.20942172319999999</v>
      </c>
      <c r="L30" s="2">
        <f>K30+0.00000001*ROWS($K$2:K30)</f>
        <v>0.20942201319999998</v>
      </c>
      <c r="M30">
        <f>COUNTIF(L:L,"&lt;="&amp;$L30)</f>
        <v>83</v>
      </c>
      <c r="N30" s="2">
        <f>AVERAGE(Sheet1!$N30,Sheet5!$N30,Sheet9!$N30)</f>
        <v>-0.13261239869999999</v>
      </c>
      <c r="O30">
        <f>INDEX($K$2:$K$416,MATCH(ROWS($M$2:$M30),$M$2:$M$416,0))</f>
        <v>-0.34404655569999998</v>
      </c>
      <c r="P30">
        <f t="shared" si="0"/>
        <v>0.1495065261891611</v>
      </c>
      <c r="Q30">
        <f t="shared" si="1"/>
        <v>-1.1326123987000001</v>
      </c>
      <c r="R30">
        <f t="shared" si="2"/>
        <v>0.86738760130000003</v>
      </c>
      <c r="S30" t="b">
        <f t="shared" si="3"/>
        <v>0</v>
      </c>
    </row>
    <row r="31" spans="1:22" x14ac:dyDescent="0.25">
      <c r="A31" s="15" t="s">
        <v>36</v>
      </c>
      <c r="B31" s="15">
        <f>normalization!B31-normalization!$H31</f>
        <v>336390674.54325783</v>
      </c>
      <c r="C31" s="15">
        <f>normalization!C31-normalization!$H31</f>
        <v>-330288635.71682149</v>
      </c>
      <c r="D31" s="15">
        <f>normalization!D31-normalization!$H31</f>
        <v>20817132.570484042</v>
      </c>
      <c r="E31" s="15">
        <f>normalization!E31-normalization!$H31</f>
        <v>322740678.87801027</v>
      </c>
      <c r="F31" s="15">
        <f>normalization!F31-normalization!$H31</f>
        <v>-387650023.7945224</v>
      </c>
      <c r="G31" s="15">
        <f>normalization!G31-normalization!$H31</f>
        <v>37990173.519591451</v>
      </c>
      <c r="H31" s="10">
        <f>ROUND(AVERAGE(B31:D31),all_biorepintensities!$U$4)</f>
        <v>8973057.13230679</v>
      </c>
      <c r="I31" s="10">
        <f>ROUND(AVERAGE(E31:G31),all_biorepintensities!$U$4)</f>
        <v>-8973057.1323068906</v>
      </c>
      <c r="J31" s="2">
        <f>ROUND(SQRT(((1/3+1/3)/4)*((SUM((B31-H31)^2,(C31-H31)^2,(D31-H31)^2)+SUM((E31-I31)^2,(F31-I31)^2,(G31-I31)^2)))),all_biorepintensities!$U$4)</f>
        <v>282275535.40249401</v>
      </c>
      <c r="K31" s="2">
        <f>ROUND((I31-H31)/(J31+all_biorepintensities!$U$2),all_biorepintensities!$U$4)</f>
        <v>-6.3576583699999994E-2</v>
      </c>
      <c r="L31" s="2">
        <f>K31+0.00000001*ROWS($K$2:K31)</f>
        <v>-6.35762837E-2</v>
      </c>
      <c r="M31">
        <f>COUNTIF(L:L,"&lt;="&amp;$L31)</f>
        <v>52</v>
      </c>
      <c r="N31" s="2">
        <f>AVERAGE(Sheet1!$N31,Sheet5!$N31,Sheet9!$N31)</f>
        <v>-0.12313584886666666</v>
      </c>
      <c r="O31">
        <f>INDEX($K$2:$K$416,MATCH(ROWS($M$2:$M31),$M$2:$M$416,0))</f>
        <v>-0.34105079859999998</v>
      </c>
      <c r="P31">
        <f t="shared" si="0"/>
        <v>0.1540891386783656</v>
      </c>
      <c r="Q31">
        <f t="shared" si="1"/>
        <v>-1.1231358488666667</v>
      </c>
      <c r="R31">
        <f t="shared" si="2"/>
        <v>0.87686415113333338</v>
      </c>
      <c r="S31" t="b">
        <f t="shared" si="3"/>
        <v>0</v>
      </c>
    </row>
    <row r="32" spans="1:22" x14ac:dyDescent="0.25">
      <c r="A32" s="15" t="s">
        <v>37</v>
      </c>
      <c r="B32" s="15">
        <f>normalization!B32-normalization!$H32</f>
        <v>-581769560.40533364</v>
      </c>
      <c r="C32" s="15">
        <f>normalization!C32-normalization!$H32</f>
        <v>781361783.43803191</v>
      </c>
      <c r="D32" s="15">
        <f>normalization!D32-normalization!$H32</f>
        <v>-160445343.09706128</v>
      </c>
      <c r="E32" s="15">
        <f>normalization!E32-normalization!$H32</f>
        <v>-590165174.62778819</v>
      </c>
      <c r="F32" s="15">
        <f>normalization!F32-normalization!$H32</f>
        <v>730207004.03705072</v>
      </c>
      <c r="G32" s="15">
        <f>normalization!G32-normalization!$H32</f>
        <v>-179188709.34489822</v>
      </c>
      <c r="H32" s="10">
        <f>ROUND(AVERAGE(B32:D32),all_biorepintensities!$U$4)</f>
        <v>13048959.978545699</v>
      </c>
      <c r="I32" s="10">
        <f>ROUND(AVERAGE(E32:G32),all_biorepintensities!$U$4)</f>
        <v>-13048959.9785452</v>
      </c>
      <c r="J32" s="2">
        <f>ROUND(SQRT(((1/3+1/3)/4)*((SUM((B32-H32)^2,(C32-H32)^2,(D32-H32)^2)+SUM((E32-I32)^2,(F32-I32)^2,(G32-I32)^2)))),all_biorepintensities!$U$4)</f>
        <v>560848896.71208596</v>
      </c>
      <c r="K32" s="2">
        <f>ROUND((I32-H32)/(J32+all_biorepintensities!$U$2),all_biorepintensities!$U$4)</f>
        <v>-4.6532889799999998E-2</v>
      </c>
      <c r="L32" s="2">
        <f>K32+0.00000001*ROWS($K$2:K32)</f>
        <v>-4.6532579799999994E-2</v>
      </c>
      <c r="M32">
        <f>COUNTIF(L:L,"&lt;="&amp;$L32)</f>
        <v>54</v>
      </c>
      <c r="N32" s="2">
        <f>AVERAGE(Sheet1!$N32,Sheet5!$N32,Sheet9!$N32)</f>
        <v>-0.12111526963333334</v>
      </c>
      <c r="O32">
        <f>INDEX($K$2:$K$416,MATCH(ROWS($M$2:$M32),$M$2:$M$416,0))</f>
        <v>-0.32836588620000001</v>
      </c>
      <c r="P32">
        <f t="shared" si="0"/>
        <v>0.14654831637938301</v>
      </c>
      <c r="Q32">
        <f t="shared" si="1"/>
        <v>-1.1211152696333333</v>
      </c>
      <c r="R32">
        <f t="shared" si="2"/>
        <v>0.8788847303666667</v>
      </c>
      <c r="S32" t="b">
        <f t="shared" si="3"/>
        <v>0</v>
      </c>
    </row>
    <row r="33" spans="1:19" x14ac:dyDescent="0.25">
      <c r="A33" s="15" t="s">
        <v>38</v>
      </c>
      <c r="B33" s="15">
        <f>normalization!B33-normalization!$H33</f>
        <v>-86928975.354103327</v>
      </c>
      <c r="C33" s="15">
        <f>normalization!C33-normalization!$H33</f>
        <v>124810034.0270896</v>
      </c>
      <c r="D33" s="15">
        <f>normalization!D33-normalization!$H33</f>
        <v>46023642.226565838</v>
      </c>
      <c r="E33" s="15">
        <f>normalization!E33-normalization!$H33</f>
        <v>-149026512.98853517</v>
      </c>
      <c r="F33" s="15">
        <f>normalization!F33-normalization!$H33</f>
        <v>41266764.920688868</v>
      </c>
      <c r="G33" s="15">
        <f>normalization!G33-normalization!$H33</f>
        <v>23855047.16829443</v>
      </c>
      <c r="H33" s="10">
        <f>ROUND(AVERAGE(B33:D33),all_biorepintensities!$U$4)</f>
        <v>27968233.633184001</v>
      </c>
      <c r="I33" s="10">
        <f>ROUND(AVERAGE(E33:G33),all_biorepintensities!$U$4)</f>
        <v>-27968233.633184001</v>
      </c>
      <c r="J33" s="2">
        <f>ROUND(SQRT(((1/3+1/3)/4)*((SUM((B33-H33)^2,(C33-H33)^2,(D33-H33)^2)+SUM((E33-I33)^2,(F33-I33)^2,(G33-I33)^2)))),all_biorepintensities!$U$4)</f>
        <v>86640969.114248797</v>
      </c>
      <c r="K33" s="2">
        <f>ROUND((I33-H33)/(J33+all_biorepintensities!$U$2),all_biorepintensities!$U$4)</f>
        <v>-0.64561219930000002</v>
      </c>
      <c r="L33" s="2">
        <f>K33+0.00000001*ROWS($K$2:K33)</f>
        <v>-0.64561187929999997</v>
      </c>
      <c r="M33">
        <f>COUNTIF(L:L,"&lt;="&amp;$L33)</f>
        <v>17</v>
      </c>
      <c r="N33" s="2">
        <f>AVERAGE(Sheet1!$N33,Sheet5!$N33,Sheet9!$N33)</f>
        <v>-0.11829656983333332</v>
      </c>
      <c r="O33">
        <f>INDEX($K$2:$K$416,MATCH(ROWS($M$2:$M33),$M$2:$M$416,0))</f>
        <v>-0.29145480340000002</v>
      </c>
      <c r="P33">
        <f t="shared" si="0"/>
        <v>0.12244136117327407</v>
      </c>
      <c r="Q33">
        <f t="shared" si="1"/>
        <v>-1.1182965698333334</v>
      </c>
      <c r="R33">
        <f t="shared" si="2"/>
        <v>0.88170343016666664</v>
      </c>
      <c r="S33" t="b">
        <f t="shared" si="3"/>
        <v>0</v>
      </c>
    </row>
    <row r="34" spans="1:19" x14ac:dyDescent="0.25">
      <c r="A34" s="15" t="s">
        <v>39</v>
      </c>
      <c r="B34" s="15">
        <f>normalization!B34-normalization!$H34</f>
        <v>-362399616.47887933</v>
      </c>
      <c r="C34" s="15">
        <f>normalization!C34-normalization!$H34</f>
        <v>276527528.07099062</v>
      </c>
      <c r="D34" s="15">
        <f>normalization!D34-normalization!$H34</f>
        <v>171332632.10385853</v>
      </c>
      <c r="E34" s="15">
        <f>normalization!E34-normalization!$H34</f>
        <v>-272943787.53798199</v>
      </c>
      <c r="F34" s="15">
        <f>normalization!F34-normalization!$H34</f>
        <v>173249346.99225134</v>
      </c>
      <c r="G34" s="15">
        <f>normalization!G34-normalization!$H34</f>
        <v>14233896.849760592</v>
      </c>
      <c r="H34" s="10">
        <f>ROUND(AVERAGE(B34:D34),all_biorepintensities!$U$4)</f>
        <v>28486847.898656599</v>
      </c>
      <c r="I34" s="10">
        <f>ROUND(AVERAGE(E34:G34),all_biorepintensities!$U$4)</f>
        <v>-28486847.8986567</v>
      </c>
      <c r="J34" s="2">
        <f>ROUND(SQRT(((1/3+1/3)/4)*((SUM((B34-H34)^2,(C34-H34)^2,(D34-H34)^2)+SUM((E34-I34)^2,(F34-I34)^2,(G34-I34)^2)))),all_biorepintensities!$U$4)</f>
        <v>236996158.484292</v>
      </c>
      <c r="K34" s="2">
        <f>ROUND((I34-H34)/(J34+all_biorepintensities!$U$2),all_biorepintensities!$U$4)</f>
        <v>-0.2403992365</v>
      </c>
      <c r="L34" s="2">
        <f>K34+0.00000001*ROWS($K$2:K34)</f>
        <v>-0.24039890650000001</v>
      </c>
      <c r="M34">
        <f>COUNTIF(L:L,"&lt;="&amp;$L34)</f>
        <v>34</v>
      </c>
      <c r="N34" s="2">
        <f>AVERAGE(Sheet1!$N34,Sheet5!$N34,Sheet9!$N34)</f>
        <v>-0.10726959393333331</v>
      </c>
      <c r="O34">
        <f>INDEX($K$2:$K$416,MATCH(ROWS($M$2:$M34),$M$2:$M$416,0))</f>
        <v>-0.2775342938</v>
      </c>
      <c r="P34">
        <f t="shared" si="0"/>
        <v>0.12039532387241227</v>
      </c>
      <c r="Q34">
        <f t="shared" si="1"/>
        <v>-1.1072695939333332</v>
      </c>
      <c r="R34">
        <f t="shared" si="2"/>
        <v>0.89273040606666665</v>
      </c>
      <c r="S34" t="b">
        <f t="shared" si="3"/>
        <v>0</v>
      </c>
    </row>
    <row r="35" spans="1:19" x14ac:dyDescent="0.25">
      <c r="A35" s="15" t="s">
        <v>40</v>
      </c>
      <c r="B35" s="15">
        <f>normalization!B35-normalization!$H35</f>
        <v>85446467.770005643</v>
      </c>
      <c r="C35" s="15">
        <f>normalization!C35-normalization!$H35</f>
        <v>138538638.45866281</v>
      </c>
      <c r="D35" s="15">
        <f>normalization!D35-normalization!$H35</f>
        <v>-109709727.29567647</v>
      </c>
      <c r="E35" s="15">
        <f>normalization!E35-normalization!$H35</f>
        <v>32304074.003534496</v>
      </c>
      <c r="F35" s="15">
        <f>normalization!F35-normalization!$H35</f>
        <v>-2121692.3224369884</v>
      </c>
      <c r="G35" s="15">
        <f>normalization!G35-normalization!$H35</f>
        <v>-144457760.61408961</v>
      </c>
      <c r="H35" s="10">
        <f>ROUND(AVERAGE(B35:D35),all_biorepintensities!$U$4)</f>
        <v>38091792.977664001</v>
      </c>
      <c r="I35" s="10">
        <f>ROUND(AVERAGE(E35:G35),all_biorepintensities!$U$4)</f>
        <v>-38091792.977664001</v>
      </c>
      <c r="J35" s="2">
        <f>ROUND(SQRT(((1/3+1/3)/4)*((SUM((B35-H35)^2,(C35-H35)^2,(D35-H35)^2)+SUM((E35-I35)^2,(F35-I35)^2,(G35-I35)^2)))),all_biorepintensities!$U$4)</f>
        <v>92862325.234095603</v>
      </c>
      <c r="K35" s="2">
        <f>ROUND((I35-H35)/(J35+all_biorepintensities!$U$2),all_biorepintensities!$U$4)</f>
        <v>-0.82039282280000003</v>
      </c>
      <c r="L35" s="2">
        <f>K35+0.00000001*ROWS($K$2:K35)</f>
        <v>-0.82039248279999999</v>
      </c>
      <c r="M35">
        <f>COUNTIF(L:L,"&lt;="&amp;$L35)</f>
        <v>11</v>
      </c>
      <c r="N35" s="2">
        <f>AVERAGE(Sheet1!$N35,Sheet5!$N35,Sheet9!$N35)</f>
        <v>-0.10244620780000001</v>
      </c>
      <c r="O35">
        <f>INDEX($K$2:$K$416,MATCH(ROWS($M$2:$M35),$M$2:$M$416,0))</f>
        <v>-0.2403992365</v>
      </c>
      <c r="P35">
        <f t="shared" si="0"/>
        <v>9.7547522078992394E-2</v>
      </c>
      <c r="Q35">
        <f t="shared" si="1"/>
        <v>-1.1024462077999999</v>
      </c>
      <c r="R35">
        <f t="shared" si="2"/>
        <v>0.89755379219999998</v>
      </c>
      <c r="S35" t="b">
        <f t="shared" si="3"/>
        <v>0</v>
      </c>
    </row>
    <row r="36" spans="1:19" x14ac:dyDescent="0.25">
      <c r="A36" s="15" t="s">
        <v>41</v>
      </c>
      <c r="B36" s="15">
        <f>normalization!B36-normalization!$H36</f>
        <v>-74826157.477031052</v>
      </c>
      <c r="C36" s="15">
        <f>normalization!C36-normalization!$H36</f>
        <v>28252052.933241278</v>
      </c>
      <c r="D36" s="15">
        <f>normalization!D36-normalization!$H36</f>
        <v>12749340.960409954</v>
      </c>
      <c r="E36" s="15">
        <f>normalization!E36-normalization!$H36</f>
        <v>-74198077.449521288</v>
      </c>
      <c r="F36" s="15">
        <f>normalization!F36-normalization!$H36</f>
        <v>83286851.422090456</v>
      </c>
      <c r="G36" s="15">
        <f>normalization!G36-normalization!$H36</f>
        <v>24735989.610810623</v>
      </c>
      <c r="H36" s="10">
        <f>ROUND(AVERAGE(B36:D36),all_biorepintensities!$U$4)</f>
        <v>-11274921.1944599</v>
      </c>
      <c r="I36" s="10">
        <f>ROUND(AVERAGE(E36:G36),all_biorepintensities!$U$4)</f>
        <v>11274921.1944599</v>
      </c>
      <c r="J36" s="2">
        <f>ROUND(SQRT(((1/3+1/3)/4)*((SUM((B36-H36)^2,(C36-H36)^2,(D36-H36)^2)+SUM((E36-I36)^2,(F36-I36)^2,(G36-I36)^2)))),all_biorepintensities!$U$4)</f>
        <v>56051848.682022199</v>
      </c>
      <c r="K36" s="2">
        <f>ROUND((I36-H36)/(J36+all_biorepintensities!$U$2),all_biorepintensities!$U$4)</f>
        <v>0.4023032695</v>
      </c>
      <c r="L36" s="2">
        <f>K36+0.00000001*ROWS($K$2:K36)</f>
        <v>0.40230361949999999</v>
      </c>
      <c r="M36">
        <f>COUNTIF(L:L,"&lt;="&amp;$L36)</f>
        <v>88</v>
      </c>
      <c r="N36" s="2">
        <f>AVERAGE(Sheet1!$N36,Sheet5!$N36,Sheet9!$N36)</f>
        <v>-9.5897073399999991E-2</v>
      </c>
      <c r="O36">
        <f>INDEX($K$2:$K$416,MATCH(ROWS($M$2:$M36),$M$2:$M$416,0))</f>
        <v>-0.23409593989999999</v>
      </c>
      <c r="P36">
        <f t="shared" si="0"/>
        <v>9.7721355654444397E-2</v>
      </c>
      <c r="Q36">
        <f t="shared" si="1"/>
        <v>-1.0958970734</v>
      </c>
      <c r="R36">
        <f t="shared" si="2"/>
        <v>0.90410292660000002</v>
      </c>
      <c r="S36" t="b">
        <f t="shared" si="3"/>
        <v>0</v>
      </c>
    </row>
    <row r="37" spans="1:19" x14ac:dyDescent="0.25">
      <c r="A37" s="15" t="s">
        <v>42</v>
      </c>
      <c r="B37" s="15">
        <f>normalization!B37-normalization!$H37</f>
        <v>-70497522.612758338</v>
      </c>
      <c r="C37" s="15">
        <f>normalization!C37-normalization!$H37</f>
        <v>581621748.28996825</v>
      </c>
      <c r="D37" s="15">
        <f>normalization!D37-normalization!$H37</f>
        <v>-106744284.52797246</v>
      </c>
      <c r="E37" s="15">
        <f>normalization!E37-normalization!$H37</f>
        <v>-258803419.4228999</v>
      </c>
      <c r="F37" s="15">
        <f>normalization!F37-normalization!$H37</f>
        <v>161350146.84388411</v>
      </c>
      <c r="G37" s="15">
        <f>normalization!G37-normalization!$H37</f>
        <v>-306926668.57022142</v>
      </c>
      <c r="H37" s="10">
        <f>ROUND(AVERAGE(B37:D37),all_biorepintensities!$U$4)</f>
        <v>134793313.71641201</v>
      </c>
      <c r="I37" s="10">
        <f>ROUND(AVERAGE(E37:G37),all_biorepintensities!$U$4)</f>
        <v>-134793313.71641201</v>
      </c>
      <c r="J37" s="2">
        <f>ROUND(SQRT(((1/3+1/3)/4)*((SUM((B37-H37)^2,(C37-H37)^2,(D37-H37)^2)+SUM((E37-I37)^2,(F37-I37)^2,(G37-I37)^2)))),all_biorepintensities!$U$4)</f>
        <v>268591925.97477698</v>
      </c>
      <c r="K37" s="2">
        <f>ROUND((I37-H37)/(J37+all_biorepintensities!$U$2),all_biorepintensities!$U$4)</f>
        <v>-1.0037033893</v>
      </c>
      <c r="L37" s="2">
        <f>K37+0.00000001*ROWS($K$2:K37)</f>
        <v>-1.0037030293</v>
      </c>
      <c r="M37">
        <f>COUNTIF(L:L,"&lt;="&amp;$L37)</f>
        <v>8</v>
      </c>
      <c r="N37" s="2">
        <f>AVERAGE(Sheet1!$N37,Sheet5!$N37,Sheet9!$N37)</f>
        <v>-8.6800002799999998E-2</v>
      </c>
      <c r="O37">
        <f>INDEX($K$2:$K$416,MATCH(ROWS($M$2:$M37),$M$2:$M$416,0))</f>
        <v>-0.22905916909999999</v>
      </c>
      <c r="P37">
        <f t="shared" si="0"/>
        <v>0.10059242117667476</v>
      </c>
      <c r="Q37">
        <f t="shared" si="1"/>
        <v>-1.0868000028</v>
      </c>
      <c r="R37">
        <f t="shared" si="2"/>
        <v>0.9131999972</v>
      </c>
      <c r="S37" t="b">
        <f t="shared" si="3"/>
        <v>0</v>
      </c>
    </row>
    <row r="38" spans="1:19" x14ac:dyDescent="0.25">
      <c r="A38" s="15" t="s">
        <v>43</v>
      </c>
      <c r="B38" s="15">
        <f>normalization!B38-normalization!$H38</f>
        <v>-28535300.304338571</v>
      </c>
      <c r="C38" s="15">
        <f>normalization!C38-normalization!$H38</f>
        <v>53939097.818909496</v>
      </c>
      <c r="D38" s="15">
        <f>normalization!D38-normalization!$H38</f>
        <v>-18866547.288086534</v>
      </c>
      <c r="E38" s="15">
        <f>normalization!E38-normalization!$H38</f>
        <v>-33986851.387990192</v>
      </c>
      <c r="F38" s="15">
        <f>normalization!F38-normalization!$H38</f>
        <v>53289641.99974817</v>
      </c>
      <c r="G38" s="15">
        <f>normalization!G38-normalization!$H38</f>
        <v>-25840040.838242348</v>
      </c>
      <c r="H38" s="10">
        <f>ROUND(AVERAGE(B38:D38),all_biorepintensities!$U$4)</f>
        <v>2179083.40882813</v>
      </c>
      <c r="I38" s="10">
        <f>ROUND(AVERAGE(E38:G38),all_biorepintensities!$U$4)</f>
        <v>-2179083.4088281202</v>
      </c>
      <c r="J38" s="2">
        <f>ROUND(SQRT(((1/3+1/3)/4)*((SUM((B38-H38)^2,(C38-H38)^2,(D38-H38)^2)+SUM((E38-I38)^2,(F38-I38)^2,(G38-I38)^2)))),all_biorepintensities!$U$4)</f>
        <v>38108934.951415204</v>
      </c>
      <c r="K38" s="2">
        <f>ROUND((I38-H38)/(J38+all_biorepintensities!$U$2),all_biorepintensities!$U$4)</f>
        <v>-0.1143607584</v>
      </c>
      <c r="L38" s="2">
        <f>K38+0.00000001*ROWS($K$2:K38)</f>
        <v>-0.1143603884</v>
      </c>
      <c r="M38">
        <f>COUNTIF(L:L,"&lt;="&amp;$L38)</f>
        <v>49</v>
      </c>
      <c r="N38" s="2">
        <f>AVERAGE(Sheet1!$N38,Sheet5!$N38,Sheet9!$N38)</f>
        <v>-8.4779555866666675E-2</v>
      </c>
      <c r="O38">
        <f>INDEX($K$2:$K$416,MATCH(ROWS($M$2:$M38),$M$2:$M$416,0))</f>
        <v>-0.21756389810000001</v>
      </c>
      <c r="P38">
        <f t="shared" si="0"/>
        <v>9.3892708828585275E-2</v>
      </c>
      <c r="Q38">
        <f t="shared" si="1"/>
        <v>-1.0847795558666666</v>
      </c>
      <c r="R38">
        <f t="shared" si="2"/>
        <v>0.91522044413333337</v>
      </c>
      <c r="S38" t="b">
        <f t="shared" si="3"/>
        <v>0</v>
      </c>
    </row>
    <row r="39" spans="1:19" x14ac:dyDescent="0.25">
      <c r="A39" s="15" t="s">
        <v>44</v>
      </c>
      <c r="B39" s="15">
        <f>normalization!B39-normalization!$H39</f>
        <v>-271409284.31746912</v>
      </c>
      <c r="C39" s="15">
        <f>normalization!C39-normalization!$H39</f>
        <v>-1024110301.3865869</v>
      </c>
      <c r="D39" s="15">
        <f>normalization!D39-normalization!$H39</f>
        <v>-920123095.38085854</v>
      </c>
      <c r="E39" s="15">
        <f>normalization!E39-normalization!$H39</f>
        <v>566637484.78889728</v>
      </c>
      <c r="F39" s="15">
        <f>normalization!F39-normalization!$H39</f>
        <v>735285083.19823813</v>
      </c>
      <c r="G39" s="15">
        <f>normalization!G39-normalization!$H39</f>
        <v>913720113.09777951</v>
      </c>
      <c r="H39" s="10">
        <f>ROUND(AVERAGE(B39:D39),all_biorepintensities!$U$4)</f>
        <v>-738547560.36163795</v>
      </c>
      <c r="I39" s="10">
        <f>ROUND(AVERAGE(E39:G39),all_biorepintensities!$U$4)</f>
        <v>738547560.36163795</v>
      </c>
      <c r="J39" s="2">
        <f>ROUND(SQRT(((1/3+1/3)/4)*((SUM((B39-H39)^2,(C39-H39)^2,(D39-H39)^2)+SUM((E39-I39)^2,(F39-I39)^2,(G39-I39)^2)))),all_biorepintensities!$U$4)</f>
        <v>255924163.24550799</v>
      </c>
      <c r="K39" s="2">
        <f>ROUND((I39-H39)/(J39+all_biorepintensities!$U$2),all_biorepintensities!$U$4)</f>
        <v>5.7716125598000003</v>
      </c>
      <c r="L39" s="2">
        <f>K39+0.00000001*ROWS($K$2:K39)</f>
        <v>5.7716129398000007</v>
      </c>
      <c r="M39">
        <f>COUNTIF(L:L,"&lt;="&amp;$L39)</f>
        <v>100</v>
      </c>
      <c r="N39" s="2">
        <f>AVERAGE(Sheet1!$N39,Sheet5!$N39,Sheet9!$N39)</f>
        <v>-6.9598785966666674E-2</v>
      </c>
      <c r="O39">
        <f>INDEX($K$2:$K$416,MATCH(ROWS($M$2:$M39),$M$2:$M$416,0))</f>
        <v>-0.17583652420000001</v>
      </c>
      <c r="P39">
        <f t="shared" si="0"/>
        <v>7.5121425122711347E-2</v>
      </c>
      <c r="Q39">
        <f t="shared" si="1"/>
        <v>-1.0695987859666667</v>
      </c>
      <c r="R39">
        <f t="shared" si="2"/>
        <v>0.93040121403333331</v>
      </c>
      <c r="S39" t="b">
        <f t="shared" si="3"/>
        <v>0</v>
      </c>
    </row>
    <row r="40" spans="1:19" x14ac:dyDescent="0.25">
      <c r="A40" s="15" t="s">
        <v>45</v>
      </c>
      <c r="B40" s="15">
        <f>normalization!B40-normalization!$H40</f>
        <v>10605978.325163707</v>
      </c>
      <c r="C40" s="15">
        <f>normalization!C40-normalization!$H40</f>
        <v>29898233.38350828</v>
      </c>
      <c r="D40" s="15">
        <f>normalization!D40-normalization!$H40</f>
        <v>-58225745.741733611</v>
      </c>
      <c r="E40" s="15">
        <f>normalization!E40-normalization!$H40</f>
        <v>12339642.427198663</v>
      </c>
      <c r="F40" s="15">
        <f>normalization!F40-normalization!$H40</f>
        <v>12685227.694935992</v>
      </c>
      <c r="G40" s="15">
        <f>normalization!G40-normalization!$H40</f>
        <v>-7303336.0890729725</v>
      </c>
      <c r="H40" s="10">
        <f>ROUND(AVERAGE(B40:D40),all_biorepintensities!$U$4)</f>
        <v>-5907178.0110205403</v>
      </c>
      <c r="I40" s="10">
        <f>ROUND(AVERAGE(E40:G40),all_biorepintensities!$U$4)</f>
        <v>5907178.0110205598</v>
      </c>
      <c r="J40" s="2">
        <f>ROUND(SQRT(((1/3+1/3)/4)*((SUM((B40-H40)^2,(C40-H40)^2,(D40-H40)^2)+SUM((E40-I40)^2,(F40-I40)^2,(G40-I40)^2)))),all_biorepintensities!$U$4)</f>
        <v>27549290.933040101</v>
      </c>
      <c r="K40" s="2">
        <f>ROUND((I40-H40)/(J40+all_biorepintensities!$U$2),all_biorepintensities!$U$4)</f>
        <v>0.42884427120000002</v>
      </c>
      <c r="L40" s="2">
        <f>K40+0.00000001*ROWS($K$2:K40)</f>
        <v>0.42884466120000003</v>
      </c>
      <c r="M40">
        <f>COUNTIF(L:L,"&lt;="&amp;$L40)</f>
        <v>90</v>
      </c>
      <c r="N40" s="2">
        <f>AVERAGE(Sheet1!$N40,Sheet5!$N40,Sheet9!$N40)</f>
        <v>-6.5099362566666666E-2</v>
      </c>
      <c r="O40">
        <f>INDEX($K$2:$K$416,MATCH(ROWS($M$2:$M40),$M$2:$M$416,0))</f>
        <v>-0.17418472839999999</v>
      </c>
      <c r="P40">
        <f t="shared" si="0"/>
        <v>7.7135001908965314E-2</v>
      </c>
      <c r="Q40">
        <f t="shared" si="1"/>
        <v>-1.0650993625666667</v>
      </c>
      <c r="R40">
        <f t="shared" si="2"/>
        <v>0.93490063743333329</v>
      </c>
      <c r="S40" t="b">
        <f t="shared" si="3"/>
        <v>0</v>
      </c>
    </row>
    <row r="41" spans="1:19" x14ac:dyDescent="0.25">
      <c r="A41" s="15" t="s">
        <v>46</v>
      </c>
      <c r="B41" s="15">
        <f>normalization!B41-normalization!$H41</f>
        <v>-117914596.99507274</v>
      </c>
      <c r="C41" s="15">
        <f>normalization!C41-normalization!$H41</f>
        <v>101560781.81080303</v>
      </c>
      <c r="D41" s="15">
        <f>normalization!D41-normalization!$H41</f>
        <v>20986165.967935354</v>
      </c>
      <c r="E41" s="15">
        <f>normalization!E41-normalization!$H41</f>
        <v>-118645415.32667607</v>
      </c>
      <c r="F41" s="15">
        <f>normalization!F41-normalization!$H41</f>
        <v>89038930.551570296</v>
      </c>
      <c r="G41" s="15">
        <f>normalization!G41-normalization!$H41</f>
        <v>24974133.991440117</v>
      </c>
      <c r="H41" s="10">
        <f>ROUND(AVERAGE(B41:D41),all_biorepintensities!$U$4)</f>
        <v>1544116.9278885501</v>
      </c>
      <c r="I41" s="10">
        <f>ROUND(AVERAGE(E41:G41),all_biorepintensities!$U$4)</f>
        <v>-1544116.9278885501</v>
      </c>
      <c r="J41" s="2">
        <f>ROUND(SQRT(((1/3+1/3)/4)*((SUM((B41-H41)^2,(C41-H41)^2,(D41-H41)^2)+SUM((E41-I41)^2,(F41-I41)^2,(G41-I41)^2)))),all_biorepintensities!$U$4)</f>
        <v>88762727.788256705</v>
      </c>
      <c r="K41" s="2">
        <f>ROUND((I41-H41)/(J41+all_biorepintensities!$U$2),all_biorepintensities!$U$4)</f>
        <v>-3.47920112E-2</v>
      </c>
      <c r="L41" s="2">
        <f>K41+0.00000001*ROWS($K$2:K41)</f>
        <v>-3.4791611200000003E-2</v>
      </c>
      <c r="M41">
        <f>COUNTIF(L:L,"&lt;="&amp;$L41)</f>
        <v>55</v>
      </c>
      <c r="N41" s="2">
        <f>AVERAGE(Sheet1!$N41,Sheet5!$N41,Sheet9!$N41)</f>
        <v>-6.1461009133333334E-2</v>
      </c>
      <c r="O41">
        <f>INDEX($K$2:$K$416,MATCH(ROWS($M$2:$M41),$M$2:$M$416,0))</f>
        <v>-0.1678058422</v>
      </c>
      <c r="P41">
        <f t="shared" si="0"/>
        <v>7.5197152605591386E-2</v>
      </c>
      <c r="Q41">
        <f t="shared" si="1"/>
        <v>-1.0614610091333334</v>
      </c>
      <c r="R41">
        <f t="shared" si="2"/>
        <v>0.9385389908666667</v>
      </c>
      <c r="S41" t="b">
        <f t="shared" si="3"/>
        <v>0</v>
      </c>
    </row>
    <row r="42" spans="1:19" x14ac:dyDescent="0.25">
      <c r="A42" s="15" t="s">
        <v>47</v>
      </c>
      <c r="B42" s="15">
        <f>normalization!B42-normalization!$H42</f>
        <v>-6994541.2863047048</v>
      </c>
      <c r="C42" s="15">
        <f>normalization!C42-normalization!$H42</f>
        <v>17336181.847509939</v>
      </c>
      <c r="D42" s="15">
        <f>normalization!D42-normalization!$H42</f>
        <v>-7710950.4300656794</v>
      </c>
      <c r="E42" s="15">
        <f>normalization!E42-normalization!$H42</f>
        <v>-7295698.0995738115</v>
      </c>
      <c r="F42" s="15">
        <f>normalization!F42-normalization!$H42</f>
        <v>12805650.695582021</v>
      </c>
      <c r="G42" s="15">
        <f>normalization!G42-normalization!$H42</f>
        <v>-8140642.7271477655</v>
      </c>
      <c r="H42" s="10">
        <f>ROUND(AVERAGE(B42:D42),all_biorepintensities!$U$4)</f>
        <v>876896.71037985198</v>
      </c>
      <c r="I42" s="10">
        <f>ROUND(AVERAGE(E42:G42),all_biorepintensities!$U$4)</f>
        <v>-876896.71037985198</v>
      </c>
      <c r="J42" s="2">
        <f>ROUND(SQRT(((1/3+1/3)/4)*((SUM((B42-H42)^2,(C42-H42)^2,(D42-H42)^2)+SUM((E42-I42)^2,(F42-I42)^2,(G42-I42)^2)))),all_biorepintensities!$U$4)</f>
        <v>10706647.801366899</v>
      </c>
      <c r="K42" s="2">
        <f>ROUND((I42-H42)/(J42+all_biorepintensities!$U$2),all_biorepintensities!$U$4)</f>
        <v>-0.16380414200000001</v>
      </c>
      <c r="L42" s="2">
        <f>K42+0.00000001*ROWS($K$2:K42)</f>
        <v>-0.16380373200000001</v>
      </c>
      <c r="M42">
        <f>COUNTIF(L:L,"&lt;="&amp;$L42)</f>
        <v>41</v>
      </c>
      <c r="N42" s="2">
        <f>AVERAGE(Sheet1!$N42,Sheet5!$N42,Sheet9!$N42)</f>
        <v>-5.8077606233333336E-2</v>
      </c>
      <c r="O42">
        <f>INDEX($K$2:$K$416,MATCH(ROWS($M$2:$M42),$M$2:$M$416,0))</f>
        <v>-0.16380414200000001</v>
      </c>
      <c r="P42">
        <f t="shared" si="0"/>
        <v>7.4759950391972071E-2</v>
      </c>
      <c r="Q42">
        <f t="shared" si="1"/>
        <v>-1.0580776062333332</v>
      </c>
      <c r="R42">
        <f t="shared" si="2"/>
        <v>0.94192239376666664</v>
      </c>
      <c r="S42" t="b">
        <f t="shared" si="3"/>
        <v>0</v>
      </c>
    </row>
    <row r="43" spans="1:19" x14ac:dyDescent="0.25">
      <c r="A43" s="15" t="s">
        <v>48</v>
      </c>
      <c r="B43" s="15">
        <f>normalization!B43-normalization!$H43</f>
        <v>-136445597.78074956</v>
      </c>
      <c r="C43" s="15">
        <f>normalization!C43-normalization!$H43</f>
        <v>162106324.2475999</v>
      </c>
      <c r="D43" s="15">
        <f>normalization!D43-normalization!$H43</f>
        <v>3635954.2976077795</v>
      </c>
      <c r="E43" s="15">
        <f>normalization!E43-normalization!$H43</f>
        <v>-137082079.40524957</v>
      </c>
      <c r="F43" s="15">
        <f>normalization!F43-normalization!$H43</f>
        <v>132455465.38807064</v>
      </c>
      <c r="G43" s="15">
        <f>normalization!G43-normalization!$H43</f>
        <v>-24670066.747279242</v>
      </c>
      <c r="H43" s="10">
        <f>ROUND(AVERAGE(B43:D43),all_biorepintensities!$U$4)</f>
        <v>9765560.2548193708</v>
      </c>
      <c r="I43" s="10">
        <f>ROUND(AVERAGE(E43:G43),all_biorepintensities!$U$4)</f>
        <v>-9765560.2548193894</v>
      </c>
      <c r="J43" s="2">
        <f>ROUND(SQRT(((1/3+1/3)/4)*((SUM((B43-H43)^2,(C43-H43)^2,(D43-H43)^2)+SUM((E43-I43)^2,(F43-I43)^2,(G43-I43)^2)))),all_biorepintensities!$U$4)</f>
        <v>116391182.13627601</v>
      </c>
      <c r="K43" s="2">
        <f>ROUND((I43-H43)/(J43+all_biorepintensities!$U$2),all_biorepintensities!$U$4)</f>
        <v>-0.1678058422</v>
      </c>
      <c r="L43" s="2">
        <f>K43+0.00000001*ROWS($K$2:K43)</f>
        <v>-0.1678054222</v>
      </c>
      <c r="M43">
        <f>COUNTIF(L:L,"&lt;="&amp;$L43)</f>
        <v>40</v>
      </c>
      <c r="N43" s="2">
        <f>AVERAGE(Sheet1!$N43,Sheet5!$N43,Sheet9!$N43)</f>
        <v>-4.775728973333334E-2</v>
      </c>
      <c r="O43">
        <f>INDEX($K$2:$K$416,MATCH(ROWS($M$2:$M43),$M$2:$M$416,0))</f>
        <v>-0.16295019929999999</v>
      </c>
      <c r="P43">
        <f t="shared" si="0"/>
        <v>8.1453687499198693E-2</v>
      </c>
      <c r="Q43">
        <f t="shared" si="1"/>
        <v>-1.0477572897333334</v>
      </c>
      <c r="R43">
        <f t="shared" si="2"/>
        <v>0.95224271026666663</v>
      </c>
      <c r="S43" t="b">
        <f t="shared" si="3"/>
        <v>0</v>
      </c>
    </row>
    <row r="44" spans="1:19" x14ac:dyDescent="0.25">
      <c r="A44" s="15" t="s">
        <v>49</v>
      </c>
      <c r="B44" s="15">
        <f>normalization!B44-normalization!$H44</f>
        <v>-209166245.68626809</v>
      </c>
      <c r="C44" s="15">
        <f>normalization!C44-normalization!$H44</f>
        <v>192431492.00294662</v>
      </c>
      <c r="D44" s="15">
        <f>normalization!D44-normalization!$H44</f>
        <v>419237582.84743929</v>
      </c>
      <c r="E44" s="15">
        <f>normalization!E44-normalization!$H44</f>
        <v>-249875360.26301667</v>
      </c>
      <c r="F44" s="15">
        <f>normalization!F44-normalization!$H44</f>
        <v>-187480865.68180686</v>
      </c>
      <c r="G44" s="15">
        <f>normalization!G44-normalization!$H44</f>
        <v>34853396.780706108</v>
      </c>
      <c r="H44" s="10">
        <f>ROUND(AVERAGE(B44:D44),all_biorepintensities!$U$4)</f>
        <v>134167609.72137301</v>
      </c>
      <c r="I44" s="10">
        <f>ROUND(AVERAGE(E44:G44),all_biorepintensities!$U$4)</f>
        <v>-134167609.72137199</v>
      </c>
      <c r="J44" s="2">
        <f>ROUND(SQRT(((1/3+1/3)/4)*((SUM((B44-H44)^2,(C44-H44)^2,(D44-H44)^2)+SUM((E44-I44)^2,(F44-I44)^2,(G44-I44)^2)))),all_biorepintensities!$U$4)</f>
        <v>203033820.36054099</v>
      </c>
      <c r="K44" s="2">
        <f>ROUND((I44-H44)/(J44+all_biorepintensities!$U$2),all_biorepintensities!$U$4)</f>
        <v>-1.3216281781999999</v>
      </c>
      <c r="L44" s="2">
        <f>K44+0.00000001*ROWS($K$2:K44)</f>
        <v>-1.3216277481999998</v>
      </c>
      <c r="M44">
        <f>COUNTIF(L:L,"&lt;="&amp;$L44)</f>
        <v>3</v>
      </c>
      <c r="N44" s="2">
        <f>AVERAGE(Sheet1!$N44,Sheet5!$N44,Sheet9!$N44)</f>
        <v>-4.3537362033333332E-2</v>
      </c>
      <c r="O44">
        <f>INDEX($K$2:$K$416,MATCH(ROWS($M$2:$M44),$M$2:$M$416,0))</f>
        <v>-0.1604956716</v>
      </c>
      <c r="P44">
        <f t="shared" si="0"/>
        <v>8.2702013810705452E-2</v>
      </c>
      <c r="Q44">
        <f t="shared" si="1"/>
        <v>-1.0435373620333332</v>
      </c>
      <c r="R44">
        <f t="shared" si="2"/>
        <v>0.95646263796666664</v>
      </c>
      <c r="S44" t="b">
        <f t="shared" si="3"/>
        <v>0</v>
      </c>
    </row>
    <row r="45" spans="1:19" x14ac:dyDescent="0.25">
      <c r="A45" s="15" t="s">
        <v>50</v>
      </c>
      <c r="B45" s="15">
        <f>normalization!B45-normalization!$H45</f>
        <v>-1652581103.0437973</v>
      </c>
      <c r="C45" s="15">
        <f>normalization!C45-normalization!$H45</f>
        <v>731856560.98209929</v>
      </c>
      <c r="D45" s="15">
        <f>normalization!D45-normalization!$H45</f>
        <v>-74530039.977869511</v>
      </c>
      <c r="E45" s="15">
        <f>normalization!E45-normalization!$H45</f>
        <v>-1616358537.7994616</v>
      </c>
      <c r="F45" s="15">
        <f>normalization!F45-normalization!$H45</f>
        <v>1971037197.5799196</v>
      </c>
      <c r="G45" s="15">
        <f>normalization!G45-normalization!$H45</f>
        <v>640575922.25910783</v>
      </c>
      <c r="H45" s="10">
        <f>ROUND(AVERAGE(B45:D45),all_biorepintensities!$U$4)</f>
        <v>-331751527.34652299</v>
      </c>
      <c r="I45" s="10">
        <f>ROUND(AVERAGE(E45:G45),all_biorepintensities!$U$4)</f>
        <v>331751527.34652197</v>
      </c>
      <c r="J45" s="2">
        <f>ROUND(SQRT(((1/3+1/3)/4)*((SUM((B45-H45)^2,(C45-H45)^2,(D45-H45)^2)+SUM((E45-I45)^2,(F45-I45)^2,(G45-I45)^2)))),all_biorepintensities!$U$4)</f>
        <v>1259614932.46995</v>
      </c>
      <c r="K45" s="2">
        <f>ROUND((I45-H45)/(J45+all_biorepintensities!$U$2),all_biorepintensities!$U$4)</f>
        <v>0.52675070540000002</v>
      </c>
      <c r="L45" s="2">
        <f>K45+0.00000001*ROWS($K$2:K45)</f>
        <v>0.52675114540000001</v>
      </c>
      <c r="M45">
        <f>COUNTIF(L:L,"&lt;="&amp;$L45)</f>
        <v>91</v>
      </c>
      <c r="N45" s="2">
        <f>AVERAGE(Sheet1!$N45,Sheet5!$N45,Sheet9!$N45)</f>
        <v>-3.9273260533333333E-2</v>
      </c>
      <c r="O45">
        <f>INDEX($K$2:$K$416,MATCH(ROWS($M$2:$M45),$M$2:$M$416,0))</f>
        <v>-0.1500216942</v>
      </c>
      <c r="P45">
        <f t="shared" si="0"/>
        <v>7.8310968451488536E-2</v>
      </c>
      <c r="Q45">
        <f t="shared" si="1"/>
        <v>-1.0392732605333332</v>
      </c>
      <c r="R45">
        <f t="shared" si="2"/>
        <v>0.96072673946666665</v>
      </c>
      <c r="S45" t="b">
        <f t="shared" si="3"/>
        <v>0</v>
      </c>
    </row>
    <row r="46" spans="1:19" x14ac:dyDescent="0.25">
      <c r="A46" s="15" t="s">
        <v>51</v>
      </c>
      <c r="B46" s="15">
        <f>normalization!B46-normalization!$H46</f>
        <v>-20661964.149261855</v>
      </c>
      <c r="C46" s="15">
        <f>normalization!C46-normalization!$H46</f>
        <v>44563226.342501223</v>
      </c>
      <c r="D46" s="15">
        <f>normalization!D46-normalization!$H46</f>
        <v>-18474347.147104602</v>
      </c>
      <c r="E46" s="15">
        <f>normalization!E46-normalization!$H46</f>
        <v>-23653993.821010247</v>
      </c>
      <c r="F46" s="15">
        <f>normalization!F46-normalization!$H46</f>
        <v>41017387.14141722</v>
      </c>
      <c r="G46" s="15">
        <f>normalization!G46-normalization!$H46</f>
        <v>-22790308.366541751</v>
      </c>
      <c r="H46" s="10">
        <f>ROUND(AVERAGE(B46:D46),all_biorepintensities!$U$4)</f>
        <v>1808971.68204492</v>
      </c>
      <c r="I46" s="10">
        <f>ROUND(AVERAGE(E46:G46),all_biorepintensities!$U$4)</f>
        <v>-1808971.6820449301</v>
      </c>
      <c r="J46" s="2">
        <f>ROUND(SQRT(((1/3+1/3)/4)*((SUM((B46-H46)^2,(C46-H46)^2,(D46-H46)^2)+SUM((E46-I46)^2,(F46-I46)^2,(G46-I46)^2)))),all_biorepintensities!$U$4)</f>
        <v>30264943.314079899</v>
      </c>
      <c r="K46" s="2">
        <f>ROUND((I46-H46)/(J46+all_biorepintensities!$U$2),all_biorepintensities!$U$4)</f>
        <v>-0.1195423764</v>
      </c>
      <c r="L46" s="2">
        <f>K46+0.00000001*ROWS($K$2:K46)</f>
        <v>-0.1195419264</v>
      </c>
      <c r="M46">
        <f>COUNTIF(L:L,"&lt;="&amp;$L46)</f>
        <v>47</v>
      </c>
      <c r="N46" s="2">
        <f>AVERAGE(Sheet1!$N46,Sheet5!$N46,Sheet9!$N46)</f>
        <v>-3.77450919E-2</v>
      </c>
      <c r="O46">
        <f>INDEX($K$2:$K$416,MATCH(ROWS($M$2:$M46),$M$2:$M$416,0))</f>
        <v>-0.12714690840000001</v>
      </c>
      <c r="P46">
        <f t="shared" si="0"/>
        <v>6.3216630697545378E-2</v>
      </c>
      <c r="Q46">
        <f t="shared" si="1"/>
        <v>-1.0377450919</v>
      </c>
      <c r="R46">
        <f t="shared" si="2"/>
        <v>0.96225490810000003</v>
      </c>
      <c r="S46" t="b">
        <f t="shared" si="3"/>
        <v>0</v>
      </c>
    </row>
    <row r="47" spans="1:19" x14ac:dyDescent="0.25">
      <c r="A47" s="15" t="s">
        <v>52</v>
      </c>
      <c r="B47" s="15">
        <f>normalization!B47-normalization!$H47</f>
        <v>-98510579.029651925</v>
      </c>
      <c r="C47" s="15">
        <f>normalization!C47-normalization!$H47</f>
        <v>-56669474.618789345</v>
      </c>
      <c r="D47" s="15">
        <f>normalization!D47-normalization!$H47</f>
        <v>186704168.71348113</v>
      </c>
      <c r="E47" s="15">
        <f>normalization!E47-normalization!$H47</f>
        <v>-95880398.576960132</v>
      </c>
      <c r="F47" s="15">
        <f>normalization!F47-normalization!$H47</f>
        <v>-84730680.043144226</v>
      </c>
      <c r="G47" s="15">
        <f>normalization!G47-normalization!$H47</f>
        <v>149086963.55506444</v>
      </c>
      <c r="H47" s="10">
        <f>ROUND(AVERAGE(B47:D47),all_biorepintensities!$U$4)</f>
        <v>10508038.3550133</v>
      </c>
      <c r="I47" s="10">
        <f>ROUND(AVERAGE(E47:G47),all_biorepintensities!$U$4)</f>
        <v>-10508038.3550133</v>
      </c>
      <c r="J47" s="2">
        <f>ROUND(SQRT(((1/3+1/3)/4)*((SUM((B47-H47)^2,(C47-H47)^2,(D47-H47)^2)+SUM((E47-I47)^2,(F47-I47)^2,(G47-I47)^2)))),all_biorepintensities!$U$4)</f>
        <v>119520541.193286</v>
      </c>
      <c r="K47" s="2">
        <f>ROUND((I47-H47)/(J47+all_biorepintensities!$U$2),all_biorepintensities!$U$4)</f>
        <v>-0.17583652420000001</v>
      </c>
      <c r="L47" s="2">
        <f>K47+0.00000001*ROWS($K$2:K47)</f>
        <v>-0.1758360642</v>
      </c>
      <c r="M47">
        <f>COUNTIF(L:L,"&lt;="&amp;$L47)</f>
        <v>38</v>
      </c>
      <c r="N47" s="2">
        <f>AVERAGE(Sheet1!$N47,Sheet5!$N47,Sheet9!$N47)</f>
        <v>-3.6006365200000001E-2</v>
      </c>
      <c r="O47">
        <f>INDEX($K$2:$K$416,MATCH(ROWS($M$2:$M47),$M$2:$M$416,0))</f>
        <v>-0.12690254030000001</v>
      </c>
      <c r="P47">
        <f t="shared" si="0"/>
        <v>6.4273301797129812E-2</v>
      </c>
      <c r="Q47">
        <f t="shared" si="1"/>
        <v>-1.0360063652</v>
      </c>
      <c r="R47">
        <f t="shared" si="2"/>
        <v>0.9639936348</v>
      </c>
      <c r="S47" t="b">
        <f t="shared" si="3"/>
        <v>0</v>
      </c>
    </row>
    <row r="48" spans="1:19" x14ac:dyDescent="0.25">
      <c r="A48" s="15" t="s">
        <v>53</v>
      </c>
      <c r="B48" s="15">
        <f>normalization!B48-normalization!$H48</f>
        <v>-355321857.97184086</v>
      </c>
      <c r="C48" s="15">
        <f>normalization!C48-normalization!$H48</f>
        <v>266444780.35344565</v>
      </c>
      <c r="D48" s="15">
        <f>normalization!D48-normalization!$H48</f>
        <v>69528659.154916644</v>
      </c>
      <c r="E48" s="15">
        <f>normalization!E48-normalization!$H48</f>
        <v>-353788842.84569907</v>
      </c>
      <c r="F48" s="15">
        <f>normalization!F48-normalization!$H48</f>
        <v>252687539.59404182</v>
      </c>
      <c r="G48" s="15">
        <f>normalization!G48-normalization!$H48</f>
        <v>120449721.71513593</v>
      </c>
      <c r="H48" s="10">
        <f>ROUND(AVERAGE(B48:D48),all_biorepintensities!$U$4)</f>
        <v>-6449472.8211595202</v>
      </c>
      <c r="I48" s="10">
        <f>ROUND(AVERAGE(E48:G48),all_biorepintensities!$U$4)</f>
        <v>6449472.8211595602</v>
      </c>
      <c r="J48" s="2">
        <f>ROUND(SQRT(((1/3+1/3)/4)*((SUM((B48-H48)^2,(C48-H48)^2,(D48-H48)^2)+SUM((E48-I48)^2,(F48-I48)^2,(G48-I48)^2)))),all_biorepintensities!$U$4)</f>
        <v>259922032.356325</v>
      </c>
      <c r="K48" s="2">
        <f>ROUND((I48-H48)/(J48+all_biorepintensities!$U$2),all_biorepintensities!$U$4)</f>
        <v>4.9626210900000002E-2</v>
      </c>
      <c r="L48" s="2">
        <f>K48+0.00000001*ROWS($K$2:K48)</f>
        <v>4.9626680900000004E-2</v>
      </c>
      <c r="M48">
        <f>COUNTIF(L:L,"&lt;="&amp;$L48)</f>
        <v>72</v>
      </c>
      <c r="N48" s="2">
        <f>AVERAGE(Sheet1!$N48,Sheet5!$N48,Sheet9!$N48)</f>
        <v>-3.3000245099999999E-2</v>
      </c>
      <c r="O48">
        <f>INDEX($K$2:$K$416,MATCH(ROWS($M$2:$M48),$M$2:$M$416,0))</f>
        <v>-0.1195423764</v>
      </c>
      <c r="P48">
        <f t="shared" si="0"/>
        <v>6.1194527900566557E-2</v>
      </c>
      <c r="Q48">
        <f t="shared" si="1"/>
        <v>-1.0330002451</v>
      </c>
      <c r="R48">
        <f t="shared" si="2"/>
        <v>0.96699975490000001</v>
      </c>
      <c r="S48" t="b">
        <f t="shared" si="3"/>
        <v>0</v>
      </c>
    </row>
    <row r="49" spans="1:19" x14ac:dyDescent="0.25">
      <c r="A49" s="15" t="s">
        <v>54</v>
      </c>
      <c r="B49" s="15">
        <f>normalization!B49-normalization!$H49</f>
        <v>-363675523.95965266</v>
      </c>
      <c r="C49" s="15">
        <f>normalization!C49-normalization!$H49</f>
        <v>220046977.62670273</v>
      </c>
      <c r="D49" s="15">
        <f>normalization!D49-normalization!$H49</f>
        <v>192550033.10175484</v>
      </c>
      <c r="E49" s="15">
        <f>normalization!E49-normalization!$H49</f>
        <v>-357359425.55368066</v>
      </c>
      <c r="F49" s="15">
        <f>normalization!F49-normalization!$H49</f>
        <v>195132797.07359225</v>
      </c>
      <c r="G49" s="15">
        <f>normalization!G49-normalization!$H49</f>
        <v>113305141.71128333</v>
      </c>
      <c r="H49" s="10">
        <f>ROUND(AVERAGE(B49:D49),all_biorepintensities!$U$4)</f>
        <v>16307162.2562683</v>
      </c>
      <c r="I49" s="10">
        <f>ROUND(AVERAGE(E49:G49),all_biorepintensities!$U$4)</f>
        <v>-16307162.256268401</v>
      </c>
      <c r="J49" s="2">
        <f>ROUND(SQRT(((1/3+1/3)/4)*((SUM((B49-H49)^2,(C49-H49)^2,(D49-H49)^2)+SUM((E49-I49)^2,(F49-I49)^2,(G49-I49)^2)))),all_biorepintensities!$U$4)</f>
        <v>256508984.81872001</v>
      </c>
      <c r="K49" s="2">
        <f>ROUND((I49-H49)/(J49+all_biorepintensities!$U$2),all_biorepintensities!$U$4)</f>
        <v>-0.12714690840000001</v>
      </c>
      <c r="L49" s="2">
        <f>K49+0.00000001*ROWS($K$2:K49)</f>
        <v>-0.12714642840000001</v>
      </c>
      <c r="M49">
        <f>COUNTIF(L:L,"&lt;="&amp;$L49)</f>
        <v>45</v>
      </c>
      <c r="N49" s="2">
        <f>AVERAGE(Sheet1!$N49,Sheet5!$N49,Sheet9!$N49)</f>
        <v>-3.1999548600000004E-2</v>
      </c>
      <c r="O49">
        <f>INDEX($K$2:$K$416,MATCH(ROWS($M$2:$M49),$M$2:$M$416,0))</f>
        <v>-0.11666290780000001</v>
      </c>
      <c r="P49">
        <f t="shared" si="0"/>
        <v>5.9866035408352482E-2</v>
      </c>
      <c r="Q49">
        <f t="shared" si="1"/>
        <v>-1.0319995486</v>
      </c>
      <c r="R49">
        <f t="shared" si="2"/>
        <v>0.96800045140000002</v>
      </c>
      <c r="S49" t="b">
        <f t="shared" si="3"/>
        <v>0</v>
      </c>
    </row>
    <row r="50" spans="1:19" x14ac:dyDescent="0.25">
      <c r="A50" s="15" t="s">
        <v>55</v>
      </c>
      <c r="B50" s="15">
        <f>normalization!B50-normalization!$H50</f>
        <v>-245010760.40144247</v>
      </c>
      <c r="C50" s="15">
        <f>normalization!C50-normalization!$H50</f>
        <v>303092489.61134201</v>
      </c>
      <c r="D50" s="15">
        <f>normalization!D50-normalization!$H50</f>
        <v>-72008967.311374545</v>
      </c>
      <c r="E50" s="15">
        <f>normalization!E50-normalization!$H50</f>
        <v>-265448229.62170625</v>
      </c>
      <c r="F50" s="15">
        <f>normalization!F50-normalization!$H50</f>
        <v>330771502.64471155</v>
      </c>
      <c r="G50" s="15">
        <f>normalization!G50-normalization!$H50</f>
        <v>-51396034.921530306</v>
      </c>
      <c r="H50" s="10">
        <f>ROUND(AVERAGE(B50:D50),all_biorepintensities!$U$4)</f>
        <v>-4642412.7004916696</v>
      </c>
      <c r="I50" s="10">
        <f>ROUND(AVERAGE(E50:G50),all_biorepintensities!$U$4)</f>
        <v>4642412.7004916696</v>
      </c>
      <c r="J50" s="2">
        <f>ROUND(SQRT(((1/3+1/3)/4)*((SUM((B50-H50)^2,(C50-H50)^2,(D50-H50)^2)+SUM((E50-I50)^2,(F50-I50)^2,(G50-I50)^2)))),all_biorepintensities!$U$4)</f>
        <v>237860397.20364299</v>
      </c>
      <c r="K50" s="2">
        <f>ROUND((I50-H50)/(J50+all_biorepintensities!$U$2),all_biorepintensities!$U$4)</f>
        <v>3.9034767800000002E-2</v>
      </c>
      <c r="L50" s="2">
        <f>K50+0.00000001*ROWS($K$2:K50)</f>
        <v>3.9035257800000001E-2</v>
      </c>
      <c r="M50">
        <f>COUNTIF(L:L,"&lt;="&amp;$L50)</f>
        <v>69</v>
      </c>
      <c r="N50" s="2">
        <f>AVERAGE(Sheet1!$N50,Sheet5!$N50,Sheet9!$N50)</f>
        <v>-3.1043024899999997E-2</v>
      </c>
      <c r="O50">
        <f>INDEX($K$2:$K$416,MATCH(ROWS($M$2:$M50),$M$2:$M$416,0))</f>
        <v>-0.1143607584</v>
      </c>
      <c r="P50">
        <f t="shared" si="0"/>
        <v>5.8914534350943577E-2</v>
      </c>
      <c r="Q50">
        <f t="shared" si="1"/>
        <v>-1.0310430249</v>
      </c>
      <c r="R50">
        <f t="shared" si="2"/>
        <v>0.96895697510000001</v>
      </c>
      <c r="S50" t="b">
        <f t="shared" si="3"/>
        <v>0</v>
      </c>
    </row>
    <row r="51" spans="1:19" x14ac:dyDescent="0.25">
      <c r="A51" s="15" t="s">
        <v>56</v>
      </c>
      <c r="B51" s="15">
        <f>normalization!B51-normalization!$H51</f>
        <v>-372670725.33426905</v>
      </c>
      <c r="C51" s="15">
        <f>normalization!C51-normalization!$H51</f>
        <v>424940436.96808553</v>
      </c>
      <c r="D51" s="15">
        <f>normalization!D51-normalization!$H51</f>
        <v>403497535.63912165</v>
      </c>
      <c r="E51" s="15">
        <f>normalization!E51-normalization!$H51</f>
        <v>-342269248.14631206</v>
      </c>
      <c r="F51" s="15">
        <f>normalization!F51-normalization!$H51</f>
        <v>-56047587.639397144</v>
      </c>
      <c r="G51" s="15">
        <f>normalization!G51-normalization!$H51</f>
        <v>-57450411.487228692</v>
      </c>
      <c r="H51" s="10">
        <f>ROUND(AVERAGE(B51:D51),all_biorepintensities!$U$4)</f>
        <v>151922415.75764599</v>
      </c>
      <c r="I51" s="10">
        <f>ROUND(AVERAGE(E51:G51),all_biorepintensities!$U$4)</f>
        <v>-151922415.75764599</v>
      </c>
      <c r="J51" s="2">
        <f>ROUND(SQRT(((1/3+1/3)/4)*((SUM((B51-H51)^2,(C51-H51)^2,(D51-H51)^2)+SUM((E51-I51)^2,(F51-I51)^2,(G51-I51)^2)))),all_biorepintensities!$U$4)</f>
        <v>279098460.34082001</v>
      </c>
      <c r="K51" s="2">
        <f>ROUND((I51-H51)/(J51+all_biorepintensities!$U$2),all_biorepintensities!$U$4)</f>
        <v>-1.0886653766000001</v>
      </c>
      <c r="L51" s="2">
        <f>K51+0.00000001*ROWS($K$2:K51)</f>
        <v>-1.0886648766</v>
      </c>
      <c r="M51">
        <f>COUNTIF(L:L,"&lt;="&amp;$L51)</f>
        <v>7</v>
      </c>
      <c r="N51" s="2">
        <f>AVERAGE(Sheet1!$N51,Sheet5!$N51,Sheet9!$N51)</f>
        <v>-2.6739298699999997E-2</v>
      </c>
      <c r="O51">
        <f>INDEX($K$2:$K$416,MATCH(ROWS($M$2:$M51),$M$2:$M$416,0))</f>
        <v>-0.1110717824</v>
      </c>
      <c r="P51">
        <f t="shared" si="0"/>
        <v>5.9632071098573984E-2</v>
      </c>
      <c r="Q51">
        <f t="shared" si="1"/>
        <v>-1.0267392986999999</v>
      </c>
      <c r="R51">
        <f t="shared" si="2"/>
        <v>0.97326070129999998</v>
      </c>
      <c r="S51" t="b">
        <f t="shared" si="3"/>
        <v>0</v>
      </c>
    </row>
    <row r="52" spans="1:19" x14ac:dyDescent="0.25">
      <c r="A52" s="15" t="s">
        <v>57</v>
      </c>
      <c r="B52" s="15">
        <f>normalization!B52-normalization!$H52</f>
        <v>-158384152.16771275</v>
      </c>
      <c r="C52" s="15">
        <f>normalization!C52-normalization!$H52</f>
        <v>63270271.202138692</v>
      </c>
      <c r="D52" s="15">
        <f>normalization!D52-normalization!$H52</f>
        <v>20002133.536375254</v>
      </c>
      <c r="E52" s="15">
        <f>normalization!E52-normalization!$H52</f>
        <v>-157742039.62601909</v>
      </c>
      <c r="F52" s="15">
        <f>normalization!F52-normalization!$H52</f>
        <v>171538993.9495953</v>
      </c>
      <c r="G52" s="15">
        <f>normalization!G52-normalization!$H52</f>
        <v>61314793.105622679</v>
      </c>
      <c r="H52" s="10">
        <f>ROUND(AVERAGE(B52:D52),all_biorepintensities!$U$4)</f>
        <v>-25037249.143066298</v>
      </c>
      <c r="I52" s="10">
        <f>ROUND(AVERAGE(E52:G52),all_biorepintensities!$U$4)</f>
        <v>25037249.143066298</v>
      </c>
      <c r="J52" s="2">
        <f>ROUND(SQRT(((1/3+1/3)/4)*((SUM((B52-H52)^2,(C52-H52)^2,(D52-H52)^2)+SUM((E52-I52)^2,(F52-I52)^2,(G52-I52)^2)))),all_biorepintensities!$U$4)</f>
        <v>118177303.60082801</v>
      </c>
      <c r="K52" s="2">
        <f>ROUND((I52-H52)/(J52+all_biorepintensities!$U$2),all_biorepintensities!$U$4)</f>
        <v>0.42372347599999999</v>
      </c>
      <c r="L52" s="2">
        <f>K52+0.00000001*ROWS($K$2:K52)</f>
        <v>0.423723986</v>
      </c>
      <c r="M52">
        <f>COUNTIF(L:L,"&lt;="&amp;$L52)</f>
        <v>89</v>
      </c>
      <c r="N52" s="2">
        <f>AVERAGE(Sheet1!$N52,Sheet5!$N52,Sheet9!$N52)</f>
        <v>-2.3575267900000002E-2</v>
      </c>
      <c r="O52">
        <f>INDEX($K$2:$K$416,MATCH(ROWS($M$2:$M52),$M$2:$M$416,0))</f>
        <v>-8.9608750400000006E-2</v>
      </c>
      <c r="P52">
        <f t="shared" si="0"/>
        <v>4.6692723261113213E-2</v>
      </c>
      <c r="Q52">
        <f t="shared" si="1"/>
        <v>-1.0235752679000001</v>
      </c>
      <c r="R52">
        <f t="shared" si="2"/>
        <v>0.97642473210000003</v>
      </c>
      <c r="S52" t="b">
        <f t="shared" si="3"/>
        <v>0</v>
      </c>
    </row>
    <row r="53" spans="1:19" x14ac:dyDescent="0.25">
      <c r="A53" s="15" t="s">
        <v>58</v>
      </c>
      <c r="B53" s="15">
        <f>normalization!B53-normalization!$H53</f>
        <v>-646213207.3175267</v>
      </c>
      <c r="C53" s="15">
        <f>normalization!C53-normalization!$H53</f>
        <v>695188045.36484432</v>
      </c>
      <c r="D53" s="15">
        <f>normalization!D53-normalization!$H53</f>
        <v>869769922.63702488</v>
      </c>
      <c r="E53" s="15">
        <f>normalization!E53-normalization!$H53</f>
        <v>197301526.47696996</v>
      </c>
      <c r="F53" s="15">
        <f>normalization!F53-normalization!$H53</f>
        <v>-691891234.12438381</v>
      </c>
      <c r="G53" s="15">
        <f>normalization!G53-normalization!$H53</f>
        <v>-424155053.03692979</v>
      </c>
      <c r="H53" s="10">
        <f>ROUND(AVERAGE(B53:D53),all_biorepintensities!$U$4)</f>
        <v>306248253.56144798</v>
      </c>
      <c r="I53" s="10">
        <f>ROUND(AVERAGE(E53:G53),all_biorepintensities!$U$4)</f>
        <v>-306248253.56144798</v>
      </c>
      <c r="J53" s="2">
        <f>ROUND(SQRT(((1/3+1/3)/4)*((SUM((B53-H53)^2,(C53-H53)^2,(D53-H53)^2)+SUM((E53-I53)^2,(F53-I53)^2,(G53-I53)^2)))),all_biorepintensities!$U$4)</f>
        <v>546534318.90142405</v>
      </c>
      <c r="K53" s="2">
        <f>ROUND((I53-H53)/(J53+all_biorepintensities!$U$2),all_biorepintensities!$U$4)</f>
        <v>-1.1206917568000001</v>
      </c>
      <c r="L53" s="2">
        <f>K53+0.00000001*ROWS($K$2:K53)</f>
        <v>-1.1206912368000002</v>
      </c>
      <c r="M53">
        <f>COUNTIF(L:L,"&lt;="&amp;$L53)</f>
        <v>6</v>
      </c>
      <c r="N53" s="2">
        <f>AVERAGE(Sheet1!$N53,Sheet5!$N53,Sheet9!$N53)</f>
        <v>-2.0217885599999999E-2</v>
      </c>
      <c r="O53">
        <f>INDEX($K$2:$K$416,MATCH(ROWS($M$2:$M53),$M$2:$M$416,0))</f>
        <v>-6.3576583699999994E-2</v>
      </c>
      <c r="P53">
        <f t="shared" si="0"/>
        <v>3.065922944993027E-2</v>
      </c>
      <c r="Q53">
        <f t="shared" si="1"/>
        <v>-1.0202178855999999</v>
      </c>
      <c r="R53">
        <f t="shared" si="2"/>
        <v>0.97978211439999996</v>
      </c>
      <c r="S53" t="b">
        <f t="shared" si="3"/>
        <v>0</v>
      </c>
    </row>
    <row r="54" spans="1:19" x14ac:dyDescent="0.25">
      <c r="A54" s="15" t="s">
        <v>59</v>
      </c>
      <c r="B54" s="15">
        <f>normalization!B54-normalization!$H54</f>
        <v>-268303334.54703614</v>
      </c>
      <c r="C54" s="15">
        <f>normalization!C54-normalization!$H54</f>
        <v>288970368.11453706</v>
      </c>
      <c r="D54" s="15">
        <f>normalization!D54-normalization!$H54</f>
        <v>69846086.27676487</v>
      </c>
      <c r="E54" s="15">
        <f>normalization!E54-normalization!$H54</f>
        <v>-272587490.97689688</v>
      </c>
      <c r="F54" s="15">
        <f>normalization!F54-normalization!$H54</f>
        <v>166537020.25117898</v>
      </c>
      <c r="G54" s="15">
        <f>normalization!G54-normalization!$H54</f>
        <v>15537350.881452143</v>
      </c>
      <c r="H54" s="10">
        <f>ROUND(AVERAGE(B54:D54),all_biorepintensities!$U$4)</f>
        <v>30171039.948088601</v>
      </c>
      <c r="I54" s="10">
        <f>ROUND(AVERAGE(E54:G54),all_biorepintensities!$U$4)</f>
        <v>-30171039.948088601</v>
      </c>
      <c r="J54" s="2">
        <f>ROUND(SQRT(((1/3+1/3)/4)*((SUM((B54-H54)^2,(C54-H54)^2,(D54-H54)^2)+SUM((E54-I54)^2,(F54-I54)^2,(G54-I54)^2)))),all_biorepintensities!$U$4)</f>
        <v>207037519.73166201</v>
      </c>
      <c r="K54" s="2">
        <f>ROUND((I54-H54)/(J54+all_biorepintensities!$U$2),all_biorepintensities!$U$4)</f>
        <v>-0.29145480340000002</v>
      </c>
      <c r="L54" s="2">
        <f>K54+0.00000001*ROWS($K$2:K54)</f>
        <v>-0.29145427340000002</v>
      </c>
      <c r="M54">
        <f>COUNTIF(L:L,"&lt;="&amp;$L54)</f>
        <v>32</v>
      </c>
      <c r="N54" s="2">
        <f>AVERAGE(Sheet1!$N54,Sheet5!$N54,Sheet9!$N54)</f>
        <v>-1.6102552466666666E-2</v>
      </c>
      <c r="O54">
        <f>INDEX($K$2:$K$416,MATCH(ROWS($M$2:$M54),$M$2:$M$416,0))</f>
        <v>-5.42867961E-2</v>
      </c>
      <c r="P54">
        <f t="shared" si="0"/>
        <v>2.7000337607609254E-2</v>
      </c>
      <c r="Q54">
        <f t="shared" si="1"/>
        <v>-1.0161025524666667</v>
      </c>
      <c r="R54">
        <f t="shared" si="2"/>
        <v>0.9838974475333333</v>
      </c>
      <c r="S54" t="b">
        <f t="shared" si="3"/>
        <v>0</v>
      </c>
    </row>
    <row r="55" spans="1:19" x14ac:dyDescent="0.25">
      <c r="A55" s="15" t="s">
        <v>60</v>
      </c>
      <c r="B55" s="15">
        <f>normalization!B55-normalization!$H55</f>
        <v>251504989.62107122</v>
      </c>
      <c r="C55" s="15">
        <f>normalization!C55-normalization!$H55</f>
        <v>-88623927.770424202</v>
      </c>
      <c r="D55" s="15">
        <f>normalization!D55-normalization!$H55</f>
        <v>-154375407.56523156</v>
      </c>
      <c r="E55" s="15">
        <f>normalization!E55-normalization!$H55</f>
        <v>235860360.24913508</v>
      </c>
      <c r="F55" s="15">
        <f>normalization!F55-normalization!$H55</f>
        <v>-89081183.652182877</v>
      </c>
      <c r="G55" s="15">
        <f>normalization!G55-normalization!$H55</f>
        <v>-155284830.88236764</v>
      </c>
      <c r="H55" s="10">
        <f>ROUND(AVERAGE(B55:D55),all_biorepintensities!$U$4)</f>
        <v>2835218.0951384902</v>
      </c>
      <c r="I55" s="10">
        <f>ROUND(AVERAGE(E55:G55),all_biorepintensities!$U$4)</f>
        <v>-2835218.09513848</v>
      </c>
      <c r="J55" s="2">
        <f>ROUND(SQRT(((1/3+1/3)/4)*((SUM((B55-H55)^2,(C55-H55)^2,(D55-H55)^2)+SUM((E55-I55)^2,(F55-I55)^2,(G55-I55)^2)))),all_biorepintensities!$U$4)</f>
        <v>174437878.90855399</v>
      </c>
      <c r="K55" s="2">
        <f>ROUND((I55-H55)/(J55+all_biorepintensities!$U$2),all_biorepintensities!$U$4)</f>
        <v>-3.2506908399999999E-2</v>
      </c>
      <c r="L55" s="2">
        <f>K55+0.00000001*ROWS($K$2:K55)</f>
        <v>-3.2506368399999999E-2</v>
      </c>
      <c r="M55">
        <f>COUNTIF(L:L,"&lt;="&amp;$L55)</f>
        <v>56</v>
      </c>
      <c r="N55" s="2">
        <f>AVERAGE(Sheet1!$N55,Sheet5!$N55,Sheet9!$N55)</f>
        <v>-9.4677783999999997E-3</v>
      </c>
      <c r="O55">
        <f>INDEX($K$2:$K$416,MATCH(ROWS($M$2:$M55),$M$2:$M$416,0))</f>
        <v>-4.6532889799999998E-2</v>
      </c>
      <c r="P55">
        <f t="shared" si="0"/>
        <v>2.6208991616374803E-2</v>
      </c>
      <c r="Q55">
        <f t="shared" si="1"/>
        <v>-1.0094677783999999</v>
      </c>
      <c r="R55">
        <f t="shared" si="2"/>
        <v>0.99053222159999998</v>
      </c>
      <c r="S55" t="b">
        <f t="shared" si="3"/>
        <v>0</v>
      </c>
    </row>
    <row r="56" spans="1:19" x14ac:dyDescent="0.25">
      <c r="A56" s="15" t="s">
        <v>61</v>
      </c>
      <c r="B56" s="15">
        <f>normalization!B56-normalization!$H56</f>
        <v>-150461006.68572378</v>
      </c>
      <c r="C56" s="15">
        <f>normalization!C56-normalization!$H56</f>
        <v>129562329.80600104</v>
      </c>
      <c r="D56" s="15">
        <f>normalization!D56-normalization!$H56</f>
        <v>39927467.745639056</v>
      </c>
      <c r="E56" s="15">
        <f>normalization!E56-normalization!$H56</f>
        <v>-155898676.75338498</v>
      </c>
      <c r="F56" s="15">
        <f>normalization!F56-normalization!$H56</f>
        <v>112133296.96392629</v>
      </c>
      <c r="G56" s="15">
        <f>normalization!G56-normalization!$H56</f>
        <v>24736588.92354238</v>
      </c>
      <c r="H56" s="10">
        <f>ROUND(AVERAGE(B56:D56),all_biorepintensities!$U$4)</f>
        <v>6342930.2886387696</v>
      </c>
      <c r="I56" s="10">
        <f>ROUND(AVERAGE(E56:G56),all_biorepintensities!$U$4)</f>
        <v>-6342930.2886387696</v>
      </c>
      <c r="J56" s="2">
        <f>ROUND(SQRT(((1/3+1/3)/4)*((SUM((B56-H56)^2,(C56-H56)^2,(D56-H56)^2)+SUM((E56-I56)^2,(F56-I56)^2,(G56-I56)^2)))),all_biorepintensities!$U$4)</f>
        <v>114213170.91544899</v>
      </c>
      <c r="K56" s="2">
        <f>ROUND((I56-H56)/(J56+all_biorepintensities!$U$2),all_biorepintensities!$U$4)</f>
        <v>-0.1110717824</v>
      </c>
      <c r="L56" s="2">
        <f>K56+0.00000001*ROWS($K$2:K56)</f>
        <v>-0.1110712324</v>
      </c>
      <c r="M56">
        <f>COUNTIF(L:L,"&lt;="&amp;$L56)</f>
        <v>50</v>
      </c>
      <c r="N56" s="2">
        <f>AVERAGE(Sheet1!$N56,Sheet5!$N56,Sheet9!$N56)</f>
        <v>-1.781565466666666E-3</v>
      </c>
      <c r="O56">
        <f>INDEX($K$2:$K$416,MATCH(ROWS($M$2:$M56),$M$2:$M$416,0))</f>
        <v>-3.47920112E-2</v>
      </c>
      <c r="P56">
        <f t="shared" si="0"/>
        <v>2.3341910028030537E-2</v>
      </c>
      <c r="Q56">
        <f t="shared" si="1"/>
        <v>-1.0017815654666666</v>
      </c>
      <c r="R56">
        <f t="shared" si="2"/>
        <v>0.99821843453333337</v>
      </c>
      <c r="S56" t="b">
        <f t="shared" si="3"/>
        <v>0</v>
      </c>
    </row>
    <row r="57" spans="1:19" x14ac:dyDescent="0.25">
      <c r="A57" s="15" t="s">
        <v>62</v>
      </c>
      <c r="B57" s="15">
        <f>normalization!B57-normalization!$H57</f>
        <v>-455247924.58615339</v>
      </c>
      <c r="C57" s="15">
        <f>normalization!C57-normalization!$H57</f>
        <v>239271907.58619165</v>
      </c>
      <c r="D57" s="15">
        <f>normalization!D57-normalization!$H57</f>
        <v>72240035.157291889</v>
      </c>
      <c r="E57" s="15">
        <f>normalization!E57-normalization!$H57</f>
        <v>-465720748.19915175</v>
      </c>
      <c r="F57" s="15">
        <f>normalization!F57-normalization!$H57</f>
        <v>427279266.86013603</v>
      </c>
      <c r="G57" s="15">
        <f>normalization!G57-normalization!$H57</f>
        <v>182177463.18168545</v>
      </c>
      <c r="H57" s="10">
        <f>ROUND(AVERAGE(B57:D57),all_biorepintensities!$U$4)</f>
        <v>-47911993.9475566</v>
      </c>
      <c r="I57" s="10">
        <f>ROUND(AVERAGE(E57:G57),all_biorepintensities!$U$4)</f>
        <v>47911993.9475566</v>
      </c>
      <c r="J57" s="2">
        <f>ROUND(SQRT(((1/3+1/3)/4)*((SUM((B57-H57)^2,(C57-H57)^2,(D57-H57)^2)+SUM((E57-I57)^2,(F57-I57)^2,(G57-I57)^2)))),all_biorepintensities!$U$4)</f>
        <v>338772047.641258</v>
      </c>
      <c r="K57" s="2">
        <f>ROUND((I57-H57)/(J57+all_biorepintensities!$U$2),all_biorepintensities!$U$4)</f>
        <v>0.28285683039999998</v>
      </c>
      <c r="L57" s="2">
        <f>K57+0.00000001*ROWS($K$2:K57)</f>
        <v>0.28285739039999996</v>
      </c>
      <c r="M57">
        <f>COUNTIF(L:L,"&lt;="&amp;$L57)</f>
        <v>85</v>
      </c>
      <c r="N57" s="2">
        <f>AVERAGE(Sheet1!$N57,Sheet5!$N57,Sheet9!$N57)</f>
        <v>8.803472666666668E-4</v>
      </c>
      <c r="O57">
        <f>INDEX($K$2:$K$416,MATCH(ROWS($M$2:$M57),$M$2:$M$416,0))</f>
        <v>-3.2506908399999999E-2</v>
      </c>
      <c r="P57">
        <f t="shared" si="0"/>
        <v>2.3608354887108982E-2</v>
      </c>
      <c r="Q57">
        <f t="shared" si="1"/>
        <v>-0.99911965273333336</v>
      </c>
      <c r="R57">
        <f t="shared" si="2"/>
        <v>1.0008803472666667</v>
      </c>
      <c r="S57" t="b">
        <f t="shared" si="3"/>
        <v>0</v>
      </c>
    </row>
    <row r="58" spans="1:19" x14ac:dyDescent="0.25">
      <c r="A58" s="15" t="s">
        <v>63</v>
      </c>
      <c r="B58" s="15">
        <f>normalization!B58-normalization!$H58</f>
        <v>228085539.10686719</v>
      </c>
      <c r="C58" s="15">
        <f>normalization!C58-normalization!$H58</f>
        <v>-65626011.073947608</v>
      </c>
      <c r="D58" s="15">
        <f>normalization!D58-normalization!$H58</f>
        <v>-98255604.664233088</v>
      </c>
      <c r="E58" s="15">
        <f>normalization!E58-normalization!$H58</f>
        <v>112417369.65266514</v>
      </c>
      <c r="F58" s="15">
        <f>normalization!F58-normalization!$H58</f>
        <v>-114721704.73297268</v>
      </c>
      <c r="G58" s="15">
        <f>normalization!G58-normalization!$H58</f>
        <v>-61899588.288379431</v>
      </c>
      <c r="H58" s="10">
        <f>ROUND(AVERAGE(B58:D58),all_biorepintensities!$U$4)</f>
        <v>21401307.789562199</v>
      </c>
      <c r="I58" s="10">
        <f>ROUND(AVERAGE(E58:G58),all_biorepintensities!$U$4)</f>
        <v>-21401307.7895623</v>
      </c>
      <c r="J58" s="2">
        <f>ROUND(SQRT(((1/3+1/3)/4)*((SUM((B58-H58)^2,(C58-H58)^2,(D58-H58)^2)+SUM((E58-I58)^2,(F58-I58)^2,(G58-I58)^2)))),all_biorepintensities!$U$4)</f>
        <v>124409369.98688</v>
      </c>
      <c r="K58" s="2">
        <f>ROUND((I58-H58)/(J58+all_biorepintensities!$U$2),all_biorepintensities!$U$4)</f>
        <v>-0.34404655569999998</v>
      </c>
      <c r="L58" s="2">
        <f>K58+0.00000001*ROWS($K$2:K58)</f>
        <v>-0.3440459857</v>
      </c>
      <c r="M58">
        <f>COUNTIF(L:L,"&lt;="&amp;$L58)</f>
        <v>29</v>
      </c>
      <c r="N58" s="2">
        <f>AVERAGE(Sheet1!$N58,Sheet5!$N58,Sheet9!$N58)</f>
        <v>3.5098691666666667E-3</v>
      </c>
      <c r="O58">
        <f>INDEX($K$2:$K$416,MATCH(ROWS($M$2:$M58),$M$2:$M$416,0))</f>
        <v>-3.1152365000000001E-2</v>
      </c>
      <c r="P58">
        <f t="shared" si="0"/>
        <v>2.4509900830326035E-2</v>
      </c>
      <c r="Q58">
        <f t="shared" si="1"/>
        <v>-0.99649013083333338</v>
      </c>
      <c r="R58">
        <f t="shared" si="2"/>
        <v>1.0035098691666666</v>
      </c>
      <c r="S58" t="b">
        <f t="shared" si="3"/>
        <v>0</v>
      </c>
    </row>
    <row r="59" spans="1:19" x14ac:dyDescent="0.25">
      <c r="A59" s="15" t="s">
        <v>64</v>
      </c>
      <c r="B59" s="15">
        <f>normalization!B59-normalization!$H59</f>
        <v>-249164180.25862354</v>
      </c>
      <c r="C59" s="15">
        <f>normalization!C59-normalization!$H59</f>
        <v>-101761928.77457905</v>
      </c>
      <c r="D59" s="15">
        <f>normalization!D59-normalization!$H59</f>
        <v>66679163.511216819</v>
      </c>
      <c r="E59" s="15">
        <f>normalization!E59-normalization!$H59</f>
        <v>-114028841.61740398</v>
      </c>
      <c r="F59" s="15">
        <f>normalization!F59-normalization!$H59</f>
        <v>92201456.171528637</v>
      </c>
      <c r="G59" s="15">
        <f>normalization!G59-normalization!$H59</f>
        <v>306074330.96786064</v>
      </c>
      <c r="H59" s="10">
        <f>ROUND(AVERAGE(B59:D59),all_biorepintensities!$U$4)</f>
        <v>-94748981.840661898</v>
      </c>
      <c r="I59" s="10">
        <f>ROUND(AVERAGE(E59:G59),all_biorepintensities!$U$4)</f>
        <v>94748981.840661794</v>
      </c>
      <c r="J59" s="2">
        <f>ROUND(SQRT(((1/3+1/3)/4)*((SUM((B59-H59)^2,(C59-H59)^2,(D59-H59)^2)+SUM((E59-I59)^2,(F59-I59)^2,(G59-I59)^2)))),all_biorepintensities!$U$4)</f>
        <v>151770305.43860099</v>
      </c>
      <c r="K59" s="2">
        <f>ROUND((I59-H59)/(J59+all_biorepintensities!$U$2),all_biorepintensities!$U$4)</f>
        <v>1.2485839168999999</v>
      </c>
      <c r="L59" s="2">
        <f>K59+0.00000001*ROWS($K$2:K59)</f>
        <v>1.2485844969</v>
      </c>
      <c r="M59">
        <f>COUNTIF(L:L,"&lt;="&amp;$L59)</f>
        <v>99</v>
      </c>
      <c r="N59" s="2">
        <f>AVERAGE(Sheet1!$N59,Sheet5!$N59,Sheet9!$N59)</f>
        <v>5.5256305333333325E-3</v>
      </c>
      <c r="O59">
        <f>INDEX($K$2:$K$416,MATCH(ROWS($M$2:$M59),$M$2:$M$416,0))</f>
        <v>-1.93285225E-2</v>
      </c>
      <c r="P59">
        <f t="shared" si="0"/>
        <v>1.7574540150518198E-2</v>
      </c>
      <c r="Q59">
        <f t="shared" si="1"/>
        <v>-0.99447436946666667</v>
      </c>
      <c r="R59">
        <f t="shared" si="2"/>
        <v>1.0055256305333333</v>
      </c>
      <c r="S59" t="b">
        <f t="shared" si="3"/>
        <v>0</v>
      </c>
    </row>
    <row r="60" spans="1:19" x14ac:dyDescent="0.25">
      <c r="A60" s="15" t="s">
        <v>65</v>
      </c>
      <c r="B60" s="15">
        <f>normalization!B60-normalization!$H60</f>
        <v>150336837.39959887</v>
      </c>
      <c r="C60" s="15">
        <f>normalization!C60-normalization!$H60</f>
        <v>-77753720.037882388</v>
      </c>
      <c r="D60" s="15">
        <f>normalization!D60-normalization!$H60</f>
        <v>-59274217.089441657</v>
      </c>
      <c r="E60" s="15">
        <f>normalization!E60-normalization!$H60</f>
        <v>121620649.6028423</v>
      </c>
      <c r="F60" s="15">
        <f>normalization!F60-normalization!$H60</f>
        <v>-105457908.25440745</v>
      </c>
      <c r="G60" s="15">
        <f>normalization!G60-normalization!$H60</f>
        <v>-29471641.620709628</v>
      </c>
      <c r="H60" s="10">
        <f>ROUND(AVERAGE(B60:D60),all_biorepintensities!$U$4)</f>
        <v>4436300.0907582697</v>
      </c>
      <c r="I60" s="10">
        <f>ROUND(AVERAGE(E60:G60),all_biorepintensities!$U$4)</f>
        <v>-4436300.0907582603</v>
      </c>
      <c r="J60" s="2">
        <f>ROUND(SQRT(((1/3+1/3)/4)*((SUM((B60-H60)^2,(C60-H60)^2,(D60-H60)^2)+SUM((E60-I60)^2,(F60-I60)^2,(G60-I60)^2)))),all_biorepintensities!$U$4)</f>
        <v>99014884.741865501</v>
      </c>
      <c r="K60" s="2">
        <f>ROUND((I60-H60)/(J60+all_biorepintensities!$U$2),all_biorepintensities!$U$4)</f>
        <v>-8.9608750400000006E-2</v>
      </c>
      <c r="L60" s="2">
        <f>K60+0.00000001*ROWS($K$2:K60)</f>
        <v>-8.9608160400000011E-2</v>
      </c>
      <c r="M60">
        <f>COUNTIF(L:L,"&lt;="&amp;$L60)</f>
        <v>51</v>
      </c>
      <c r="N60" s="2">
        <f>AVERAGE(Sheet1!$N60,Sheet5!$N60,Sheet9!$N60)</f>
        <v>1.4559483533333334E-2</v>
      </c>
      <c r="O60">
        <f>INDEX($K$2:$K$416,MATCH(ROWS($M$2:$M60),$M$2:$M$416,0))</f>
        <v>-7.6723364000000002E-3</v>
      </c>
      <c r="P60">
        <f t="shared" si="0"/>
        <v>1.5720270632978258E-2</v>
      </c>
      <c r="Q60">
        <f t="shared" si="1"/>
        <v>-0.98544051646666664</v>
      </c>
      <c r="R60">
        <f t="shared" si="2"/>
        <v>1.0145594835333334</v>
      </c>
      <c r="S60" t="b">
        <f t="shared" si="3"/>
        <v>0</v>
      </c>
    </row>
    <row r="61" spans="1:19" x14ac:dyDescent="0.25">
      <c r="A61" s="15" t="s">
        <v>66</v>
      </c>
      <c r="B61" s="15">
        <f>normalization!B61-normalization!$H61</f>
        <v>-213217169.74561971</v>
      </c>
      <c r="C61" s="15">
        <f>normalization!C61-normalization!$H61</f>
        <v>73142100.823748887</v>
      </c>
      <c r="D61" s="15">
        <f>normalization!D61-normalization!$H61</f>
        <v>196804625.86829013</v>
      </c>
      <c r="E61" s="15">
        <f>normalization!E61-normalization!$H61</f>
        <v>-229854521.76142445</v>
      </c>
      <c r="F61" s="15">
        <f>normalization!F61-normalization!$H61</f>
        <v>60239877.614704549</v>
      </c>
      <c r="G61" s="15">
        <f>normalization!G61-normalization!$H61</f>
        <v>112885087.20030063</v>
      </c>
      <c r="H61" s="10">
        <f>ROUND(AVERAGE(B61:D61),all_biorepintensities!$U$4)</f>
        <v>18909852.315473098</v>
      </c>
      <c r="I61" s="10">
        <f>ROUND(AVERAGE(E61:G61),all_biorepintensities!$U$4)</f>
        <v>-18909852.315473098</v>
      </c>
      <c r="J61" s="2">
        <f>ROUND(SQRT(((1/3+1/3)/4)*((SUM((B61-H61)^2,(C61-H61)^2,(D61-H61)^2)+SUM((E61-I61)^2,(F61-I61)^2,(G61-I61)^2)))),all_biorepintensities!$U$4)</f>
        <v>161556430.287929</v>
      </c>
      <c r="K61" s="2">
        <f>ROUND((I61-H61)/(J61+all_biorepintensities!$U$2),all_biorepintensities!$U$4)</f>
        <v>-0.23409593989999999</v>
      </c>
      <c r="L61" s="2">
        <f>K61+0.00000001*ROWS($K$2:K61)</f>
        <v>-0.2340953399</v>
      </c>
      <c r="M61">
        <f>COUNTIF(L:L,"&lt;="&amp;$L61)</f>
        <v>35</v>
      </c>
      <c r="N61" s="2">
        <f>AVERAGE(Sheet1!$N61,Sheet5!$N61,Sheet9!$N61)</f>
        <v>1.6114124966666667E-2</v>
      </c>
      <c r="O61">
        <f>INDEX($K$2:$K$416,MATCH(ROWS($M$2:$M61),$M$2:$M$416,0))</f>
        <v>-4.9700882000000002E-3</v>
      </c>
      <c r="P61">
        <f t="shared" si="0"/>
        <v>1.4908790106132691E-2</v>
      </c>
      <c r="Q61">
        <f t="shared" si="1"/>
        <v>-0.98388587503333336</v>
      </c>
      <c r="R61">
        <f t="shared" si="2"/>
        <v>1.0161141249666668</v>
      </c>
      <c r="S61" t="b">
        <f t="shared" si="3"/>
        <v>0</v>
      </c>
    </row>
    <row r="62" spans="1:19" x14ac:dyDescent="0.25">
      <c r="A62" s="15" t="s">
        <v>67</v>
      </c>
      <c r="B62" s="15">
        <f>normalization!B62-normalization!$H62</f>
        <v>-125458171.13410008</v>
      </c>
      <c r="C62" s="15">
        <f>normalization!C62-normalization!$H62</f>
        <v>76390600.690388143</v>
      </c>
      <c r="D62" s="15">
        <f>normalization!D62-normalization!$H62</f>
        <v>42615161.017166167</v>
      </c>
      <c r="E62" s="15">
        <f>normalization!E62-normalization!$H62</f>
        <v>-127244606.44040152</v>
      </c>
      <c r="F62" s="15">
        <f>normalization!F62-normalization!$H62</f>
        <v>81078764.575368792</v>
      </c>
      <c r="G62" s="15">
        <f>normalization!G62-normalization!$H62</f>
        <v>52618251.291578412</v>
      </c>
      <c r="H62" s="10">
        <f>ROUND(AVERAGE(B62:D62),all_biorepintensities!$U$4)</f>
        <v>-2150803.1421819199</v>
      </c>
      <c r="I62" s="10">
        <f>ROUND(AVERAGE(E62:G62),all_biorepintensities!$U$4)</f>
        <v>2150803.1421818901</v>
      </c>
      <c r="J62" s="2">
        <f>ROUND(SQRT(((1/3+1/3)/4)*((SUM((B62-H62)^2,(C62-H62)^2,(D62-H62)^2)+SUM((E62-I62)^2,(F62-I62)^2,(G62-I62)^2)))),all_biorepintensities!$U$4)</f>
        <v>90274774.165651605</v>
      </c>
      <c r="K62" s="2">
        <f>ROUND((I62-H62)/(J62+all_biorepintensities!$U$2),all_biorepintensities!$U$4)</f>
        <v>4.76501467E-2</v>
      </c>
      <c r="L62" s="2">
        <f>K62+0.00000001*ROWS($K$2:K62)</f>
        <v>4.7650756699999998E-2</v>
      </c>
      <c r="M62">
        <f>COUNTIF(L:L,"&lt;="&amp;$L62)</f>
        <v>70</v>
      </c>
      <c r="N62" s="2">
        <f>AVERAGE(Sheet1!$N62,Sheet5!$N62,Sheet9!$N62)</f>
        <v>1.8531224799999999E-2</v>
      </c>
      <c r="O62">
        <f>INDEX($K$2:$K$416,MATCH(ROWS($M$2:$M62),$M$2:$M$416,0))</f>
        <v>-4.4489116999999996E-3</v>
      </c>
      <c r="P62">
        <f t="shared" si="0"/>
        <v>1.6249410351742492E-2</v>
      </c>
      <c r="Q62">
        <f t="shared" si="1"/>
        <v>-0.98146877519999998</v>
      </c>
      <c r="R62">
        <f t="shared" si="2"/>
        <v>1.0185312248</v>
      </c>
      <c r="S62" t="b">
        <f t="shared" si="3"/>
        <v>0</v>
      </c>
    </row>
    <row r="63" spans="1:19" x14ac:dyDescent="0.25">
      <c r="A63" s="15" t="s">
        <v>68</v>
      </c>
      <c r="B63" s="15">
        <f>normalization!B63-normalization!$H63</f>
        <v>-24652574.500661794</v>
      </c>
      <c r="C63" s="15">
        <f>normalization!C63-normalization!$H63</f>
        <v>12031456.097470671</v>
      </c>
      <c r="D63" s="15">
        <f>normalization!D63-normalization!$H63</f>
        <v>11016572.768710129</v>
      </c>
      <c r="E63" s="15">
        <f>normalization!E63-normalization!$H63</f>
        <v>-24456710.079918135</v>
      </c>
      <c r="F63" s="15">
        <f>normalization!F63-normalization!$H63</f>
        <v>17263872.457259133</v>
      </c>
      <c r="G63" s="15">
        <f>normalization!G63-normalization!$H63</f>
        <v>8797383.2571399733</v>
      </c>
      <c r="H63" s="10">
        <f>ROUND(AVERAGE(B63:D63),all_biorepintensities!$U$4)</f>
        <v>-534848.54482699803</v>
      </c>
      <c r="I63" s="10">
        <f>ROUND(AVERAGE(E63:G63),all_biorepintensities!$U$4)</f>
        <v>534848.54482699104</v>
      </c>
      <c r="J63" s="2">
        <f>ROUND(SQRT(((1/3+1/3)/4)*((SUM((B63-H63)^2,(C63-H63)^2,(D63-H63)^2)+SUM((E63-I63)^2,(F63-I63)^2,(G63-I63)^2)))),all_biorepintensities!$U$4)</f>
        <v>17539098.111721698</v>
      </c>
      <c r="K63" s="2">
        <f>ROUND((I63-H63)/(J63+all_biorepintensities!$U$2),all_biorepintensities!$U$4)</f>
        <v>6.0989283599999999E-2</v>
      </c>
      <c r="L63" s="2">
        <f>K63+0.00000001*ROWS($K$2:K63)</f>
        <v>6.0989903599999999E-2</v>
      </c>
      <c r="M63">
        <f>COUNTIF(L:L,"&lt;="&amp;$L63)</f>
        <v>74</v>
      </c>
      <c r="N63" s="2">
        <f>AVERAGE(Sheet1!$N63,Sheet5!$N63,Sheet9!$N63)</f>
        <v>2.56473872E-2</v>
      </c>
      <c r="O63">
        <f>INDEX($K$2:$K$416,MATCH(ROWS($M$2:$M63),$M$2:$M$416,0))</f>
        <v>-4.2013346000000003E-3</v>
      </c>
      <c r="P63">
        <f t="shared" si="0"/>
        <v>2.1106233594530729E-2</v>
      </c>
      <c r="Q63">
        <f t="shared" si="1"/>
        <v>-0.97435261279999996</v>
      </c>
      <c r="R63">
        <f t="shared" si="2"/>
        <v>1.0256473872</v>
      </c>
      <c r="S63" t="b">
        <f t="shared" si="3"/>
        <v>0</v>
      </c>
    </row>
    <row r="64" spans="1:19" x14ac:dyDescent="0.25">
      <c r="A64" s="15" t="s">
        <v>69</v>
      </c>
      <c r="B64" s="15">
        <f>normalization!B64-normalization!$H64</f>
        <v>-66430754.256025732</v>
      </c>
      <c r="C64" s="15">
        <f>normalization!C64-normalization!$H64</f>
        <v>48854787.558041513</v>
      </c>
      <c r="D64" s="15">
        <f>normalization!D64-normalization!$H64</f>
        <v>31156860.141109586</v>
      </c>
      <c r="E64" s="15">
        <f>normalization!E64-normalization!$H64</f>
        <v>-77848588.547520339</v>
      </c>
      <c r="F64" s="15">
        <f>normalization!F64-normalization!$H64</f>
        <v>17341384.326715261</v>
      </c>
      <c r="G64" s="15">
        <f>normalization!G64-normalization!$H64</f>
        <v>46926310.777679741</v>
      </c>
      <c r="H64" s="10">
        <f>ROUND(AVERAGE(B64:D64),all_biorepintensities!$U$4)</f>
        <v>4526964.48104179</v>
      </c>
      <c r="I64" s="10">
        <f>ROUND(AVERAGE(E64:G64),all_biorepintensities!$U$4)</f>
        <v>-4526964.4810417797</v>
      </c>
      <c r="J64" s="2">
        <f>ROUND(SQRT(((1/3+1/3)/4)*((SUM((B64-H64)^2,(C64-H64)^2,(D64-H64)^2)+SUM((E64-I64)^2,(F64-I64)^2,(G64-I64)^2)))),all_biorepintensities!$U$4)</f>
        <v>51978889.721620299</v>
      </c>
      <c r="K64" s="2">
        <f>ROUND((I64-H64)/(J64+all_biorepintensities!$U$2),all_biorepintensities!$U$4)</f>
        <v>-0.17418472839999999</v>
      </c>
      <c r="L64" s="2">
        <f>K64+0.00000001*ROWS($K$2:K64)</f>
        <v>-0.17418409839999999</v>
      </c>
      <c r="M64">
        <f>COUNTIF(L:L,"&lt;="&amp;$L64)</f>
        <v>39</v>
      </c>
      <c r="N64" s="2">
        <f>AVERAGE(Sheet1!$N64,Sheet5!$N64,Sheet9!$N64)</f>
        <v>2.8389270133333335E-2</v>
      </c>
      <c r="O64">
        <f>INDEX($K$2:$K$416,MATCH(ROWS($M$2:$M64),$M$2:$M$416,0))</f>
        <v>-1.6700993000000001E-3</v>
      </c>
      <c r="P64">
        <f t="shared" si="0"/>
        <v>2.1255183964501628E-2</v>
      </c>
      <c r="Q64">
        <f t="shared" si="1"/>
        <v>-0.97161072986666663</v>
      </c>
      <c r="R64">
        <f t="shared" si="2"/>
        <v>1.0283892701333333</v>
      </c>
      <c r="S64" t="b">
        <f t="shared" si="3"/>
        <v>0</v>
      </c>
    </row>
    <row r="65" spans="1:19" x14ac:dyDescent="0.25">
      <c r="A65" s="15" t="s">
        <v>70</v>
      </c>
      <c r="B65" s="15">
        <f>normalization!B65-normalization!$H65</f>
        <v>-593275207.10988605</v>
      </c>
      <c r="C65" s="15">
        <f>normalization!C65-normalization!$H65</f>
        <v>243352128.49367559</v>
      </c>
      <c r="D65" s="15">
        <f>normalization!D65-normalization!$H65</f>
        <v>-28709408.130150914</v>
      </c>
      <c r="E65" s="15">
        <f>normalization!E65-normalization!$H65</f>
        <v>-583122971.14647365</v>
      </c>
      <c r="F65" s="15">
        <f>normalization!F65-normalization!$H65</f>
        <v>748430710.82537448</v>
      </c>
      <c r="G65" s="15">
        <f>normalization!G65-normalization!$H65</f>
        <v>213324747.06746054</v>
      </c>
      <c r="H65" s="10">
        <f>ROUND(AVERAGE(B65:D65),all_biorepintensities!$U$4)</f>
        <v>-126210828.915454</v>
      </c>
      <c r="I65" s="10">
        <f>ROUND(AVERAGE(E65:G65),all_biorepintensities!$U$4)</f>
        <v>126210828.915454</v>
      </c>
      <c r="J65" s="2">
        <f>ROUND(SQRT(((1/3+1/3)/4)*((SUM((B65-H65)^2,(C65-H65)^2,(D65-H65)^2)+SUM((E65-I65)^2,(F65-I65)^2,(G65-I65)^2)))),all_biorepintensities!$U$4)</f>
        <v>458645341.56076998</v>
      </c>
      <c r="K65" s="2">
        <f>ROUND((I65-H65)/(J65+all_biorepintensities!$U$2),all_biorepintensities!$U$4)</f>
        <v>0.550363504</v>
      </c>
      <c r="L65" s="2">
        <f>K65+0.00000001*ROWS($K$2:K65)</f>
        <v>0.550364144</v>
      </c>
      <c r="M65">
        <f>COUNTIF(L:L,"&lt;="&amp;$L65)</f>
        <v>94</v>
      </c>
      <c r="N65" s="2">
        <f>AVERAGE(Sheet1!$N65,Sheet5!$N65,Sheet9!$N65)</f>
        <v>3.0653300166666671E-2</v>
      </c>
      <c r="O65">
        <f>INDEX($K$2:$K$416,MATCH(ROWS($M$2:$M65),$M$2:$M$416,0))</f>
        <v>2.0545616799999999E-2</v>
      </c>
      <c r="P65">
        <f t="shared" si="0"/>
        <v>7.1472114506564762E-3</v>
      </c>
      <c r="Q65">
        <f t="shared" si="1"/>
        <v>-0.96934669983333333</v>
      </c>
      <c r="R65">
        <f t="shared" si="2"/>
        <v>1.0306533001666667</v>
      </c>
      <c r="S65" t="b">
        <f t="shared" si="3"/>
        <v>0</v>
      </c>
    </row>
    <row r="66" spans="1:19" x14ac:dyDescent="0.25">
      <c r="A66" s="15" t="s">
        <v>71</v>
      </c>
      <c r="B66" s="15">
        <f>normalization!B66-normalization!$H66</f>
        <v>-48968510.930165231</v>
      </c>
      <c r="C66" s="15">
        <f>normalization!C66-normalization!$H66</f>
        <v>53182743.853800036</v>
      </c>
      <c r="D66" s="15">
        <f>normalization!D66-normalization!$H66</f>
        <v>20413744.263463698</v>
      </c>
      <c r="E66" s="15">
        <f>normalization!E66-normalization!$H66</f>
        <v>-45870988.14392215</v>
      </c>
      <c r="F66" s="15">
        <f>normalization!F66-normalization!$H66</f>
        <v>13070629.725163944</v>
      </c>
      <c r="G66" s="15">
        <f>normalization!G66-normalization!$H66</f>
        <v>8172381.2316597328</v>
      </c>
      <c r="H66" s="10">
        <f>ROUND(AVERAGE(B66:D66),all_biorepintensities!$U$4)</f>
        <v>8209325.7290328303</v>
      </c>
      <c r="I66" s="10">
        <f>ROUND(AVERAGE(E66:G66),all_biorepintensities!$U$4)</f>
        <v>-8209325.7290328201</v>
      </c>
      <c r="J66" s="2">
        <f>ROUND(SQRT(((1/3+1/3)/4)*((SUM((B66-H66)^2,(C66-H66)^2,(D66-H66)^2)+SUM((E66-I66)^2,(F66-I66)^2,(G66-I66)^2)))),all_biorepintensities!$U$4)</f>
        <v>35544476.405264303</v>
      </c>
      <c r="K66" s="2">
        <f>ROUND((I66-H66)/(J66+all_biorepintensities!$U$2),all_biorepintensities!$U$4)</f>
        <v>-0.46191849359999998</v>
      </c>
      <c r="L66" s="2">
        <f>K66+0.00000001*ROWS($K$2:K66)</f>
        <v>-0.46191784359999999</v>
      </c>
      <c r="M66">
        <f>COUNTIF(L:L,"&lt;="&amp;$L66)</f>
        <v>22</v>
      </c>
      <c r="N66" s="2">
        <f>AVERAGE(Sheet1!$N66,Sheet5!$N66,Sheet9!$N66)</f>
        <v>3.7132159033333334E-2</v>
      </c>
      <c r="O66">
        <f>INDEX($K$2:$K$416,MATCH(ROWS($M$2:$M66),$M$2:$M$416,0))</f>
        <v>2.1388632500000001E-2</v>
      </c>
      <c r="P66">
        <f t="shared" si="0"/>
        <v>1.1132354371510337E-2</v>
      </c>
      <c r="Q66">
        <f t="shared" si="1"/>
        <v>-0.96286784096666667</v>
      </c>
      <c r="R66">
        <f t="shared" si="2"/>
        <v>1.0371321590333333</v>
      </c>
      <c r="S66" t="b">
        <f t="shared" si="3"/>
        <v>0</v>
      </c>
    </row>
    <row r="67" spans="1:19" x14ac:dyDescent="0.25">
      <c r="A67" s="15" t="s">
        <v>72</v>
      </c>
      <c r="B67" s="15">
        <f>normalization!B67-normalization!$H67</f>
        <v>-84122111.426935375</v>
      </c>
      <c r="C67" s="15">
        <f>normalization!C67-normalization!$H67</f>
        <v>150717879.68496701</v>
      </c>
      <c r="D67" s="15">
        <f>normalization!D67-normalization!$H67</f>
        <v>42331.442260444164</v>
      </c>
      <c r="E67" s="15">
        <f>normalization!E67-normalization!$H67</f>
        <v>-92700181.002030194</v>
      </c>
      <c r="F67" s="15">
        <f>normalization!F67-normalization!$H67</f>
        <v>65539510.271992862</v>
      </c>
      <c r="G67" s="15">
        <f>normalization!G67-normalization!$H67</f>
        <v>-39477428.970254868</v>
      </c>
      <c r="H67" s="10">
        <f>ROUND(AVERAGE(B67:D67),all_biorepintensities!$U$4)</f>
        <v>22212699.9000974</v>
      </c>
      <c r="I67" s="10">
        <f>ROUND(AVERAGE(E67:G67),all_biorepintensities!$U$4)</f>
        <v>-22212699.9000974</v>
      </c>
      <c r="J67" s="2">
        <f>ROUND(SQRT(((1/3+1/3)/4)*((SUM((B67-H67)^2,(C67-H67)^2,(D67-H67)^2)+SUM((E67-I67)^2,(F67-I67)^2,(G67-I67)^2)))),all_biorepintensities!$U$4)</f>
        <v>82944966.515055001</v>
      </c>
      <c r="K67" s="2">
        <f>ROUND((I67-H67)/(J67+all_biorepintensities!$U$2),all_biorepintensities!$U$4)</f>
        <v>-0.53560090660000004</v>
      </c>
      <c r="L67" s="2">
        <f>K67+0.00000001*ROWS($K$2:K67)</f>
        <v>-0.53560024660000005</v>
      </c>
      <c r="M67">
        <f>COUNTIF(L:L,"&lt;="&amp;$L67)</f>
        <v>20</v>
      </c>
      <c r="N67" s="2">
        <f>AVERAGE(Sheet1!$N67,Sheet5!$N67,Sheet9!$N67)</f>
        <v>4.6228531066666662E-2</v>
      </c>
      <c r="O67">
        <f>INDEX($K$2:$K$416,MATCH(ROWS($M$2:$M67),$M$2:$M$416,0))</f>
        <v>2.1882192599999999E-2</v>
      </c>
      <c r="P67">
        <f t="shared" ref="P67:P101" si="4">ABS(O67-N67)/SQRT(2)</f>
        <v>1.7215461026842887E-2</v>
      </c>
      <c r="Q67">
        <f t="shared" ref="Q67:Q101" si="5">N67-$U$3</f>
        <v>-0.95377146893333331</v>
      </c>
      <c r="R67">
        <f t="shared" ref="R67:R101" si="6">N67+$U$3</f>
        <v>1.0462285310666666</v>
      </c>
      <c r="S67" t="b">
        <f t="shared" ref="S67:S101" si="7">OR(O67&lt;Q67,O67&gt;R67)</f>
        <v>0</v>
      </c>
    </row>
    <row r="68" spans="1:19" x14ac:dyDescent="0.25">
      <c r="A68" s="15" t="s">
        <v>73</v>
      </c>
      <c r="B68" s="15">
        <f>normalization!B68-normalization!$H68</f>
        <v>-285885591.45206803</v>
      </c>
      <c r="C68" s="15">
        <f>normalization!C68-normalization!$H68</f>
        <v>-6642674.7184135318</v>
      </c>
      <c r="D68" s="15">
        <f>normalization!D68-normalization!$H68</f>
        <v>312667416.4705255</v>
      </c>
      <c r="E68" s="15">
        <f>normalization!E68-normalization!$H68</f>
        <v>-296755485.26040518</v>
      </c>
      <c r="F68" s="15">
        <f>normalization!F68-normalization!$H68</f>
        <v>-36919869.897193372</v>
      </c>
      <c r="G68" s="15">
        <f>normalization!G68-normalization!$H68</f>
        <v>313536204.85755455</v>
      </c>
      <c r="H68" s="10">
        <f>ROUND(AVERAGE(B68:D68),all_biorepintensities!$U$4)</f>
        <v>6713050.1000146503</v>
      </c>
      <c r="I68" s="10">
        <f>ROUND(AVERAGE(E68:G68),all_biorepintensities!$U$4)</f>
        <v>-6713050.1000146698</v>
      </c>
      <c r="J68" s="2">
        <f>ROUND(SQRT(((1/3+1/3)/4)*((SUM((B68-H68)^2,(C68-H68)^2,(D68-H68)^2)+SUM((E68-I68)^2,(F68-I68)^2,(G68-I68)^2)))),all_biorepintensities!$U$4)</f>
        <v>247317968.81128499</v>
      </c>
      <c r="K68" s="2">
        <f>ROUND((I68-H68)/(J68+all_biorepintensities!$U$2),all_biorepintensities!$U$4)</f>
        <v>-5.42867961E-2</v>
      </c>
      <c r="L68" s="2">
        <f>K68+0.00000001*ROWS($K$2:K68)</f>
        <v>-5.4286126099999998E-2</v>
      </c>
      <c r="M68">
        <f>COUNTIF(L:L,"&lt;="&amp;$L68)</f>
        <v>53</v>
      </c>
      <c r="N68" s="2">
        <f>AVERAGE(Sheet1!$N68,Sheet5!$N68,Sheet9!$N68)</f>
        <v>5.0474607499999997E-2</v>
      </c>
      <c r="O68">
        <f>INDEX($K$2:$K$416,MATCH(ROWS($M$2:$M68),$M$2:$M$416,0))</f>
        <v>2.4296658700000001E-2</v>
      </c>
      <c r="P68">
        <f t="shared" si="4"/>
        <v>1.851060511403424E-2</v>
      </c>
      <c r="Q68">
        <f t="shared" si="5"/>
        <v>-0.94952539250000001</v>
      </c>
      <c r="R68">
        <f t="shared" si="6"/>
        <v>1.0504746075</v>
      </c>
      <c r="S68" t="b">
        <f t="shared" si="7"/>
        <v>0</v>
      </c>
    </row>
    <row r="69" spans="1:19" x14ac:dyDescent="0.25">
      <c r="A69" s="15" t="s">
        <v>74</v>
      </c>
      <c r="B69" s="15">
        <f>normalization!B69-normalization!$H69</f>
        <v>25972042.684583351</v>
      </c>
      <c r="C69" s="15">
        <f>normalization!C69-normalization!$H69</f>
        <v>-26006114.016854826</v>
      </c>
      <c r="D69" s="15">
        <f>normalization!D69-normalization!$H69</f>
        <v>-18491155.526923239</v>
      </c>
      <c r="E69" s="15">
        <f>normalization!E69-normalization!$H69</f>
        <v>9938939.7048279792</v>
      </c>
      <c r="F69" s="15">
        <f>normalization!F69-normalization!$H69</f>
        <v>6389942.2488788962</v>
      </c>
      <c r="G69" s="15">
        <f>normalization!G69-normalization!$H69</f>
        <v>2196344.9054878429</v>
      </c>
      <c r="H69" s="10">
        <f>ROUND(AVERAGE(B69:D69),all_biorepintensities!$U$4)</f>
        <v>-6175075.6197315697</v>
      </c>
      <c r="I69" s="10">
        <f>ROUND(AVERAGE(E69:G69),all_biorepintensities!$U$4)</f>
        <v>6175075.6197315697</v>
      </c>
      <c r="J69" s="2">
        <f>ROUND(SQRT(((1/3+1/3)/4)*((SUM((B69-H69)^2,(C69-H69)^2,(D69-H69)^2)+SUM((E69-I69)^2,(F69-I69)^2,(G69-I69)^2)))),all_biorepintensities!$U$4)</f>
        <v>16372926.1387816</v>
      </c>
      <c r="K69" s="2">
        <f>ROUND((I69-H69)/(J69+all_biorepintensities!$U$2),all_biorepintensities!$U$4)</f>
        <v>0.75430319420000003</v>
      </c>
      <c r="L69" s="2">
        <f>K69+0.00000001*ROWS($K$2:K69)</f>
        <v>0.7543038742</v>
      </c>
      <c r="M69">
        <f>COUNTIF(L:L,"&lt;="&amp;$L69)</f>
        <v>97</v>
      </c>
      <c r="N69" s="2">
        <f>AVERAGE(Sheet1!$N69,Sheet5!$N69,Sheet9!$N69)</f>
        <v>5.6059326166666666E-2</v>
      </c>
      <c r="O69">
        <f>INDEX($K$2:$K$416,MATCH(ROWS($M$2:$M69),$M$2:$M$416,0))</f>
        <v>2.6669860300000001E-2</v>
      </c>
      <c r="P69">
        <f t="shared" si="4"/>
        <v>2.0781490609770571E-2</v>
      </c>
      <c r="Q69">
        <f t="shared" si="5"/>
        <v>-0.94394067383333335</v>
      </c>
      <c r="R69">
        <f t="shared" si="6"/>
        <v>1.0560593261666666</v>
      </c>
      <c r="S69" t="b">
        <f t="shared" si="7"/>
        <v>0</v>
      </c>
    </row>
    <row r="70" spans="1:19" x14ac:dyDescent="0.25">
      <c r="A70" s="15" t="s">
        <v>75</v>
      </c>
      <c r="B70" s="15">
        <f>normalization!B70-normalization!$H70</f>
        <v>155305280.37171918</v>
      </c>
      <c r="C70" s="15">
        <f>normalization!C70-normalization!$H70</f>
        <v>-140016998.3151134</v>
      </c>
      <c r="D70" s="15">
        <f>normalization!D70-normalization!$H70</f>
        <v>11276144.245236695</v>
      </c>
      <c r="E70" s="15">
        <f>normalization!E70-normalization!$H70</f>
        <v>123233341.1238718</v>
      </c>
      <c r="F70" s="15">
        <f>normalization!F70-normalization!$H70</f>
        <v>-158035183.64661947</v>
      </c>
      <c r="G70" s="15">
        <f>normalization!G70-normalization!$H70</f>
        <v>8237416.2209052444</v>
      </c>
      <c r="H70" s="10">
        <f>ROUND(AVERAGE(B70:D70),all_biorepintensities!$U$4)</f>
        <v>8854808.7672808301</v>
      </c>
      <c r="I70" s="10">
        <f>ROUND(AVERAGE(E70:G70),all_biorepintensities!$U$4)</f>
        <v>-8854808.7672808096</v>
      </c>
      <c r="J70" s="2">
        <f>ROUND(SQRT(((1/3+1/3)/4)*((SUM((B70-H70)^2,(C70-H70)^2,(D70-H70)^2)+SUM((E70-I70)^2,(F70-I70)^2,(G70-I70)^2)))),all_biorepintensities!$U$4)</f>
        <v>118047043.015692</v>
      </c>
      <c r="K70" s="2">
        <f>ROUND((I70-H70)/(J70+all_biorepintensities!$U$2),all_biorepintensities!$U$4)</f>
        <v>-0.1500216942</v>
      </c>
      <c r="L70" s="2">
        <f>K70+0.00000001*ROWS($K$2:K70)</f>
        <v>-0.1500210042</v>
      </c>
      <c r="M70">
        <f>COUNTIF(L:L,"&lt;="&amp;$L70)</f>
        <v>44</v>
      </c>
      <c r="N70" s="2">
        <f>AVERAGE(Sheet1!$N70,Sheet5!$N70,Sheet9!$N70)</f>
        <v>6.18653495E-2</v>
      </c>
      <c r="O70">
        <f>INDEX($K$2:$K$416,MATCH(ROWS($M$2:$M70),$M$2:$M$416,0))</f>
        <v>3.9034767800000002E-2</v>
      </c>
      <c r="P70">
        <f t="shared" si="4"/>
        <v>1.6143659138503495E-2</v>
      </c>
      <c r="Q70">
        <f t="shared" si="5"/>
        <v>-0.9381346505</v>
      </c>
      <c r="R70">
        <f t="shared" si="6"/>
        <v>1.0618653495000001</v>
      </c>
      <c r="S70" t="b">
        <f t="shared" si="7"/>
        <v>0</v>
      </c>
    </row>
    <row r="71" spans="1:19" x14ac:dyDescent="0.25">
      <c r="A71" s="15" t="s">
        <v>76</v>
      </c>
      <c r="B71" s="15">
        <f>normalization!B71-normalization!$H71</f>
        <v>-660593128.83016455</v>
      </c>
      <c r="C71" s="15">
        <f>normalization!C71-normalization!$H71</f>
        <v>553995021.72665012</v>
      </c>
      <c r="D71" s="15">
        <f>normalization!D71-normalization!$H71</f>
        <v>642788165.96944797</v>
      </c>
      <c r="E71" s="15">
        <f>normalization!E71-normalization!$H71</f>
        <v>-694643345.31087792</v>
      </c>
      <c r="F71" s="15">
        <f>normalization!F71-normalization!$H71</f>
        <v>-78959483.505906701</v>
      </c>
      <c r="G71" s="15">
        <f>normalization!G71-normalization!$H71</f>
        <v>237412769.95085096</v>
      </c>
      <c r="H71" s="10">
        <f>ROUND(AVERAGE(B71:D71),all_biorepintensities!$U$4)</f>
        <v>178730019.62197801</v>
      </c>
      <c r="I71" s="10">
        <f>ROUND(AVERAGE(E71:G71),all_biorepintensities!$U$4)</f>
        <v>-178730019.62197801</v>
      </c>
      <c r="J71" s="2">
        <f>ROUND(SQRT(((1/3+1/3)/4)*((SUM((B71-H71)^2,(C71-H71)^2,(D71-H71)^2)+SUM((E71-I71)^2,(F71-I71)^2,(G71-I71)^2)))),all_biorepintensities!$U$4)</f>
        <v>501652714.09236401</v>
      </c>
      <c r="K71" s="2">
        <f>ROUND((I71-H71)/(J71+all_biorepintensities!$U$2),all_biorepintensities!$U$4)</f>
        <v>-0.71256474550000004</v>
      </c>
      <c r="L71" s="2">
        <f>K71+0.00000001*ROWS($K$2:K71)</f>
        <v>-0.71256404550000008</v>
      </c>
      <c r="M71">
        <f>COUNTIF(L:L,"&lt;="&amp;$L71)</f>
        <v>15</v>
      </c>
      <c r="N71" s="2">
        <f>AVERAGE(Sheet1!$N71,Sheet5!$N71,Sheet9!$N71)</f>
        <v>6.4700148066666671E-2</v>
      </c>
      <c r="O71">
        <f>INDEX($K$2:$K$416,MATCH(ROWS($M$2:$M71),$M$2:$M$416,0))</f>
        <v>4.76501467E-2</v>
      </c>
      <c r="P71">
        <f t="shared" si="4"/>
        <v>1.2056171585609905E-2</v>
      </c>
      <c r="Q71">
        <f t="shared" si="5"/>
        <v>-0.93529985193333331</v>
      </c>
      <c r="R71">
        <f t="shared" si="6"/>
        <v>1.0647001480666667</v>
      </c>
      <c r="S71" t="b">
        <f t="shared" si="7"/>
        <v>0</v>
      </c>
    </row>
    <row r="72" spans="1:19" x14ac:dyDescent="0.25">
      <c r="A72" s="15" t="s">
        <v>77</v>
      </c>
      <c r="B72" s="15">
        <f>normalization!B72-normalization!$H72</f>
        <v>2324642.3523450792</v>
      </c>
      <c r="C72" s="15">
        <f>normalization!C72-normalization!$H72</f>
        <v>6772547.2456927299</v>
      </c>
      <c r="D72" s="15">
        <f>normalization!D72-normalization!$H72</f>
        <v>24544460.793231815</v>
      </c>
      <c r="E72" s="15">
        <f>normalization!E72-normalization!$H72</f>
        <v>-16926011.155004144</v>
      </c>
      <c r="F72" s="15">
        <f>normalization!F72-normalization!$H72</f>
        <v>-38518367.831642807</v>
      </c>
      <c r="G72" s="15">
        <f>normalization!G72-normalization!$H72</f>
        <v>21802728.595377266</v>
      </c>
      <c r="H72" s="10">
        <f>ROUND(AVERAGE(B72:D72),all_biorepintensities!$U$4)</f>
        <v>11213883.4637565</v>
      </c>
      <c r="I72" s="10">
        <f>ROUND(AVERAGE(E72:G72),all_biorepintensities!$U$4)</f>
        <v>-11213883.4637566</v>
      </c>
      <c r="J72" s="2">
        <f>ROUND(SQRT(((1/3+1/3)/4)*((SUM((B72-H72)^2,(C72-H72)^2,(D72-H72)^2)+SUM((E72-I72)^2,(F72-I72)^2,(G72-I72)^2)))),all_biorepintensities!$U$4)</f>
        <v>18906384.7597243</v>
      </c>
      <c r="K72" s="2">
        <f>ROUND((I72-H72)/(J72+all_biorepintensities!$U$2),all_biorepintensities!$U$4)</f>
        <v>-1.1862535343</v>
      </c>
      <c r="L72" s="2">
        <f>K72+0.00000001*ROWS($K$2:K72)</f>
        <v>-1.1862528243000001</v>
      </c>
      <c r="M72">
        <f>COUNTIF(L:L,"&lt;="&amp;$L72)</f>
        <v>5</v>
      </c>
      <c r="N72" s="2">
        <f>AVERAGE(Sheet1!$N72,Sheet5!$N72,Sheet9!$N72)</f>
        <v>6.8736905000000001E-2</v>
      </c>
      <c r="O72">
        <f>INDEX($K$2:$K$416,MATCH(ROWS($M$2:$M72),$M$2:$M$416,0))</f>
        <v>4.8082827100000003E-2</v>
      </c>
      <c r="P72">
        <f t="shared" si="4"/>
        <v>1.4604638542245205E-2</v>
      </c>
      <c r="Q72">
        <f t="shared" si="5"/>
        <v>-0.93126309500000004</v>
      </c>
      <c r="R72">
        <f t="shared" si="6"/>
        <v>1.068736905</v>
      </c>
      <c r="S72" t="b">
        <f t="shared" si="7"/>
        <v>0</v>
      </c>
    </row>
    <row r="73" spans="1:19" x14ac:dyDescent="0.25">
      <c r="A73" s="15" t="s">
        <v>78</v>
      </c>
      <c r="B73" s="15">
        <f>normalization!B73-normalization!$H73</f>
        <v>-1588762303.7493596</v>
      </c>
      <c r="C73" s="15">
        <f>normalization!C73-normalization!$H73</f>
        <v>643716298.50976443</v>
      </c>
      <c r="D73" s="15">
        <f>normalization!D73-normalization!$H73</f>
        <v>-23356414.959746599</v>
      </c>
      <c r="E73" s="15">
        <f>normalization!E73-normalization!$H73</f>
        <v>-1546870541.8882418</v>
      </c>
      <c r="F73" s="15">
        <f>normalization!F73-normalization!$H73</f>
        <v>1817952457.1338999</v>
      </c>
      <c r="G73" s="15">
        <f>normalization!G73-normalization!$H73</f>
        <v>697320504.95368266</v>
      </c>
      <c r="H73" s="10">
        <f>ROUND(AVERAGE(B73:D73),all_biorepintensities!$U$4)</f>
        <v>-322800806.733114</v>
      </c>
      <c r="I73" s="10">
        <f>ROUND(AVERAGE(E73:G73),all_biorepintensities!$U$4)</f>
        <v>322800806.733114</v>
      </c>
      <c r="J73" s="2">
        <f>ROUND(SQRT(((1/3+1/3)/4)*((SUM((B73-H73)^2,(C73-H73)^2,(D73-H73)^2)+SUM((E73-I73)^2,(F73-I73)^2,(G73-I73)^2)))),all_biorepintensities!$U$4)</f>
        <v>1190090695.72633</v>
      </c>
      <c r="K73" s="2">
        <f>ROUND((I73-H73)/(J73+all_biorepintensities!$U$2),all_biorepintensities!$U$4)</f>
        <v>0.54248101869999998</v>
      </c>
      <c r="L73" s="2">
        <f>K73+0.00000001*ROWS($K$2:K73)</f>
        <v>0.54248173869999994</v>
      </c>
      <c r="M73">
        <f>COUNTIF(L:L,"&lt;="&amp;$L73)</f>
        <v>92</v>
      </c>
      <c r="N73" s="2">
        <f>AVERAGE(Sheet1!$N73,Sheet5!$N73,Sheet9!$N73)</f>
        <v>7.6142447200000005E-2</v>
      </c>
      <c r="O73">
        <f>INDEX($K$2:$K$416,MATCH(ROWS($M$2:$M73),$M$2:$M$416,0))</f>
        <v>4.9626210900000002E-2</v>
      </c>
      <c r="P73">
        <f t="shared" si="4"/>
        <v>1.8749810499274887E-2</v>
      </c>
      <c r="Q73">
        <f t="shared" si="5"/>
        <v>-0.92385755280000004</v>
      </c>
      <c r="R73">
        <f t="shared" si="6"/>
        <v>1.0761424472000001</v>
      </c>
      <c r="S73" t="b">
        <f t="shared" si="7"/>
        <v>0</v>
      </c>
    </row>
    <row r="74" spans="1:19" x14ac:dyDescent="0.25">
      <c r="A74" s="15" t="s">
        <v>79</v>
      </c>
      <c r="B74" s="15">
        <f>normalization!B74-normalization!$H74</f>
        <v>-255412307.70434391</v>
      </c>
      <c r="C74" s="15">
        <f>normalization!C74-normalization!$H74</f>
        <v>224913438.29409218</v>
      </c>
      <c r="D74" s="15">
        <f>normalization!D74-normalization!$H74</f>
        <v>256382150.9355104</v>
      </c>
      <c r="E74" s="15">
        <f>normalization!E74-normalization!$H74</f>
        <v>-192112566.8654598</v>
      </c>
      <c r="F74" s="15">
        <f>normalization!F74-normalization!$H74</f>
        <v>77293199.645145655</v>
      </c>
      <c r="G74" s="15">
        <f>normalization!G74-normalization!$H74</f>
        <v>-111063914.30494487</v>
      </c>
      <c r="H74" s="10">
        <f>ROUND(AVERAGE(B74:D74),all_biorepintensities!$U$4)</f>
        <v>75294427.1750862</v>
      </c>
      <c r="I74" s="10">
        <f>ROUND(AVERAGE(E74:G74),all_biorepintensities!$U$4)</f>
        <v>-75294427.175086305</v>
      </c>
      <c r="J74" s="2">
        <f>ROUND(SQRT(((1/3+1/3)/4)*((SUM((B74-H74)^2,(C74-H74)^2,(D74-H74)^2)+SUM((E74-I74)^2,(F74-I74)^2,(G74-I74)^2)))),all_biorepintensities!$U$4)</f>
        <v>183827126.44785699</v>
      </c>
      <c r="K74" s="2">
        <f>ROUND((I74-H74)/(J74+all_biorepintensities!$U$2),all_biorepintensities!$U$4)</f>
        <v>-0.81918733349999995</v>
      </c>
      <c r="L74" s="2">
        <f>K74+0.00000001*ROWS($K$2:K74)</f>
        <v>-0.81918660349999994</v>
      </c>
      <c r="M74">
        <f>COUNTIF(L:L,"&lt;="&amp;$L74)</f>
        <v>12</v>
      </c>
      <c r="N74" s="2">
        <f>AVERAGE(Sheet1!$N74,Sheet5!$N74,Sheet9!$N74)</f>
        <v>8.9046182033333324E-2</v>
      </c>
      <c r="O74">
        <f>INDEX($K$2:$K$416,MATCH(ROWS($M$2:$M74),$M$2:$M$416,0))</f>
        <v>5.3286133200000002E-2</v>
      </c>
      <c r="P74">
        <f t="shared" si="4"/>
        <v>2.5286173025612077E-2</v>
      </c>
      <c r="Q74">
        <f t="shared" si="5"/>
        <v>-0.91095381796666663</v>
      </c>
      <c r="R74">
        <f t="shared" si="6"/>
        <v>1.0890461820333333</v>
      </c>
      <c r="S74" t="b">
        <f t="shared" si="7"/>
        <v>0</v>
      </c>
    </row>
    <row r="75" spans="1:19" x14ac:dyDescent="0.25">
      <c r="A75" s="15" t="s">
        <v>80</v>
      </c>
      <c r="B75" s="15">
        <f>normalization!B75-normalization!$H75</f>
        <v>55463571.229992807</v>
      </c>
      <c r="C75" s="15">
        <f>normalization!C75-normalization!$H75</f>
        <v>-1923078.6885615587</v>
      </c>
      <c r="D75" s="15">
        <f>normalization!D75-normalization!$H75</f>
        <v>-18344050.95017311</v>
      </c>
      <c r="E75" s="15">
        <f>normalization!E75-normalization!$H75</f>
        <v>7711369.6044179797</v>
      </c>
      <c r="F75" s="15">
        <f>normalization!F75-normalization!$H75</f>
        <v>-10592322.493438452</v>
      </c>
      <c r="G75" s="15">
        <f>normalization!G75-normalization!$H75</f>
        <v>-32315488.702237636</v>
      </c>
      <c r="H75" s="10">
        <f>ROUND(AVERAGE(B75:D75),all_biorepintensities!$U$4)</f>
        <v>11732147.197086001</v>
      </c>
      <c r="I75" s="10">
        <f>ROUND(AVERAGE(E75:G75),all_biorepintensities!$U$4)</f>
        <v>-11732147.197086001</v>
      </c>
      <c r="J75" s="2">
        <f>ROUND(SQRT(((1/3+1/3)/4)*((SUM((B75-H75)^2,(C75-H75)^2,(D75-H75)^2)+SUM((E75-I75)^2,(F75-I75)^2,(G75-I75)^2)))),all_biorepintensities!$U$4)</f>
        <v>25187641.911627602</v>
      </c>
      <c r="K75" s="2">
        <f>ROUND((I75-H75)/(J75+all_biorepintensities!$U$2),all_biorepintensities!$U$4)</f>
        <v>-0.93157960340000001</v>
      </c>
      <c r="L75" s="2">
        <f>K75+0.00000001*ROWS($K$2:K75)</f>
        <v>-0.93157886339999996</v>
      </c>
      <c r="M75">
        <f>COUNTIF(L:L,"&lt;="&amp;$L75)</f>
        <v>10</v>
      </c>
      <c r="N75" s="2">
        <f>AVERAGE(Sheet1!$N75,Sheet5!$N75,Sheet9!$N75)</f>
        <v>9.0441059466666682E-2</v>
      </c>
      <c r="O75">
        <f>INDEX($K$2:$K$416,MATCH(ROWS($M$2:$M75),$M$2:$M$416,0))</f>
        <v>6.0989283599999999E-2</v>
      </c>
      <c r="P75">
        <f t="shared" si="4"/>
        <v>2.0825550433306316E-2</v>
      </c>
      <c r="Q75">
        <f t="shared" si="5"/>
        <v>-0.9095589405333333</v>
      </c>
      <c r="R75">
        <f t="shared" si="6"/>
        <v>1.0904410594666667</v>
      </c>
      <c r="S75" t="b">
        <f t="shared" si="7"/>
        <v>0</v>
      </c>
    </row>
    <row r="76" spans="1:19" x14ac:dyDescent="0.25">
      <c r="A76" s="15" t="s">
        <v>81</v>
      </c>
      <c r="B76" s="15">
        <f>normalization!B76-normalization!$H76</f>
        <v>-47592973.106266975</v>
      </c>
      <c r="C76" s="15">
        <f>normalization!C76-normalization!$H76</f>
        <v>116414684.86838475</v>
      </c>
      <c r="D76" s="15">
        <f>normalization!D76-normalization!$H76</f>
        <v>-16740040.17980051</v>
      </c>
      <c r="E76" s="15">
        <f>normalization!E76-normalization!$H76</f>
        <v>-47394019.879011542</v>
      </c>
      <c r="F76" s="15">
        <f>normalization!F76-normalization!$H76</f>
        <v>43213519.123013884</v>
      </c>
      <c r="G76" s="15">
        <f>normalization!G76-normalization!$H76</f>
        <v>-47901170.826319754</v>
      </c>
      <c r="H76" s="10">
        <f>ROUND(AVERAGE(B76:D76),all_biorepintensities!$U$4)</f>
        <v>17360557.1941058</v>
      </c>
      <c r="I76" s="10">
        <f>ROUND(AVERAGE(E76:G76),all_biorepintensities!$U$4)</f>
        <v>-17360557.1941058</v>
      </c>
      <c r="J76" s="2">
        <f>ROUND(SQRT(((1/3+1/3)/4)*((SUM((B76-H76)^2,(C76-H76)^2,(D76-H76)^2)+SUM((E76-I76)^2,(F76-I76)^2,(G76-I76)^2)))),all_biorepintensities!$U$4)</f>
        <v>58733137.6263308</v>
      </c>
      <c r="K76" s="2">
        <f>ROUND((I76-H76)/(J76+all_biorepintensities!$U$2),all_biorepintensities!$U$4)</f>
        <v>-0.59116735799999998</v>
      </c>
      <c r="L76" s="2">
        <f>K76+0.00000001*ROWS($K$2:K76)</f>
        <v>-0.59116660799999998</v>
      </c>
      <c r="M76">
        <f>COUNTIF(L:L,"&lt;="&amp;$L76)</f>
        <v>19</v>
      </c>
      <c r="N76" s="2">
        <f>AVERAGE(Sheet1!$N76,Sheet5!$N76,Sheet9!$N76)</f>
        <v>9.8206460799999992E-2</v>
      </c>
      <c r="O76">
        <f>INDEX($K$2:$K$416,MATCH(ROWS($M$2:$M76),$M$2:$M$416,0))</f>
        <v>7.8294752400000001E-2</v>
      </c>
      <c r="P76">
        <f t="shared" si="4"/>
        <v>1.4079704034649133E-2</v>
      </c>
      <c r="Q76">
        <f t="shared" si="5"/>
        <v>-0.90179353920000005</v>
      </c>
      <c r="R76">
        <f t="shared" si="6"/>
        <v>1.0982064608</v>
      </c>
      <c r="S76" t="b">
        <f t="shared" si="7"/>
        <v>0</v>
      </c>
    </row>
    <row r="77" spans="1:19" x14ac:dyDescent="0.25">
      <c r="A77" s="15" t="s">
        <v>82</v>
      </c>
      <c r="B77" s="15">
        <f>normalization!B77-normalization!$H77</f>
        <v>-186344547.70038307</v>
      </c>
      <c r="C77" s="15">
        <f>normalization!C77-normalization!$H77</f>
        <v>79647174.483429193</v>
      </c>
      <c r="D77" s="15">
        <f>normalization!D77-normalization!$H77</f>
        <v>549399326.929757</v>
      </c>
      <c r="E77" s="15">
        <f>normalization!E77-normalization!$H77</f>
        <v>-65234521.522321165</v>
      </c>
      <c r="F77" s="15">
        <f>normalization!F77-normalization!$H77</f>
        <v>-174965315.55351424</v>
      </c>
      <c r="G77" s="15">
        <f>normalization!G77-normalization!$H77</f>
        <v>-202502116.63696757</v>
      </c>
      <c r="H77" s="10">
        <f>ROUND(AVERAGE(B77:D77),all_biorepintensities!$U$4)</f>
        <v>147567317.904268</v>
      </c>
      <c r="I77" s="10">
        <f>ROUND(AVERAGE(E77:G77),all_biorepintensities!$U$4)</f>
        <v>-147567317.904268</v>
      </c>
      <c r="J77" s="2">
        <f>ROUND(SQRT(((1/3+1/3)/4)*((SUM((B77-H77)^2,(C77-H77)^2,(D77-H77)^2)+SUM((E77-I77)^2,(F77-I77)^2,(G77-I77)^2)))),all_biorepintensities!$U$4)</f>
        <v>219137101.33856401</v>
      </c>
      <c r="K77" s="2">
        <f>ROUND((I77-H77)/(J77+all_biorepintensities!$U$2),all_biorepintensities!$U$4)</f>
        <v>-1.3468035885</v>
      </c>
      <c r="L77" s="2">
        <f>K77+0.00000001*ROWS($K$2:K77)</f>
        <v>-1.3468028285</v>
      </c>
      <c r="M77">
        <f>COUNTIF(L:L,"&lt;="&amp;$L77)</f>
        <v>2</v>
      </c>
      <c r="N77" s="2">
        <f>AVERAGE(Sheet1!$N77,Sheet5!$N77,Sheet9!$N77)</f>
        <v>0.11698165909999998</v>
      </c>
      <c r="O77">
        <f>INDEX($K$2:$K$416,MATCH(ROWS($M$2:$M77),$M$2:$M$416,0))</f>
        <v>7.9921567099999993E-2</v>
      </c>
      <c r="P77">
        <f t="shared" si="4"/>
        <v>2.620544236459731E-2</v>
      </c>
      <c r="Q77">
        <f t="shared" si="5"/>
        <v>-0.88301834089999998</v>
      </c>
      <c r="R77">
        <f t="shared" si="6"/>
        <v>1.1169816590999999</v>
      </c>
      <c r="S77" t="b">
        <f t="shared" si="7"/>
        <v>0</v>
      </c>
    </row>
    <row r="78" spans="1:19" x14ac:dyDescent="0.25">
      <c r="A78" s="15" t="s">
        <v>83</v>
      </c>
      <c r="B78" s="15">
        <f>normalization!B78-normalization!$H78</f>
        <v>-194590005.84420237</v>
      </c>
      <c r="C78" s="15">
        <f>normalization!C78-normalization!$H78</f>
        <v>129003405.10373521</v>
      </c>
      <c r="D78" s="15">
        <f>normalization!D78-normalization!$H78</f>
        <v>317496365.19440073</v>
      </c>
      <c r="E78" s="15">
        <f>normalization!E78-normalization!$H78</f>
        <v>-247057576.82490617</v>
      </c>
      <c r="F78" s="15">
        <f>normalization!F78-normalization!$H78</f>
        <v>-87020466.873103321</v>
      </c>
      <c r="G78" s="15">
        <f>normalization!G78-normalization!$H78</f>
        <v>82168279.244076014</v>
      </c>
      <c r="H78" s="10">
        <f>ROUND(AVERAGE(B78:D78),all_biorepintensities!$U$4)</f>
        <v>83969921.484644502</v>
      </c>
      <c r="I78" s="10">
        <f>ROUND(AVERAGE(E78:G78),all_biorepintensities!$U$4)</f>
        <v>-83969921.484644502</v>
      </c>
      <c r="J78" s="2">
        <f>ROUND(SQRT(((1/3+1/3)/4)*((SUM((B78-H78)^2,(C78-H78)^2,(D78-H78)^2)+SUM((E78-I78)^2,(F78-I78)^2,(G78-I78)^2)))),all_biorepintensities!$U$4)</f>
        <v>177184949.777051</v>
      </c>
      <c r="K78" s="2">
        <f>ROUND((I78-H78)/(J78+all_biorepintensities!$U$2),all_biorepintensities!$U$4)</f>
        <v>-0.94782227399999996</v>
      </c>
      <c r="L78" s="2">
        <f>K78+0.00000001*ROWS($K$2:K78)</f>
        <v>-0.94782150399999998</v>
      </c>
      <c r="M78">
        <f>COUNTIF(L:L,"&lt;="&amp;$L78)</f>
        <v>9</v>
      </c>
      <c r="N78" s="2">
        <f>AVERAGE(Sheet1!$N78,Sheet5!$N78,Sheet9!$N78)</f>
        <v>0.12186562373333332</v>
      </c>
      <c r="O78">
        <f>INDEX($K$2:$K$416,MATCH(ROWS($M$2:$M78),$M$2:$M$416,0))</f>
        <v>8.9597423300000006E-2</v>
      </c>
      <c r="P78">
        <f t="shared" si="4"/>
        <v>2.2817063343096675E-2</v>
      </c>
      <c r="Q78">
        <f t="shared" si="5"/>
        <v>-0.87813437626666668</v>
      </c>
      <c r="R78">
        <f t="shared" si="6"/>
        <v>1.1218656237333333</v>
      </c>
      <c r="S78" t="b">
        <f t="shared" si="7"/>
        <v>0</v>
      </c>
    </row>
    <row r="79" spans="1:19" x14ac:dyDescent="0.25">
      <c r="A79" s="15" t="s">
        <v>84</v>
      </c>
      <c r="B79" s="15">
        <f>normalization!B79-normalization!$H79</f>
        <v>-42209517.506806068</v>
      </c>
      <c r="C79" s="15">
        <f>normalization!C79-normalization!$H79</f>
        <v>47376380.965139575</v>
      </c>
      <c r="D79" s="15">
        <f>normalization!D79-normalization!$H79</f>
        <v>12942153.650871776</v>
      </c>
      <c r="E79" s="15">
        <f>normalization!E79-normalization!$H79</f>
        <v>-40016126.147995889</v>
      </c>
      <c r="F79" s="15">
        <f>normalization!F79-normalization!$H79</f>
        <v>18981673.149642527</v>
      </c>
      <c r="G79" s="15">
        <f>normalization!G79-normalization!$H79</f>
        <v>2925435.8891480416</v>
      </c>
      <c r="H79" s="10">
        <f>ROUND(AVERAGE(B79:D79),all_biorepintensities!$U$4)</f>
        <v>6036339.0364017598</v>
      </c>
      <c r="I79" s="10">
        <f>ROUND(AVERAGE(E79:G79),all_biorepintensities!$U$4)</f>
        <v>-6036339.0364017701</v>
      </c>
      <c r="J79" s="2">
        <f>ROUND(SQRT(((1/3+1/3)/4)*((SUM((B79-H79)^2,(C79-H79)^2,(D79-H79)^2)+SUM((E79-I79)^2,(F79-I79)^2,(G79-I79)^2)))),all_biorepintensities!$U$4)</f>
        <v>31478014.262480501</v>
      </c>
      <c r="K79" s="2">
        <f>ROUND((I79-H79)/(J79+all_biorepintensities!$U$2),all_biorepintensities!$U$4)</f>
        <v>-0.38352729590000001</v>
      </c>
      <c r="L79" s="2">
        <f>K79+0.00000001*ROWS($K$2:K79)</f>
        <v>-0.38352651590000003</v>
      </c>
      <c r="M79">
        <f>COUNTIF(L:L,"&lt;="&amp;$L79)</f>
        <v>27</v>
      </c>
      <c r="N79" s="2">
        <f>AVERAGE(Sheet1!$N79,Sheet5!$N79,Sheet9!$N79)</f>
        <v>0.15077329049999999</v>
      </c>
      <c r="O79">
        <f>INDEX($K$2:$K$416,MATCH(ROWS($M$2:$M79),$M$2:$M$416,0))</f>
        <v>0.1068821873</v>
      </c>
      <c r="P79">
        <f t="shared" si="4"/>
        <v>3.1035696706478565E-2</v>
      </c>
      <c r="Q79">
        <f t="shared" si="5"/>
        <v>-0.84922670950000001</v>
      </c>
      <c r="R79">
        <f t="shared" si="6"/>
        <v>1.1507732905000001</v>
      </c>
      <c r="S79" t="b">
        <f t="shared" si="7"/>
        <v>0</v>
      </c>
    </row>
    <row r="80" spans="1:19" x14ac:dyDescent="0.25">
      <c r="A80" s="15" t="s">
        <v>85</v>
      </c>
      <c r="B80" s="15">
        <f>normalization!B80-normalization!$H80</f>
        <v>-47720448.725979894</v>
      </c>
      <c r="C80" s="15">
        <f>normalization!C80-normalization!$H80</f>
        <v>36143971.410334364</v>
      </c>
      <c r="D80" s="15">
        <f>normalization!D80-normalization!$H80</f>
        <v>7393414.4773014039</v>
      </c>
      <c r="E80" s="15">
        <f>normalization!E80-normalization!$H80</f>
        <v>-46406219.065552369</v>
      </c>
      <c r="F80" s="15">
        <f>normalization!F80-normalization!$H80</f>
        <v>36370653.588379949</v>
      </c>
      <c r="G80" s="15">
        <f>normalization!G80-normalization!$H80</f>
        <v>14218628.315516457</v>
      </c>
      <c r="H80" s="10">
        <f>ROUND(AVERAGE(B80:D80),all_biorepintensities!$U$4)</f>
        <v>-1394354.2794480401</v>
      </c>
      <c r="I80" s="10">
        <f>ROUND(AVERAGE(E80:G80),all_biorepintensities!$U$4)</f>
        <v>1394354.27944801</v>
      </c>
      <c r="J80" s="2">
        <f>ROUND(SQRT(((1/3+1/3)/4)*((SUM((B80-H80)^2,(C80-H80)^2,(D80-H80)^2)+SUM((E80-I80)^2,(F80-I80)^2,(G80-I80)^2)))),all_biorepintensities!$U$4)</f>
        <v>34893065.528827302</v>
      </c>
      <c r="K80" s="2">
        <f>ROUND((I80-H80)/(J80+all_biorepintensities!$U$2),all_biorepintensities!$U$4)</f>
        <v>7.9921567099999993E-2</v>
      </c>
      <c r="L80" s="2">
        <f>K80+0.00000001*ROWS($K$2:K80)</f>
        <v>7.9922357099999994E-2</v>
      </c>
      <c r="M80">
        <f>COUNTIF(L:L,"&lt;="&amp;$L80)</f>
        <v>76</v>
      </c>
      <c r="N80" s="2">
        <f>AVERAGE(Sheet1!$N80,Sheet5!$N80,Sheet9!$N80)</f>
        <v>0.15718304406666664</v>
      </c>
      <c r="O80">
        <f>INDEX($K$2:$K$416,MATCH(ROWS($M$2:$M80),$M$2:$M$416,0))</f>
        <v>0.1167610769</v>
      </c>
      <c r="P80">
        <f t="shared" si="4"/>
        <v>2.8582647092449957E-2</v>
      </c>
      <c r="Q80">
        <f t="shared" si="5"/>
        <v>-0.84281695593333339</v>
      </c>
      <c r="R80">
        <f t="shared" si="6"/>
        <v>1.1571830440666666</v>
      </c>
      <c r="S80" t="b">
        <f t="shared" si="7"/>
        <v>0</v>
      </c>
    </row>
    <row r="81" spans="1:19" x14ac:dyDescent="0.25">
      <c r="A81" s="15" t="s">
        <v>86</v>
      </c>
      <c r="B81" s="15">
        <f>normalization!B81-normalization!$H81</f>
        <v>-12649986.679273421</v>
      </c>
      <c r="C81" s="15">
        <f>normalization!C81-normalization!$H81</f>
        <v>-8733683.5186790526</v>
      </c>
      <c r="D81" s="15">
        <f>normalization!D81-normalization!$H81</f>
        <v>32356545.066427618</v>
      </c>
      <c r="E81" s="15">
        <f>normalization!E81-normalization!$H81</f>
        <v>-15795764.382960754</v>
      </c>
      <c r="F81" s="15">
        <f>normalization!F81-normalization!$H81</f>
        <v>-16505126.538800171</v>
      </c>
      <c r="G81" s="15">
        <f>normalization!G81-normalization!$H81</f>
        <v>21328016.053285785</v>
      </c>
      <c r="H81" s="10">
        <f>ROUND(AVERAGE(B81:D81),all_biorepintensities!$U$4)</f>
        <v>3657624.95615838</v>
      </c>
      <c r="I81" s="10">
        <f>ROUND(AVERAGE(E81:G81),all_biorepintensities!$U$4)</f>
        <v>-3657624.95615838</v>
      </c>
      <c r="J81" s="2">
        <f>ROUND(SQRT(((1/3+1/3)/4)*((SUM((B81-H81)^2,(C81-H81)^2,(D81-H81)^2)+SUM((E81-I81)^2,(F81-I81)^2,(G81-I81)^2)))),all_biorepintensities!$U$4)</f>
        <v>19060367.785799101</v>
      </c>
      <c r="K81" s="2">
        <f>ROUND((I81-H81)/(J81+all_biorepintensities!$U$2),all_biorepintensities!$U$4)</f>
        <v>-0.38379372369999998</v>
      </c>
      <c r="L81" s="2">
        <f>K81+0.00000001*ROWS($K$2:K81)</f>
        <v>-0.38379292369999995</v>
      </c>
      <c r="M81">
        <f>COUNTIF(L:L,"&lt;="&amp;$L81)</f>
        <v>26</v>
      </c>
      <c r="N81" s="2">
        <f>AVERAGE(Sheet1!$N81,Sheet5!$N81,Sheet9!$N81)</f>
        <v>0.16678055796666669</v>
      </c>
      <c r="O81">
        <f>INDEX($K$2:$K$416,MATCH(ROWS($M$2:$M81),$M$2:$M$416,0))</f>
        <v>0.1193032151</v>
      </c>
      <c r="P81">
        <f t="shared" si="4"/>
        <v>3.3571551093738772E-2</v>
      </c>
      <c r="Q81">
        <f t="shared" si="5"/>
        <v>-0.83321944203333331</v>
      </c>
      <c r="R81">
        <f t="shared" si="6"/>
        <v>1.1667805579666668</v>
      </c>
      <c r="S81" t="b">
        <f t="shared" si="7"/>
        <v>0</v>
      </c>
    </row>
    <row r="82" spans="1:19" x14ac:dyDescent="0.25">
      <c r="A82" s="15" t="s">
        <v>87</v>
      </c>
      <c r="B82" s="15">
        <f>normalization!B82-normalization!$H82</f>
        <v>-40984660.375559874</v>
      </c>
      <c r="C82" s="15">
        <f>normalization!C82-normalization!$H82</f>
        <v>25036974.3993228</v>
      </c>
      <c r="D82" s="15">
        <f>normalization!D82-normalization!$H82</f>
        <v>16284023.943873897</v>
      </c>
      <c r="E82" s="15">
        <f>normalization!E82-normalization!$H82</f>
        <v>-41332980.269559063</v>
      </c>
      <c r="F82" s="15">
        <f>normalization!F82-normalization!$H82</f>
        <v>19049563.506494962</v>
      </c>
      <c r="G82" s="15">
        <f>normalization!G82-normalization!$H82</f>
        <v>21947078.795427285</v>
      </c>
      <c r="H82" s="10">
        <f>ROUND(AVERAGE(B82:D82),all_biorepintensities!$U$4)</f>
        <v>112112.655878941</v>
      </c>
      <c r="I82" s="10">
        <f>ROUND(AVERAGE(E82:G82),all_biorepintensities!$U$4)</f>
        <v>-112112.655878939</v>
      </c>
      <c r="J82" s="2">
        <f>ROUND(SQRT(((1/3+1/3)/4)*((SUM((B82-H82)^2,(C82-H82)^2,(D82-H82)^2)+SUM((E82-I82)^2,(F82-I82)^2,(G82-I82)^2)))),all_biorepintensities!$U$4)</f>
        <v>29225165.779101498</v>
      </c>
      <c r="K82" s="2">
        <f>ROUND((I82-H82)/(J82+all_biorepintensities!$U$2),all_biorepintensities!$U$4)</f>
        <v>-7.6723364000000002E-3</v>
      </c>
      <c r="L82" s="2">
        <f>K82+0.00000001*ROWS($K$2:K82)</f>
        <v>-7.6715263999999998E-3</v>
      </c>
      <c r="M82">
        <f>COUNTIF(L:L,"&lt;="&amp;$L82)</f>
        <v>59</v>
      </c>
      <c r="N82" s="2">
        <f>AVERAGE(Sheet1!$N82,Sheet5!$N82,Sheet9!$N82)</f>
        <v>0.17965652123333334</v>
      </c>
      <c r="O82">
        <f>INDEX($K$2:$K$416,MATCH(ROWS($M$2:$M82),$M$2:$M$416,0))</f>
        <v>0.1661332801</v>
      </c>
      <c r="P82">
        <f t="shared" si="4"/>
        <v>9.5623755090008533E-3</v>
      </c>
      <c r="Q82">
        <f t="shared" si="5"/>
        <v>-0.82034347876666669</v>
      </c>
      <c r="R82">
        <f t="shared" si="6"/>
        <v>1.1796565212333334</v>
      </c>
      <c r="S82" t="b">
        <f t="shared" si="7"/>
        <v>0</v>
      </c>
    </row>
    <row r="83" spans="1:19" x14ac:dyDescent="0.25">
      <c r="A83" s="15" t="s">
        <v>88</v>
      </c>
      <c r="B83" s="15">
        <f>normalization!B83-normalization!$H83</f>
        <v>20227806.608142465</v>
      </c>
      <c r="C83" s="15">
        <f>normalization!C83-normalization!$H83</f>
        <v>309183.96674510837</v>
      </c>
      <c r="D83" s="15">
        <f>normalization!D83-normalization!$H83</f>
        <v>78182078.63682726</v>
      </c>
      <c r="E83" s="15">
        <f>normalization!E83-normalization!$H83</f>
        <v>-24324928.605747104</v>
      </c>
      <c r="F83" s="15">
        <f>normalization!F83-normalization!$H83</f>
        <v>-73274334.428886324</v>
      </c>
      <c r="G83" s="15">
        <f>normalization!G83-normalization!$H83</f>
        <v>-1119806.1770815253</v>
      </c>
      <c r="H83" s="10">
        <f>ROUND(AVERAGE(B83:D83),all_biorepintensities!$U$4)</f>
        <v>32906356.4039049</v>
      </c>
      <c r="I83" s="10">
        <f>ROUND(AVERAGE(E83:G83),all_biorepintensities!$U$4)</f>
        <v>-32906356.403905001</v>
      </c>
      <c r="J83" s="2">
        <f>ROUND(SQRT(((1/3+1/3)/4)*((SUM((B83-H83)^2,(C83-H83)^2,(D83-H83)^2)+SUM((E83-I83)^2,(F83-I83)^2,(G83-I83)^2)))),all_biorepintensities!$U$4)</f>
        <v>31588003.070092499</v>
      </c>
      <c r="K83" s="2">
        <f>ROUND((I83-H83)/(J83+all_biorepintensities!$U$2),all_biorepintensities!$U$4)</f>
        <v>-2.0834717084999999</v>
      </c>
      <c r="L83" s="2">
        <f>K83+0.00000001*ROWS($K$2:K83)</f>
        <v>-2.0834708885</v>
      </c>
      <c r="M83">
        <f>COUNTIF(L:L,"&lt;="&amp;$L83)</f>
        <v>1</v>
      </c>
      <c r="N83" s="2">
        <f>AVERAGE(Sheet1!$N83,Sheet5!$N83,Sheet9!$N83)</f>
        <v>0.19029622110000002</v>
      </c>
      <c r="O83">
        <f>INDEX($K$2:$K$416,MATCH(ROWS($M$2:$M83),$M$2:$M$416,0))</f>
        <v>0.1727882</v>
      </c>
      <c r="P83">
        <f t="shared" si="4"/>
        <v>1.2380040444967171E-2</v>
      </c>
      <c r="Q83">
        <f t="shared" si="5"/>
        <v>-0.8097037789</v>
      </c>
      <c r="R83">
        <f t="shared" si="6"/>
        <v>1.1902962211000001</v>
      </c>
      <c r="S83" t="b">
        <f t="shared" si="7"/>
        <v>0</v>
      </c>
    </row>
    <row r="84" spans="1:19" x14ac:dyDescent="0.25">
      <c r="A84" s="15" t="s">
        <v>89</v>
      </c>
      <c r="B84" s="15">
        <f>normalization!B84-normalization!$H84</f>
        <v>-4260161.6883060485</v>
      </c>
      <c r="C84" s="15">
        <f>normalization!C84-normalization!$H84</f>
        <v>-71062728.499289781</v>
      </c>
      <c r="D84" s="15">
        <f>normalization!D84-normalization!$H84</f>
        <v>99597319.23159191</v>
      </c>
      <c r="E84" s="15">
        <f>normalization!E84-normalization!$H84</f>
        <v>-17999842.500934377</v>
      </c>
      <c r="F84" s="15">
        <f>normalization!F84-normalization!$H84</f>
        <v>-98683166.498858601</v>
      </c>
      <c r="G84" s="15">
        <f>normalization!G84-normalization!$H84</f>
        <v>92408579.955796838</v>
      </c>
      <c r="H84" s="10">
        <f>ROUND(AVERAGE(B84:D84),all_biorepintensities!$U$4)</f>
        <v>8091476.3479986899</v>
      </c>
      <c r="I84" s="10">
        <f>ROUND(AVERAGE(E84:G84),all_biorepintensities!$U$4)</f>
        <v>-8091476.3479987103</v>
      </c>
      <c r="J84" s="2">
        <f>ROUND(SQRT(((1/3+1/3)/4)*((SUM((B84-H84)^2,(C84-H84)^2,(D84-H84)^2)+SUM((E84-I84)^2,(F84-I84)^2,(G84-I84)^2)))),all_biorepintensities!$U$4)</f>
        <v>74382526.790346101</v>
      </c>
      <c r="K84" s="2">
        <f>ROUND((I84-H84)/(J84+all_biorepintensities!$U$2),all_biorepintensities!$U$4)</f>
        <v>-0.21756389810000001</v>
      </c>
      <c r="L84" s="2">
        <f>K84+0.00000001*ROWS($K$2:K84)</f>
        <v>-0.21756306810000001</v>
      </c>
      <c r="M84">
        <f>COUNTIF(L:L,"&lt;="&amp;$L84)</f>
        <v>37</v>
      </c>
      <c r="N84" s="2">
        <f>AVERAGE(Sheet1!$N84,Sheet5!$N84,Sheet9!$N84)</f>
        <v>0.1943131417</v>
      </c>
      <c r="O84">
        <f>INDEX($K$2:$K$416,MATCH(ROWS($M$2:$M84),$M$2:$M$416,0))</f>
        <v>0.20942172319999999</v>
      </c>
      <c r="P84">
        <f t="shared" si="4"/>
        <v>1.0683380432759616E-2</v>
      </c>
      <c r="Q84">
        <f t="shared" si="5"/>
        <v>-0.80568685829999998</v>
      </c>
      <c r="R84">
        <f t="shared" si="6"/>
        <v>1.1943131416999999</v>
      </c>
      <c r="S84" t="b">
        <f t="shared" si="7"/>
        <v>0</v>
      </c>
    </row>
    <row r="85" spans="1:19" x14ac:dyDescent="0.25">
      <c r="A85" s="15" t="s">
        <v>90</v>
      </c>
      <c r="B85" s="15">
        <f>normalization!B85-normalization!$H85</f>
        <v>-264749360.28300875</v>
      </c>
      <c r="C85" s="15">
        <f>normalization!C85-normalization!$H85</f>
        <v>344313005.69848114</v>
      </c>
      <c r="D85" s="15">
        <f>normalization!D85-normalization!$H85</f>
        <v>-87943283.32318303</v>
      </c>
      <c r="E85" s="15">
        <f>normalization!E85-normalization!$H85</f>
        <v>-269411412.17360485</v>
      </c>
      <c r="F85" s="15">
        <f>normalization!F85-normalization!$H85</f>
        <v>364520735.17347556</v>
      </c>
      <c r="G85" s="15">
        <f>normalization!G85-normalization!$H85</f>
        <v>-86729685.092160046</v>
      </c>
      <c r="H85" s="10">
        <f>ROUND(AVERAGE(B85:D85),all_biorepintensities!$U$4)</f>
        <v>-2793212.6359035498</v>
      </c>
      <c r="I85" s="10">
        <f>ROUND(AVERAGE(E85:G85),all_biorepintensities!$U$4)</f>
        <v>2793212.6359035601</v>
      </c>
      <c r="J85" s="2">
        <f>ROUND(SQRT(((1/3+1/3)/4)*((SUM((B85-H85)^2,(C85-H85)^2,(D85-H85)^2)+SUM((E85-I85)^2,(F85-I85)^2,(G85-I85)^2)))),all_biorepintensities!$U$4)</f>
        <v>261186648.516931</v>
      </c>
      <c r="K85" s="2">
        <f>ROUND((I85-H85)/(J85+all_biorepintensities!$U$2),all_biorepintensities!$U$4)</f>
        <v>2.1388632500000001E-2</v>
      </c>
      <c r="L85" s="2">
        <f>K85+0.00000001*ROWS($K$2:K85)</f>
        <v>2.1389472499999999E-2</v>
      </c>
      <c r="M85">
        <f>COUNTIF(L:L,"&lt;="&amp;$L85)</f>
        <v>65</v>
      </c>
      <c r="N85" s="2">
        <f>AVERAGE(Sheet1!$N85,Sheet5!$N85,Sheet9!$N85)</f>
        <v>0.22443925436666667</v>
      </c>
      <c r="O85">
        <f>INDEX($K$2:$K$416,MATCH(ROWS($M$2:$M85),$M$2:$M$416,0))</f>
        <v>0.28029560320000002</v>
      </c>
      <c r="P85">
        <f t="shared" si="4"/>
        <v>3.9496403032371306E-2</v>
      </c>
      <c r="Q85">
        <f t="shared" si="5"/>
        <v>-0.77556074563333333</v>
      </c>
      <c r="R85">
        <f t="shared" si="6"/>
        <v>1.2244392543666667</v>
      </c>
      <c r="S85" t="b">
        <f t="shared" si="7"/>
        <v>0</v>
      </c>
    </row>
    <row r="86" spans="1:19" x14ac:dyDescent="0.25">
      <c r="A86" s="15" t="s">
        <v>91</v>
      </c>
      <c r="B86" s="15">
        <f>normalization!B86-normalization!$H86</f>
        <v>-212996262.10502449</v>
      </c>
      <c r="C86" s="15">
        <f>normalization!C86-normalization!$H86</f>
        <v>388777459.07944268</v>
      </c>
      <c r="D86" s="15">
        <f>normalization!D86-normalization!$H86</f>
        <v>-129556867.04861006</v>
      </c>
      <c r="E86" s="15">
        <f>normalization!E86-normalization!$H86</f>
        <v>-219208950.53193825</v>
      </c>
      <c r="F86" s="15">
        <f>normalization!F86-normalization!$H86</f>
        <v>354590504.55371779</v>
      </c>
      <c r="G86" s="15">
        <f>normalization!G86-normalization!$H86</f>
        <v>-181605883.94758767</v>
      </c>
      <c r="H86" s="10">
        <f>ROUND(AVERAGE(B86:D86),all_biorepintensities!$U$4)</f>
        <v>15408109.9752694</v>
      </c>
      <c r="I86" s="10">
        <f>ROUND(AVERAGE(E86:G86),all_biorepintensities!$U$4)</f>
        <v>-15408109.9752694</v>
      </c>
      <c r="J86" s="2">
        <f>ROUND(SQRT(((1/3+1/3)/4)*((SUM((B86-H86)^2,(C86-H86)^2,(D86-H86)^2)+SUM((E86-I86)^2,(F86-I86)^2,(G86-I86)^2)))),all_biorepintensities!$U$4)</f>
        <v>264147537.69996601</v>
      </c>
      <c r="K86" s="2">
        <f>ROUND((I86-H86)/(J86+all_biorepintensities!$U$2),all_biorepintensities!$U$4)</f>
        <v>-0.11666290780000001</v>
      </c>
      <c r="L86" s="2">
        <f>K86+0.00000001*ROWS($K$2:K86)</f>
        <v>-0.11666205780000001</v>
      </c>
      <c r="M86">
        <f>COUNTIF(L:L,"&lt;="&amp;$L86)</f>
        <v>48</v>
      </c>
      <c r="N86" s="2">
        <f>AVERAGE(Sheet1!$N86,Sheet5!$N86,Sheet9!$N86)</f>
        <v>0.22976757540000001</v>
      </c>
      <c r="O86">
        <f>INDEX($K$2:$K$416,MATCH(ROWS($M$2:$M86),$M$2:$M$416,0))</f>
        <v>0.28285683039999998</v>
      </c>
      <c r="P86">
        <f t="shared" si="4"/>
        <v>3.7539772218641805E-2</v>
      </c>
      <c r="Q86">
        <f t="shared" si="5"/>
        <v>-0.77023242459999997</v>
      </c>
      <c r="R86">
        <f t="shared" si="6"/>
        <v>1.2297675753999999</v>
      </c>
      <c r="S86" t="b">
        <f t="shared" si="7"/>
        <v>0</v>
      </c>
    </row>
    <row r="87" spans="1:19" x14ac:dyDescent="0.25">
      <c r="A87" s="15" t="s">
        <v>92</v>
      </c>
      <c r="B87" s="15">
        <f>normalization!B87-normalization!$H87</f>
        <v>362092801.56602097</v>
      </c>
      <c r="C87" s="15">
        <f>normalization!C87-normalization!$H87</f>
        <v>-253492668.31216699</v>
      </c>
      <c r="D87" s="15">
        <f>normalization!D87-normalization!$H87</f>
        <v>-105469489.99291539</v>
      </c>
      <c r="E87" s="15">
        <f>normalization!E87-normalization!$H87</f>
        <v>860519079.70168865</v>
      </c>
      <c r="F87" s="15">
        <f>normalization!F87-normalization!$H87</f>
        <v>-415335167.96016353</v>
      </c>
      <c r="G87" s="15">
        <f>normalization!G87-normalization!$H87</f>
        <v>-448314555.00246388</v>
      </c>
      <c r="H87" s="10">
        <f>ROUND(AVERAGE(B87:D87),all_biorepintensities!$U$4)</f>
        <v>1043547.75364619</v>
      </c>
      <c r="I87" s="10">
        <f>ROUND(AVERAGE(E87:G87),all_biorepintensities!$U$4)</f>
        <v>-1043547.75364625</v>
      </c>
      <c r="J87" s="2">
        <f>ROUND(SQRT(((1/3+1/3)/4)*((SUM((B87-H87)^2,(C87-H87)^2,(D87-H87)^2)+SUM((E87-I87)^2,(F87-I87)^2,(G87-I87)^2)))),all_biorepintensities!$U$4)</f>
        <v>469124954.51709998</v>
      </c>
      <c r="K87" s="2">
        <f>ROUND((I87-H87)/(J87+all_biorepintensities!$U$2),all_biorepintensities!$U$4)</f>
        <v>-4.4489116999999996E-3</v>
      </c>
      <c r="L87" s="2">
        <f>K87+0.00000001*ROWS($K$2:K87)</f>
        <v>-4.4480516999999995E-3</v>
      </c>
      <c r="M87">
        <f>COUNTIF(L:L,"&lt;="&amp;$L87)</f>
        <v>61</v>
      </c>
      <c r="N87" s="2">
        <f>AVERAGE(Sheet1!$N87,Sheet5!$N87,Sheet9!$N87)</f>
        <v>0.24328069963333332</v>
      </c>
      <c r="O87">
        <f>INDEX($K$2:$K$416,MATCH(ROWS($M$2:$M87),$M$2:$M$416,0))</f>
        <v>0.32115782900000001</v>
      </c>
      <c r="P87">
        <f t="shared" si="4"/>
        <v>5.506744627451203E-2</v>
      </c>
      <c r="Q87">
        <f t="shared" si="5"/>
        <v>-0.75671930036666668</v>
      </c>
      <c r="R87">
        <f t="shared" si="6"/>
        <v>1.2432806996333334</v>
      </c>
      <c r="S87" t="b">
        <f t="shared" si="7"/>
        <v>0</v>
      </c>
    </row>
    <row r="88" spans="1:19" x14ac:dyDescent="0.25">
      <c r="A88" s="15" t="s">
        <v>93</v>
      </c>
      <c r="B88" s="15">
        <f>normalization!B88-normalization!$H88</f>
        <v>-40923407.221825257</v>
      </c>
      <c r="C88" s="15">
        <f>normalization!C88-normalization!$H88</f>
        <v>-24526742.948219568</v>
      </c>
      <c r="D88" s="15">
        <f>normalization!D88-normalization!$H88</f>
        <v>64187518.997656539</v>
      </c>
      <c r="E88" s="15">
        <f>normalization!E88-normalization!$H88</f>
        <v>-15785311.974585399</v>
      </c>
      <c r="F88" s="15">
        <f>normalization!F88-normalization!$H88</f>
        <v>-23792864.730702311</v>
      </c>
      <c r="G88" s="15">
        <f>normalization!G88-normalization!$H88</f>
        <v>40840807.87767601</v>
      </c>
      <c r="H88" s="10">
        <f>ROUND(AVERAGE(B88:D88),all_biorepintensities!$U$4)</f>
        <v>-420877.05746276199</v>
      </c>
      <c r="I88" s="10">
        <f>ROUND(AVERAGE(E88:G88),all_biorepintensities!$U$4)</f>
        <v>420877.057462767</v>
      </c>
      <c r="J88" s="2">
        <f>ROUND(SQRT(((1/3+1/3)/4)*((SUM((B88-H88)^2,(C88-H88)^2,(D88-H88)^2)+SUM((E88-I88)^2,(F88-I88)^2,(G88-I88)^2)))),all_biorepintensities!$U$4)</f>
        <v>38467538.745264702</v>
      </c>
      <c r="K88" s="2">
        <f>ROUND((I88-H88)/(J88+all_biorepintensities!$U$2),all_biorepintensities!$U$4)</f>
        <v>2.1882192599999999E-2</v>
      </c>
      <c r="L88" s="2">
        <f>K88+0.00000001*ROWS($K$2:K88)</f>
        <v>2.1883062599999999E-2</v>
      </c>
      <c r="M88">
        <f>COUNTIF(L:L,"&lt;="&amp;$L88)</f>
        <v>66</v>
      </c>
      <c r="N88" s="2">
        <f>AVERAGE(Sheet1!$N88,Sheet5!$N88,Sheet9!$N88)</f>
        <v>0.2610705123</v>
      </c>
      <c r="O88">
        <f>INDEX($K$2:$K$416,MATCH(ROWS($M$2:$M88),$M$2:$M$416,0))</f>
        <v>0.35273607420000003</v>
      </c>
      <c r="P88">
        <f t="shared" si="4"/>
        <v>6.4817340420765243E-2</v>
      </c>
      <c r="Q88">
        <f t="shared" si="5"/>
        <v>-0.7389294877</v>
      </c>
      <c r="R88">
        <f t="shared" si="6"/>
        <v>1.2610705122999999</v>
      </c>
      <c r="S88" t="b">
        <f t="shared" si="7"/>
        <v>0</v>
      </c>
    </row>
    <row r="89" spans="1:19" x14ac:dyDescent="0.25">
      <c r="A89" s="15" t="s">
        <v>94</v>
      </c>
      <c r="B89" s="15">
        <f>normalization!B89-normalization!$H89</f>
        <v>-144374677.02270672</v>
      </c>
      <c r="C89" s="15">
        <f>normalization!C89-normalization!$H89</f>
        <v>212867086.8698003</v>
      </c>
      <c r="D89" s="15">
        <f>normalization!D89-normalization!$H89</f>
        <v>-98089687.256290108</v>
      </c>
      <c r="E89" s="15">
        <f>normalization!E89-normalization!$H89</f>
        <v>-145600886.31777519</v>
      </c>
      <c r="F89" s="15">
        <f>normalization!F89-normalization!$H89</f>
        <v>260234507.19221333</v>
      </c>
      <c r="G89" s="15">
        <f>normalization!G89-normalization!$H89</f>
        <v>-85036343.465241551</v>
      </c>
      <c r="H89" s="10">
        <f>ROUND(AVERAGE(B89:D89),all_biorepintensities!$U$4)</f>
        <v>-9865759.1363988407</v>
      </c>
      <c r="I89" s="10">
        <f>ROUND(AVERAGE(E89:G89),all_biorepintensities!$U$4)</f>
        <v>9865759.1363988593</v>
      </c>
      <c r="J89" s="2">
        <f>ROUND(SQRT(((1/3+1/3)/4)*((SUM((B89-H89)^2,(C89-H89)^2,(D89-H89)^2)+SUM((E89-I89)^2,(F89-I89)^2,(G89-I89)^2)))),all_biorepintensities!$U$4)</f>
        <v>168990546.137889</v>
      </c>
      <c r="K89" s="2">
        <f>ROUND((I89-H89)/(J89+all_biorepintensities!$U$2),all_biorepintensities!$U$4)</f>
        <v>0.1167610769</v>
      </c>
      <c r="L89" s="2">
        <f>K89+0.00000001*ROWS($K$2:K89)</f>
        <v>0.11676195689999999</v>
      </c>
      <c r="M89">
        <f>COUNTIF(L:L,"&lt;="&amp;$L89)</f>
        <v>79</v>
      </c>
      <c r="N89" s="2">
        <f>AVERAGE(Sheet1!$N89,Sheet5!$N89,Sheet9!$N89)</f>
        <v>0.28534492653333332</v>
      </c>
      <c r="O89">
        <f>INDEX($K$2:$K$416,MATCH(ROWS($M$2:$M89),$M$2:$M$416,0))</f>
        <v>0.4023032695</v>
      </c>
      <c r="P89">
        <f t="shared" si="4"/>
        <v>8.2702037428071959E-2</v>
      </c>
      <c r="Q89">
        <f t="shared" si="5"/>
        <v>-0.71465507346666668</v>
      </c>
      <c r="R89">
        <f t="shared" si="6"/>
        <v>1.2853449265333334</v>
      </c>
      <c r="S89" t="b">
        <f t="shared" si="7"/>
        <v>0</v>
      </c>
    </row>
    <row r="90" spans="1:19" x14ac:dyDescent="0.25">
      <c r="A90" s="15" t="s">
        <v>95</v>
      </c>
      <c r="B90" s="15">
        <f>normalization!B90-normalization!$H90</f>
        <v>-98232284.241678596</v>
      </c>
      <c r="C90" s="15">
        <f>normalization!C90-normalization!$H90</f>
        <v>99266241.878080919</v>
      </c>
      <c r="D90" s="15">
        <f>normalization!D90-normalization!$H90</f>
        <v>66088152.278476641</v>
      </c>
      <c r="E90" s="15">
        <f>normalization!E90-normalization!$H90</f>
        <v>-100420337.74000224</v>
      </c>
      <c r="F90" s="15">
        <f>normalization!F90-normalization!$H90</f>
        <v>43658793.891728476</v>
      </c>
      <c r="G90" s="15">
        <f>normalization!G90-normalization!$H90</f>
        <v>-10360566.066605225</v>
      </c>
      <c r="H90" s="10">
        <f>ROUND(AVERAGE(B90:D90),all_biorepintensities!$U$4)</f>
        <v>22374036.638293002</v>
      </c>
      <c r="I90" s="10">
        <f>ROUND(AVERAGE(E90:G90),all_biorepintensities!$U$4)</f>
        <v>-22374036.638293002</v>
      </c>
      <c r="J90" s="2">
        <f>ROUND(SQRT(((1/3+1/3)/4)*((SUM((B90-H90)^2,(C90-H90)^2,(D90-H90)^2)+SUM((E90-I90)^2,(F90-I90)^2,(G90-I90)^2)))),all_biorepintensities!$U$4)</f>
        <v>74122761.987221405</v>
      </c>
      <c r="K90" s="2">
        <f>ROUND((I90-H90)/(J90+all_biorepintensities!$U$2),all_biorepintensities!$U$4)</f>
        <v>-0.60370217559999995</v>
      </c>
      <c r="L90" s="2">
        <f>K90+0.00000001*ROWS($K$2:K90)</f>
        <v>-0.60370128559999992</v>
      </c>
      <c r="M90">
        <f>COUNTIF(L:L,"&lt;="&amp;$L90)</f>
        <v>18</v>
      </c>
      <c r="N90" s="2">
        <f>AVERAGE(Sheet1!$N90,Sheet5!$N90,Sheet9!$N90)</f>
        <v>0.29808012263333333</v>
      </c>
      <c r="O90">
        <f>INDEX($K$2:$K$416,MATCH(ROWS($M$2:$M90),$M$2:$M$416,0))</f>
        <v>0.42372347599999999</v>
      </c>
      <c r="P90">
        <f t="shared" si="4"/>
        <v>8.8843267176587623E-2</v>
      </c>
      <c r="Q90">
        <f t="shared" si="5"/>
        <v>-0.70191987736666661</v>
      </c>
      <c r="R90">
        <f t="shared" si="6"/>
        <v>1.2980801226333334</v>
      </c>
      <c r="S90" t="b">
        <f t="shared" si="7"/>
        <v>0</v>
      </c>
    </row>
    <row r="91" spans="1:19" x14ac:dyDescent="0.25">
      <c r="A91" s="15" t="s">
        <v>96</v>
      </c>
      <c r="B91" s="15">
        <f>normalization!B91-normalization!$H91</f>
        <v>-238237656.37235612</v>
      </c>
      <c r="C91" s="15">
        <f>normalization!C91-normalization!$H91</f>
        <v>239861466.64500806</v>
      </c>
      <c r="D91" s="15">
        <f>normalization!D91-normalization!$H91</f>
        <v>188217530.88820103</v>
      </c>
      <c r="E91" s="15">
        <f>normalization!E91-normalization!$H91</f>
        <v>-251551922.67505485</v>
      </c>
      <c r="F91" s="15">
        <f>normalization!F91-normalization!$H91</f>
        <v>27377027.362329394</v>
      </c>
      <c r="G91" s="15">
        <f>normalization!G91-normalization!$H91</f>
        <v>34333554.151872486</v>
      </c>
      <c r="H91" s="10">
        <f>ROUND(AVERAGE(B91:D91),all_biorepintensities!$U$4)</f>
        <v>63280447.053617701</v>
      </c>
      <c r="I91" s="10">
        <f>ROUND(AVERAGE(E91:G91),all_biorepintensities!$U$4)</f>
        <v>-63280447.053617701</v>
      </c>
      <c r="J91" s="2">
        <f>ROUND(SQRT(((1/3+1/3)/4)*((SUM((B91-H91)^2,(C91-H91)^2,(D91-H91)^2)+SUM((E91-I91)^2,(F91-I91)^2,(G91-I91)^2)))),all_biorepintensities!$U$4)</f>
        <v>178370736.352743</v>
      </c>
      <c r="K91" s="2">
        <f>ROUND((I91-H91)/(J91+all_biorepintensities!$U$2),all_biorepintensities!$U$4)</f>
        <v>-0.70953843650000004</v>
      </c>
      <c r="L91" s="2">
        <f>K91+0.00000001*ROWS($K$2:K91)</f>
        <v>-0.70953753650000007</v>
      </c>
      <c r="M91">
        <f>COUNTIF(L:L,"&lt;="&amp;$L91)</f>
        <v>16</v>
      </c>
      <c r="N91" s="2">
        <f>AVERAGE(Sheet1!$N91,Sheet5!$N91,Sheet9!$N91)</f>
        <v>0.31043122796666667</v>
      </c>
      <c r="O91">
        <f>INDEX($K$2:$K$416,MATCH(ROWS($M$2:$M91),$M$2:$M$416,0))</f>
        <v>0.42884427120000002</v>
      </c>
      <c r="P91">
        <f t="shared" si="4"/>
        <v>8.3730665851225836E-2</v>
      </c>
      <c r="Q91">
        <f t="shared" si="5"/>
        <v>-0.68956877203333333</v>
      </c>
      <c r="R91">
        <f t="shared" si="6"/>
        <v>1.3104312279666668</v>
      </c>
      <c r="S91" t="b">
        <f t="shared" si="7"/>
        <v>0</v>
      </c>
    </row>
    <row r="92" spans="1:19" x14ac:dyDescent="0.25">
      <c r="A92" s="15" t="s">
        <v>97</v>
      </c>
      <c r="B92" s="15">
        <f>normalization!B92-normalization!$H92</f>
        <v>-7663445.4165023789</v>
      </c>
      <c r="C92" s="15">
        <f>normalization!C92-normalization!$H92</f>
        <v>-3167044.8292028382</v>
      </c>
      <c r="D92" s="15">
        <f>normalization!D92-normalization!$H92</f>
        <v>6870913.5562739074</v>
      </c>
      <c r="E92" s="15">
        <f>normalization!E92-normalization!$H92</f>
        <v>-10632804.600951791</v>
      </c>
      <c r="F92" s="15">
        <f>normalization!F92-normalization!$H92</f>
        <v>4953138.931761466</v>
      </c>
      <c r="G92" s="15">
        <f>normalization!G92-normalization!$H92</f>
        <v>9639242.3586216271</v>
      </c>
      <c r="H92" s="10">
        <f>ROUND(AVERAGE(B92:D92),all_biorepintensities!$U$4)</f>
        <v>-1319858.8964771</v>
      </c>
      <c r="I92" s="10">
        <f>ROUND(AVERAGE(E92:G92),all_biorepintensities!$U$4)</f>
        <v>1319858.8964771</v>
      </c>
      <c r="J92" s="2">
        <f>ROUND(SQRT(((1/3+1/3)/4)*((SUM((B92-H92)^2,(C92-H92)^2,(D92-H92)^2)+SUM((E92-I92)^2,(F92-I92)^2,(G92-I92)^2)))),all_biorepintensities!$U$4)</f>
        <v>7483548.2768049296</v>
      </c>
      <c r="K92" s="2">
        <f>ROUND((I92-H92)/(J92+all_biorepintensities!$U$2),all_biorepintensities!$U$4)</f>
        <v>0.35273607420000003</v>
      </c>
      <c r="L92" s="2">
        <f>K92+0.00000001*ROWS($K$2:K92)</f>
        <v>0.35273698420000005</v>
      </c>
      <c r="M92">
        <f>COUNTIF(L:L,"&lt;="&amp;$L92)</f>
        <v>87</v>
      </c>
      <c r="N92" s="2">
        <f>AVERAGE(Sheet1!$N92,Sheet5!$N92,Sheet9!$N92)</f>
        <v>0.31516057476666665</v>
      </c>
      <c r="O92">
        <f>INDEX($K$2:$K$416,MATCH(ROWS($M$2:$M92),$M$2:$M$416,0))</f>
        <v>0.52675070540000002</v>
      </c>
      <c r="P92">
        <f t="shared" si="4"/>
        <v>0.14961681620297745</v>
      </c>
      <c r="Q92">
        <f t="shared" si="5"/>
        <v>-0.68483942523333341</v>
      </c>
      <c r="R92">
        <f t="shared" si="6"/>
        <v>1.3151605747666666</v>
      </c>
      <c r="S92" t="b">
        <f t="shared" si="7"/>
        <v>0</v>
      </c>
    </row>
    <row r="93" spans="1:19" x14ac:dyDescent="0.25">
      <c r="A93" s="15" t="s">
        <v>98</v>
      </c>
      <c r="B93" s="15">
        <f>normalization!B93-normalization!$H93</f>
        <v>-288064730.2454623</v>
      </c>
      <c r="C93" s="15">
        <f>normalization!C93-normalization!$H93</f>
        <v>105002852.89901286</v>
      </c>
      <c r="D93" s="15">
        <f>normalization!D93-normalization!$H93</f>
        <v>236841006.92213595</v>
      </c>
      <c r="E93" s="15">
        <f>normalization!E93-normalization!$H93</f>
        <v>-313766639.65237284</v>
      </c>
      <c r="F93" s="15">
        <f>normalization!F93-normalization!$H93</f>
        <v>59136798.241968989</v>
      </c>
      <c r="G93" s="15">
        <f>normalization!G93-normalization!$H93</f>
        <v>200850711.83471715</v>
      </c>
      <c r="H93" s="10">
        <f>ROUND(AVERAGE(B93:D93),all_biorepintensities!$U$4)</f>
        <v>17926376.525228798</v>
      </c>
      <c r="I93" s="10">
        <f>ROUND(AVERAGE(E93:G93),all_biorepintensities!$U$4)</f>
        <v>-17926376.525228899</v>
      </c>
      <c r="J93" s="2">
        <f>ROUND(SQRT(((1/3+1/3)/4)*((SUM((B93-H93)^2,(C93-H93)^2,(D93-H93)^2)+SUM((E93-I93)^2,(F93-I93)^2,(G93-I93)^2)))),all_biorepintensities!$U$4)</f>
        <v>220022761.75653401</v>
      </c>
      <c r="K93" s="2">
        <f>ROUND((I93-H93)/(J93+all_biorepintensities!$U$2),all_biorepintensities!$U$4)</f>
        <v>-0.16295019929999999</v>
      </c>
      <c r="L93" s="2">
        <f>K93+0.00000001*ROWS($K$2:K93)</f>
        <v>-0.1629492793</v>
      </c>
      <c r="M93">
        <f>COUNTIF(L:L,"&lt;="&amp;$L93)</f>
        <v>42</v>
      </c>
      <c r="N93" s="2">
        <f>AVERAGE(Sheet1!$N93,Sheet5!$N93,Sheet9!$N93)</f>
        <v>0.32761482069999998</v>
      </c>
      <c r="O93">
        <f>INDEX($K$2:$K$416,MATCH(ROWS($M$2:$M93),$M$2:$M$416,0))</f>
        <v>0.54248101869999998</v>
      </c>
      <c r="P93">
        <f t="shared" si="4"/>
        <v>0.15193334565357139</v>
      </c>
      <c r="Q93">
        <f t="shared" si="5"/>
        <v>-0.67238517929999997</v>
      </c>
      <c r="R93">
        <f t="shared" si="6"/>
        <v>1.3276148207</v>
      </c>
      <c r="S93" t="b">
        <f t="shared" si="7"/>
        <v>0</v>
      </c>
    </row>
    <row r="94" spans="1:19" x14ac:dyDescent="0.25">
      <c r="A94" s="15" t="s">
        <v>99</v>
      </c>
      <c r="B94" s="15">
        <f>normalization!B94-normalization!$H94</f>
        <v>-662444584.30532432</v>
      </c>
      <c r="C94" s="15">
        <f>normalization!C94-normalization!$H94</f>
        <v>484518570.09147394</v>
      </c>
      <c r="D94" s="15">
        <f>normalization!D94-normalization!$H94</f>
        <v>741830764.91304433</v>
      </c>
      <c r="E94" s="15">
        <f>normalization!E94-normalization!$H94</f>
        <v>-707261672.70599151</v>
      </c>
      <c r="F94" s="15">
        <f>normalization!F94-normalization!$H94</f>
        <v>-147894360.00768471</v>
      </c>
      <c r="G94" s="15">
        <f>normalization!G94-normalization!$H94</f>
        <v>291251282.0144819</v>
      </c>
      <c r="H94" s="10">
        <f>ROUND(AVERAGE(B94:D94),all_biorepintensities!$U$4)</f>
        <v>187968250.23306501</v>
      </c>
      <c r="I94" s="10">
        <f>ROUND(AVERAGE(E94:G94),all_biorepintensities!$U$4)</f>
        <v>-187968250.23306501</v>
      </c>
      <c r="J94" s="2">
        <f>ROUND(SQRT(((1/3+1/3)/4)*((SUM((B94-H94)^2,(C94-H94)^2,(D94-H94)^2)+SUM((E94-I94)^2,(F94-I94)^2,(G94-I94)^2)))),all_biorepintensities!$U$4)</f>
        <v>519427682.15161097</v>
      </c>
      <c r="K94" s="2">
        <f>ROUND((I94-H94)/(J94+all_biorepintensities!$U$2),all_biorepintensities!$U$4)</f>
        <v>-0.72375137609999995</v>
      </c>
      <c r="L94" s="2">
        <f>K94+0.00000001*ROWS($K$2:K94)</f>
        <v>-0.72375044609999994</v>
      </c>
      <c r="M94">
        <f>COUNTIF(L:L,"&lt;="&amp;$L94)</f>
        <v>13</v>
      </c>
      <c r="N94" s="2">
        <f>AVERAGE(Sheet1!$N94,Sheet5!$N94,Sheet9!$N94)</f>
        <v>0.33920929096666663</v>
      </c>
      <c r="O94">
        <f>INDEX($K$2:$K$416,MATCH(ROWS($M$2:$M94),$M$2:$M$416,0))</f>
        <v>0.54811445130000003</v>
      </c>
      <c r="P94">
        <f t="shared" si="4"/>
        <v>0.14771825549656301</v>
      </c>
      <c r="Q94">
        <f t="shared" si="5"/>
        <v>-0.66079070903333337</v>
      </c>
      <c r="R94">
        <f t="shared" si="6"/>
        <v>1.3392092909666666</v>
      </c>
      <c r="S94" t="b">
        <f t="shared" si="7"/>
        <v>0</v>
      </c>
    </row>
    <row r="95" spans="1:19" x14ac:dyDescent="0.25">
      <c r="A95" s="15" t="s">
        <v>100</v>
      </c>
      <c r="B95" s="15">
        <f>normalization!B95-normalization!$H95</f>
        <v>-116281588.91017236</v>
      </c>
      <c r="C95" s="15">
        <f>normalization!C95-normalization!$H95</f>
        <v>273469418.33126986</v>
      </c>
      <c r="D95" s="15">
        <f>normalization!D95-normalization!$H95</f>
        <v>-59751870.285605662</v>
      </c>
      <c r="E95" s="15">
        <f>normalization!E95-normalization!$H95</f>
        <v>-123156279.72600953</v>
      </c>
      <c r="F95" s="15">
        <f>normalization!F95-normalization!$H95</f>
        <v>125924768.05582528</v>
      </c>
      <c r="G95" s="15">
        <f>normalization!G95-normalization!$H95</f>
        <v>-100204447.46530768</v>
      </c>
      <c r="H95" s="10">
        <f>ROUND(AVERAGE(B95:D95),all_biorepintensities!$U$4)</f>
        <v>32478653.0451639</v>
      </c>
      <c r="I95" s="10">
        <f>ROUND(AVERAGE(E95:G95),all_biorepintensities!$U$4)</f>
        <v>-32478653.045164</v>
      </c>
      <c r="J95" s="2">
        <f>ROUND(SQRT(((1/3+1/3)/4)*((SUM((B95-H95)^2,(C95-H95)^2,(D95-H95)^2)+SUM((E95-I95)^2,(F95-I95)^2,(G95-I95)^2)))),all_biorepintensities!$U$4)</f>
        <v>145266127.618972</v>
      </c>
      <c r="K95" s="2">
        <f>ROUND((I95-H95)/(J95+all_biorepintensities!$U$2),all_biorepintensities!$U$4)</f>
        <v>-0.44716071600000001</v>
      </c>
      <c r="L95" s="2">
        <f>K95+0.00000001*ROWS($K$2:K95)</f>
        <v>-0.44715977600000001</v>
      </c>
      <c r="M95">
        <f>COUNTIF(L:L,"&lt;="&amp;$L95)</f>
        <v>23</v>
      </c>
      <c r="N95" s="2">
        <f>AVERAGE(Sheet1!$N95,Sheet5!$N95,Sheet9!$N95)</f>
        <v>0.34293066026666663</v>
      </c>
      <c r="O95">
        <f>INDEX($K$2:$K$416,MATCH(ROWS($M$2:$M95),$M$2:$M$416,0))</f>
        <v>0.550363504</v>
      </c>
      <c r="P95">
        <f t="shared" si="4"/>
        <v>0.14667717044464945</v>
      </c>
      <c r="Q95">
        <f t="shared" si="5"/>
        <v>-0.65706933973333337</v>
      </c>
      <c r="R95">
        <f t="shared" si="6"/>
        <v>1.3429306602666666</v>
      </c>
      <c r="S95" t="b">
        <f t="shared" si="7"/>
        <v>0</v>
      </c>
    </row>
    <row r="96" spans="1:19" x14ac:dyDescent="0.25">
      <c r="A96" s="15" t="s">
        <v>101</v>
      </c>
      <c r="B96" s="15">
        <f>normalization!B96-normalization!$H96</f>
        <v>-17163222.556590367</v>
      </c>
      <c r="C96" s="15">
        <f>normalization!C96-normalization!$H96</f>
        <v>13579223.13111094</v>
      </c>
      <c r="D96" s="15">
        <f>normalization!D96-normalization!$H96</f>
        <v>12809939.484611828</v>
      </c>
      <c r="E96" s="15">
        <f>normalization!E96-normalization!$H96</f>
        <v>-17998694.55576634</v>
      </c>
      <c r="F96" s="15">
        <f>normalization!F96-normalization!$H96</f>
        <v>9060634.2114234976</v>
      </c>
      <c r="G96" s="15">
        <f>normalization!G96-normalization!$H96</f>
        <v>-287879.71478954703</v>
      </c>
      <c r="H96" s="10">
        <f>ROUND(AVERAGE(B96:D96),all_biorepintensities!$U$4)</f>
        <v>3075313.3530441299</v>
      </c>
      <c r="I96" s="10">
        <f>ROUND(AVERAGE(E96:G96),all_biorepintensities!$U$4)</f>
        <v>-3075313.3530441299</v>
      </c>
      <c r="J96" s="2">
        <f>ROUND(SQRT(((1/3+1/3)/4)*((SUM((B96-H96)^2,(C96-H96)^2,(D96-H96)^2)+SUM((E96-I96)^2,(F96-I96)^2,(G96-I96)^2)))),all_biorepintensities!$U$4)</f>
        <v>12861128.245023699</v>
      </c>
      <c r="K96" s="2">
        <f>ROUND((I96-H96)/(J96+all_biorepintensities!$U$2),all_biorepintensities!$U$4)</f>
        <v>-0.47823379960000001</v>
      </c>
      <c r="L96" s="2">
        <f>K96+0.00000001*ROWS($K$2:K96)</f>
        <v>-0.47823284960000001</v>
      </c>
      <c r="M96">
        <f>COUNTIF(L:L,"&lt;="&amp;$L96)</f>
        <v>21</v>
      </c>
      <c r="N96" s="2">
        <f>AVERAGE(Sheet1!$N96,Sheet5!$N96,Sheet9!$N96)</f>
        <v>0.39808757376666665</v>
      </c>
      <c r="O96">
        <f>INDEX($K$2:$K$416,MATCH(ROWS($M$2:$M96),$M$2:$M$416,0))</f>
        <v>0.68554284070000004</v>
      </c>
      <c r="P96">
        <f t="shared" si="4"/>
        <v>0.20326156853634916</v>
      </c>
      <c r="Q96">
        <f t="shared" si="5"/>
        <v>-0.6019124262333333</v>
      </c>
      <c r="R96">
        <f t="shared" si="6"/>
        <v>1.3980875737666667</v>
      </c>
      <c r="S96" t="b">
        <f t="shared" si="7"/>
        <v>0</v>
      </c>
    </row>
    <row r="97" spans="1:19" x14ac:dyDescent="0.25">
      <c r="A97" s="15" t="s">
        <v>102</v>
      </c>
      <c r="B97" s="15">
        <f>normalization!B97-normalization!$H97</f>
        <v>43423635.239954323</v>
      </c>
      <c r="C97" s="15">
        <f>normalization!C97-normalization!$H97</f>
        <v>-51185038.406714469</v>
      </c>
      <c r="D97" s="15">
        <f>normalization!D97-normalization!$H97</f>
        <v>7979858.6774294078</v>
      </c>
      <c r="E97" s="15">
        <f>normalization!E97-normalization!$H97</f>
        <v>29352736.468780369</v>
      </c>
      <c r="F97" s="15">
        <f>normalization!F97-normalization!$H97</f>
        <v>-40687063.520759463</v>
      </c>
      <c r="G97" s="15">
        <f>normalization!G97-normalization!$H97</f>
        <v>11115871.541309655</v>
      </c>
      <c r="H97" s="10">
        <f>ROUND(AVERAGE(B97:D97),all_biorepintensities!$U$4)</f>
        <v>72818.503556420401</v>
      </c>
      <c r="I97" s="10">
        <f>ROUND(AVERAGE(E97:G97),all_biorepintensities!$U$4)</f>
        <v>-72818.503556480005</v>
      </c>
      <c r="J97" s="2">
        <f>ROUND(SQRT(((1/3+1/3)/4)*((SUM((B97-H97)^2,(C97-H97)^2,(D97-H97)^2)+SUM((E97-I97)^2,(F97-I97)^2,(G97-I97)^2)))),all_biorepintensities!$U$4)</f>
        <v>34664461.772169702</v>
      </c>
      <c r="K97" s="2">
        <f>ROUND((I97-H97)/(J97+all_biorepintensities!$U$2),all_biorepintensities!$U$4)</f>
        <v>-4.2013346000000003E-3</v>
      </c>
      <c r="L97" s="2">
        <f>K97+0.00000001*ROWS($K$2:K97)</f>
        <v>-4.2003746E-3</v>
      </c>
      <c r="M97">
        <f>COUNTIF(L:L,"&lt;="&amp;$L97)</f>
        <v>62</v>
      </c>
      <c r="N97" s="2">
        <f>AVERAGE(Sheet1!$N97,Sheet5!$N97,Sheet9!$N97)</f>
        <v>0.46060207150000004</v>
      </c>
      <c r="O97">
        <f>INDEX($K$2:$K$416,MATCH(ROWS($M$2:$M97),$M$2:$M$416,0))</f>
        <v>0.75387109519999995</v>
      </c>
      <c r="P97">
        <f t="shared" si="4"/>
        <v>0.20737251537022824</v>
      </c>
      <c r="Q97">
        <f t="shared" si="5"/>
        <v>-0.5393979284999999</v>
      </c>
      <c r="R97">
        <f t="shared" si="6"/>
        <v>1.4606020715000001</v>
      </c>
      <c r="S97" t="b">
        <f t="shared" si="7"/>
        <v>0</v>
      </c>
    </row>
    <row r="98" spans="1:19" x14ac:dyDescent="0.25">
      <c r="A98" s="15" t="s">
        <v>103</v>
      </c>
      <c r="B98" s="15">
        <f>normalization!B98-normalization!$H98</f>
        <v>-327208958.13805884</v>
      </c>
      <c r="C98" s="15">
        <f>normalization!C98-normalization!$H98</f>
        <v>118410552.46797067</v>
      </c>
      <c r="D98" s="15">
        <f>normalization!D98-normalization!$H98</f>
        <v>209380959.33834291</v>
      </c>
      <c r="E98" s="15">
        <f>normalization!E98-normalization!$H98</f>
        <v>-323337954.64127332</v>
      </c>
      <c r="F98" s="15">
        <f>normalization!F98-normalization!$H98</f>
        <v>123323157.85303414</v>
      </c>
      <c r="G98" s="15">
        <f>normalization!G98-normalization!$H98</f>
        <v>199432243.11998403</v>
      </c>
      <c r="H98" s="10">
        <f>ROUND(AVERAGE(B98:D98),all_biorepintensities!$U$4)</f>
        <v>194184.55608491099</v>
      </c>
      <c r="I98" s="10">
        <f>ROUND(AVERAGE(E98:G98),all_biorepintensities!$U$4)</f>
        <v>-194184.55608504999</v>
      </c>
      <c r="J98" s="2">
        <f>ROUND(SQRT(((1/3+1/3)/4)*((SUM((B98-H98)^2,(C98-H98)^2,(D98-H98)^2)+SUM((E98-I98)^2,(F98-I98)^2,(G98-I98)^2)))),all_biorepintensities!$U$4)</f>
        <v>232542531.908851</v>
      </c>
      <c r="K98" s="2">
        <f>ROUND((I98-H98)/(J98+all_biorepintensities!$U$2),all_biorepintensities!$U$4)</f>
        <v>-1.6700993000000001E-3</v>
      </c>
      <c r="L98" s="2">
        <f>K98+0.00000001*ROWS($K$2:K98)</f>
        <v>-1.6691293E-3</v>
      </c>
      <c r="M98">
        <f>COUNTIF(L:L,"&lt;="&amp;$L98)</f>
        <v>63</v>
      </c>
      <c r="N98" s="2">
        <f>AVERAGE(Sheet1!$N98,Sheet5!$N98,Sheet9!$N98)</f>
        <v>0.4778388073</v>
      </c>
      <c r="O98">
        <f>INDEX($K$2:$K$416,MATCH(ROWS($M$2:$M98),$M$2:$M$416,0))</f>
        <v>0.75430319420000003</v>
      </c>
      <c r="P98">
        <f t="shared" si="4"/>
        <v>0.19548984273357131</v>
      </c>
      <c r="Q98">
        <f t="shared" si="5"/>
        <v>-0.52216119270000005</v>
      </c>
      <c r="R98">
        <f t="shared" si="6"/>
        <v>1.4778388072999999</v>
      </c>
      <c r="S98" t="b">
        <f t="shared" si="7"/>
        <v>0</v>
      </c>
    </row>
    <row r="99" spans="1:19" x14ac:dyDescent="0.25">
      <c r="A99" s="15" t="s">
        <v>104</v>
      </c>
      <c r="B99" s="15">
        <f>normalization!B99-normalization!$H99</f>
        <v>-116398777.12452893</v>
      </c>
      <c r="C99" s="15">
        <f>normalization!C99-normalization!$H99</f>
        <v>52062995.209876239</v>
      </c>
      <c r="D99" s="15">
        <f>normalization!D99-normalization!$H99</f>
        <v>57424563.239520699</v>
      </c>
      <c r="E99" s="15">
        <f>normalization!E99-normalization!$H99</f>
        <v>-127395046.28033812</v>
      </c>
      <c r="F99" s="15">
        <f>normalization!F99-normalization!$H99</f>
        <v>60616815.893394947</v>
      </c>
      <c r="G99" s="15">
        <f>normalization!G99-normalization!$H99</f>
        <v>73689449.062075317</v>
      </c>
      <c r="H99" s="10">
        <f>ROUND(AVERAGE(B99:D99),all_biorepintensities!$U$4)</f>
        <v>-2303739.5583773302</v>
      </c>
      <c r="I99" s="10">
        <f>ROUND(AVERAGE(E99:G99),all_biorepintensities!$U$4)</f>
        <v>2303739.55837738</v>
      </c>
      <c r="J99" s="2">
        <f>ROUND(SQRT(((1/3+1/3)/4)*((SUM((B99-H99)^2,(C99-H99)^2,(D99-H99)^2)+SUM((E99-I99)^2,(F99-I99)^2,(G99-I99)^2)))),all_biorepintensities!$U$4)</f>
        <v>86466755.695216507</v>
      </c>
      <c r="K99" s="2">
        <f>ROUND((I99-H99)/(J99+all_biorepintensities!$U$2),all_biorepintensities!$U$4)</f>
        <v>5.3286133200000002E-2</v>
      </c>
      <c r="L99" s="2">
        <f>K99+0.00000001*ROWS($K$2:K99)</f>
        <v>5.32871132E-2</v>
      </c>
      <c r="M99">
        <f>COUNTIF(L:L,"&lt;="&amp;$L99)</f>
        <v>73</v>
      </c>
      <c r="N99" s="2">
        <f>AVERAGE(Sheet1!$N99,Sheet5!$N99,Sheet9!$N99)</f>
        <v>0.55754559026666672</v>
      </c>
      <c r="O99">
        <f>INDEX($K$2:$K$416,MATCH(ROWS($M$2:$M99),$M$2:$M$416,0))</f>
        <v>0.7619389003</v>
      </c>
      <c r="P99">
        <f t="shared" si="4"/>
        <v>0.14452789555373435</v>
      </c>
      <c r="Q99">
        <f t="shared" si="5"/>
        <v>-0.44245440973333328</v>
      </c>
      <c r="R99">
        <f t="shared" si="6"/>
        <v>1.5575455902666668</v>
      </c>
      <c r="S99" t="b">
        <f t="shared" si="7"/>
        <v>0</v>
      </c>
    </row>
    <row r="100" spans="1:19" x14ac:dyDescent="0.25">
      <c r="A100" s="15" t="s">
        <v>105</v>
      </c>
      <c r="B100" s="15">
        <f>normalization!B100-normalization!$H100</f>
        <v>-92656653.793949962</v>
      </c>
      <c r="C100" s="15">
        <f>normalization!C100-normalization!$H100</f>
        <v>15181568.477253571</v>
      </c>
      <c r="D100" s="15">
        <f>normalization!D100-normalization!$H100</f>
        <v>79479975.412252143</v>
      </c>
      <c r="E100" s="15">
        <f>normalization!E100-normalization!$H100</f>
        <v>-91662864.182981536</v>
      </c>
      <c r="F100" s="15">
        <f>normalization!F100-normalization!$H100</f>
        <v>20954584.258450404</v>
      </c>
      <c r="G100" s="15">
        <f>normalization!G100-normalization!$H100</f>
        <v>68703389.828975365</v>
      </c>
      <c r="H100" s="10">
        <f>ROUND(AVERAGE(B100:D100),all_biorepintensities!$U$4)</f>
        <v>668296.69851858402</v>
      </c>
      <c r="I100" s="10">
        <f>ROUND(AVERAGE(E100:G100),all_biorepintensities!$U$4)</f>
        <v>-668296.69851858902</v>
      </c>
      <c r="J100" s="2">
        <f>ROUND(SQRT(((1/3+1/3)/4)*((SUM((B100-H100)^2,(C100-H100)^2,(D100-H100)^2)+SUM((E100-I100)^2,(F100-I100)^2,(G100-I100)^2)))),all_biorepintensities!$U$4)</f>
        <v>69151347.694814205</v>
      </c>
      <c r="K100" s="2">
        <f>ROUND((I100-H100)/(J100+all_biorepintensities!$U$2),all_biorepintensities!$U$4)</f>
        <v>-1.93285225E-2</v>
      </c>
      <c r="L100" s="2">
        <f>K100+0.00000001*ROWS($K$2:K100)</f>
        <v>-1.9327532500000001E-2</v>
      </c>
      <c r="M100">
        <f>COUNTIF(L:L,"&lt;="&amp;$L100)</f>
        <v>58</v>
      </c>
      <c r="N100" s="2">
        <f>AVERAGE(Sheet1!$N100,Sheet5!$N100,Sheet9!$N100)</f>
        <v>0.82134390000000002</v>
      </c>
      <c r="O100">
        <f>INDEX($K$2:$K$416,MATCH(ROWS($M$2:$M100),$M$2:$M$416,0))</f>
        <v>1.2485839168999999</v>
      </c>
      <c r="P100">
        <f t="shared" si="4"/>
        <v>0.30210431314424507</v>
      </c>
      <c r="Q100">
        <f t="shared" si="5"/>
        <v>-0.17865609999999998</v>
      </c>
      <c r="R100">
        <f t="shared" si="6"/>
        <v>1.8213439</v>
      </c>
      <c r="S100" t="b">
        <f t="shared" si="7"/>
        <v>0</v>
      </c>
    </row>
    <row r="101" spans="1:19" x14ac:dyDescent="0.25">
      <c r="A101" s="15" t="s">
        <v>106</v>
      </c>
      <c r="B101" s="15">
        <f>normalization!B101-normalization!$H101</f>
        <v>-98834758.509117573</v>
      </c>
      <c r="C101" s="15">
        <f>normalization!C101-normalization!$H101</f>
        <v>-50394674.934023753</v>
      </c>
      <c r="D101" s="15">
        <f>normalization!D101-normalization!$H101</f>
        <v>78460935.852700859</v>
      </c>
      <c r="E101" s="15">
        <f>normalization!E101-normalization!$H101</f>
        <v>-79117920.652400672</v>
      </c>
      <c r="F101" s="15">
        <f>normalization!F101-normalization!$H101</f>
        <v>-1984166.8799076378</v>
      </c>
      <c r="G101" s="15">
        <f>normalization!G101-normalization!$H101</f>
        <v>151870585.12274876</v>
      </c>
      <c r="H101" s="10">
        <f>ROUND(AVERAGE(B101:D101),all_biorepintensities!$U$4)</f>
        <v>-23589499.196813501</v>
      </c>
      <c r="I101" s="10">
        <f>ROUND(AVERAGE(E101:G101),all_biorepintensities!$U$4)</f>
        <v>23589499.196813501</v>
      </c>
      <c r="J101" s="2">
        <f>ROUND(SQRT(((1/3+1/3)/4)*((SUM((B101-H101)^2,(C101-H101)^2,(D101-H101)^2)+SUM((E101-I101)^2,(F101-I101)^2,(G101-I101)^2)))),all_biorepintensities!$U$4)</f>
        <v>86075084.745913699</v>
      </c>
      <c r="K101" s="2">
        <f>ROUND((I101-H101)/(J101+all_biorepintensities!$U$2),all_biorepintensities!$U$4)</f>
        <v>0.54811445130000003</v>
      </c>
      <c r="L101" s="2">
        <f>K101+0.00000001*ROWS($K$2:K101)</f>
        <v>0.54811545130000006</v>
      </c>
      <c r="M101">
        <f>COUNTIF(L:L,"&lt;="&amp;$L101)</f>
        <v>93</v>
      </c>
      <c r="N101" s="2">
        <f>AVERAGE(Sheet1!$N101,Sheet5!$N101,Sheet9!$N101)</f>
        <v>1.1680629543333334</v>
      </c>
      <c r="O101">
        <f>INDEX($K$2:$K$416,MATCH(ROWS($M$2:$M101),$M$2:$M$416,0))</f>
        <v>5.7716125598000003</v>
      </c>
      <c r="P101">
        <f t="shared" si="4"/>
        <v>3.2552011435541357</v>
      </c>
      <c r="Q101">
        <f t="shared" si="5"/>
        <v>0.1680629543333334</v>
      </c>
      <c r="R101">
        <f t="shared" si="6"/>
        <v>2.1680629543333332</v>
      </c>
      <c r="S101" t="b">
        <f t="shared" si="7"/>
        <v>1</v>
      </c>
    </row>
    <row r="102" spans="1:19" x14ac:dyDescent="0.25">
      <c r="B102" s="10"/>
      <c r="C102" s="10"/>
      <c r="D102" s="10"/>
      <c r="E102" s="10"/>
      <c r="F102" s="10"/>
      <c r="G102" s="10"/>
      <c r="H102" s="10"/>
      <c r="I102" s="10"/>
      <c r="M102"/>
      <c r="O102"/>
      <c r="P102"/>
      <c r="Q102"/>
      <c r="S102"/>
    </row>
    <row r="103" spans="1:19" x14ac:dyDescent="0.25">
      <c r="B103" s="10"/>
      <c r="C103" s="10"/>
      <c r="D103" s="10"/>
      <c r="E103" s="10"/>
      <c r="F103" s="10"/>
      <c r="G103" s="10"/>
      <c r="H103" s="10"/>
      <c r="I103" s="10"/>
      <c r="M103"/>
      <c r="O103"/>
      <c r="P103"/>
      <c r="Q103"/>
      <c r="S103"/>
    </row>
    <row r="104" spans="1:19" x14ac:dyDescent="0.25">
      <c r="B104" s="10"/>
      <c r="C104" s="10"/>
      <c r="D104" s="10"/>
      <c r="E104" s="10"/>
      <c r="F104" s="10"/>
      <c r="G104" s="10"/>
      <c r="H104" s="10"/>
      <c r="I104" s="10"/>
      <c r="M104"/>
      <c r="O104"/>
      <c r="P104"/>
      <c r="Q104"/>
      <c r="S104"/>
    </row>
    <row r="105" spans="1:19" x14ac:dyDescent="0.25">
      <c r="B105" s="10"/>
      <c r="C105" s="10"/>
      <c r="D105" s="10"/>
      <c r="E105" s="10"/>
      <c r="F105" s="10"/>
      <c r="G105" s="10"/>
      <c r="H105" s="10"/>
      <c r="I105" s="10"/>
      <c r="M105"/>
      <c r="O105"/>
      <c r="P105"/>
      <c r="Q105"/>
      <c r="S105"/>
    </row>
    <row r="106" spans="1:19" x14ac:dyDescent="0.25">
      <c r="B106" s="10"/>
      <c r="C106" s="10"/>
      <c r="D106" s="10"/>
      <c r="E106" s="10"/>
      <c r="F106" s="10"/>
      <c r="G106" s="10"/>
      <c r="H106" s="10"/>
      <c r="I106" s="10"/>
      <c r="M106"/>
      <c r="O106"/>
      <c r="P106"/>
      <c r="Q106"/>
      <c r="S106"/>
    </row>
    <row r="107" spans="1:19" x14ac:dyDescent="0.25">
      <c r="B107" s="10"/>
      <c r="C107" s="10"/>
      <c r="D107" s="10"/>
      <c r="E107" s="10"/>
      <c r="F107" s="10"/>
      <c r="G107" s="10"/>
      <c r="H107" s="10"/>
      <c r="I107" s="10"/>
      <c r="M107"/>
      <c r="O107"/>
      <c r="P107"/>
      <c r="Q107"/>
      <c r="S107"/>
    </row>
    <row r="108" spans="1:19" x14ac:dyDescent="0.25">
      <c r="B108" s="10"/>
      <c r="C108" s="10"/>
      <c r="D108" s="10"/>
      <c r="E108" s="10"/>
      <c r="F108" s="10"/>
      <c r="G108" s="10"/>
      <c r="H108" s="10"/>
      <c r="I108" s="10"/>
      <c r="M108"/>
      <c r="O108"/>
      <c r="P108"/>
      <c r="Q108"/>
      <c r="S108"/>
    </row>
    <row r="109" spans="1:19" x14ac:dyDescent="0.25">
      <c r="B109" s="10"/>
      <c r="C109" s="10"/>
      <c r="D109" s="10"/>
      <c r="E109" s="10"/>
      <c r="F109" s="10"/>
      <c r="G109" s="10"/>
      <c r="H109" s="10"/>
      <c r="I109" s="10"/>
      <c r="M109"/>
      <c r="O109"/>
      <c r="P109"/>
      <c r="Q109"/>
      <c r="S109"/>
    </row>
    <row r="110" spans="1:19" x14ac:dyDescent="0.25">
      <c r="B110" s="10"/>
      <c r="C110" s="10"/>
      <c r="D110" s="10"/>
      <c r="E110" s="10"/>
      <c r="F110" s="10"/>
      <c r="G110" s="10"/>
      <c r="H110" s="10"/>
      <c r="I110" s="10"/>
      <c r="M110"/>
      <c r="O110"/>
      <c r="P110"/>
      <c r="Q110"/>
      <c r="S110"/>
    </row>
    <row r="111" spans="1:19" x14ac:dyDescent="0.25">
      <c r="B111" s="10"/>
      <c r="C111" s="10"/>
      <c r="D111" s="10"/>
      <c r="E111" s="10"/>
      <c r="F111" s="10"/>
      <c r="G111" s="10"/>
      <c r="H111" s="10"/>
      <c r="I111" s="10"/>
      <c r="M111"/>
      <c r="O111"/>
      <c r="P111"/>
      <c r="Q111"/>
      <c r="S111"/>
    </row>
    <row r="112" spans="1:19" x14ac:dyDescent="0.25">
      <c r="B112" s="10"/>
      <c r="C112" s="10"/>
      <c r="D112" s="10"/>
      <c r="E112" s="10"/>
      <c r="F112" s="10"/>
      <c r="G112" s="10"/>
      <c r="H112" s="10"/>
      <c r="I112" s="10"/>
      <c r="M112"/>
      <c r="O112"/>
      <c r="P112"/>
      <c r="Q112"/>
      <c r="S112"/>
    </row>
    <row r="113" spans="2:19" x14ac:dyDescent="0.25">
      <c r="B113" s="10"/>
      <c r="C113" s="10"/>
      <c r="D113" s="10"/>
      <c r="E113" s="10"/>
      <c r="F113" s="10"/>
      <c r="G113" s="10"/>
      <c r="H113" s="10"/>
      <c r="I113" s="10"/>
      <c r="M113"/>
      <c r="O113"/>
      <c r="P113"/>
      <c r="Q113"/>
      <c r="S113"/>
    </row>
    <row r="114" spans="2:19" x14ac:dyDescent="0.25">
      <c r="B114" s="10"/>
      <c r="C114" s="10"/>
      <c r="D114" s="10"/>
      <c r="E114" s="10"/>
      <c r="F114" s="10"/>
      <c r="G114" s="10"/>
      <c r="H114" s="10"/>
      <c r="I114" s="10"/>
      <c r="M114"/>
      <c r="O114"/>
      <c r="P114"/>
      <c r="Q114"/>
      <c r="S114"/>
    </row>
    <row r="115" spans="2:19" x14ac:dyDescent="0.25">
      <c r="B115" s="10"/>
      <c r="C115" s="10"/>
      <c r="D115" s="10"/>
      <c r="E115" s="10"/>
      <c r="F115" s="10"/>
      <c r="G115" s="10"/>
      <c r="H115" s="10"/>
      <c r="I115" s="10"/>
      <c r="M115"/>
      <c r="O115"/>
      <c r="P115"/>
      <c r="Q115"/>
      <c r="S115"/>
    </row>
    <row r="116" spans="2:19" x14ac:dyDescent="0.25">
      <c r="B116" s="10"/>
      <c r="C116" s="10"/>
      <c r="D116" s="10"/>
      <c r="E116" s="10"/>
      <c r="F116" s="10"/>
      <c r="G116" s="10"/>
      <c r="H116" s="10"/>
      <c r="I116" s="10"/>
      <c r="M116"/>
      <c r="O116"/>
      <c r="P116"/>
      <c r="Q116"/>
      <c r="S116"/>
    </row>
    <row r="117" spans="2:19" x14ac:dyDescent="0.25">
      <c r="B117" s="10"/>
      <c r="C117" s="10"/>
      <c r="D117" s="10"/>
      <c r="E117" s="10"/>
      <c r="F117" s="10"/>
      <c r="G117" s="10"/>
      <c r="H117" s="10"/>
      <c r="I117" s="10"/>
      <c r="M117"/>
      <c r="O117"/>
      <c r="P117"/>
      <c r="Q117"/>
      <c r="S117"/>
    </row>
    <row r="118" spans="2:19" x14ac:dyDescent="0.25">
      <c r="B118" s="10"/>
      <c r="C118" s="10"/>
      <c r="D118" s="10"/>
      <c r="E118" s="10"/>
      <c r="F118" s="10"/>
      <c r="G118" s="10"/>
      <c r="H118" s="10"/>
      <c r="I118" s="10"/>
      <c r="M118"/>
      <c r="O118"/>
      <c r="P118"/>
      <c r="Q118"/>
      <c r="S118"/>
    </row>
    <row r="119" spans="2:19" x14ac:dyDescent="0.25">
      <c r="B119" s="10"/>
      <c r="C119" s="10"/>
      <c r="D119" s="10"/>
      <c r="E119" s="10"/>
      <c r="F119" s="10"/>
      <c r="G119" s="10"/>
      <c r="H119" s="10"/>
      <c r="I119" s="10"/>
      <c r="M119"/>
      <c r="O119"/>
      <c r="P119"/>
      <c r="Q119"/>
      <c r="S119"/>
    </row>
    <row r="120" spans="2:19" x14ac:dyDescent="0.25">
      <c r="B120" s="10"/>
      <c r="C120" s="10"/>
      <c r="D120" s="10"/>
      <c r="E120" s="10"/>
      <c r="F120" s="10"/>
      <c r="G120" s="10"/>
      <c r="H120" s="10"/>
      <c r="I120" s="10"/>
      <c r="M120"/>
      <c r="O120"/>
      <c r="P120"/>
      <c r="Q120"/>
      <c r="S120"/>
    </row>
    <row r="121" spans="2:19" x14ac:dyDescent="0.25">
      <c r="B121" s="10"/>
      <c r="C121" s="10"/>
      <c r="D121" s="10"/>
      <c r="E121" s="10"/>
      <c r="F121" s="10"/>
      <c r="G121" s="10"/>
      <c r="H121" s="10"/>
      <c r="I121" s="10"/>
      <c r="M121"/>
      <c r="O121"/>
      <c r="P121"/>
      <c r="Q121"/>
      <c r="S121"/>
    </row>
    <row r="122" spans="2:19" x14ac:dyDescent="0.25">
      <c r="B122" s="10"/>
      <c r="C122" s="10"/>
      <c r="D122" s="10"/>
      <c r="E122" s="10"/>
      <c r="F122" s="10"/>
      <c r="G122" s="10"/>
      <c r="H122" s="10"/>
      <c r="I122" s="10"/>
      <c r="M122"/>
      <c r="O122"/>
      <c r="P122"/>
      <c r="Q122"/>
      <c r="S122"/>
    </row>
    <row r="123" spans="2:19" x14ac:dyDescent="0.25">
      <c r="B123" s="10"/>
      <c r="C123" s="10"/>
      <c r="D123" s="10"/>
      <c r="E123" s="10"/>
      <c r="F123" s="10"/>
      <c r="G123" s="10"/>
      <c r="H123" s="10"/>
      <c r="I123" s="10"/>
      <c r="M123"/>
      <c r="O123"/>
      <c r="P123"/>
      <c r="Q123"/>
      <c r="S123"/>
    </row>
    <row r="124" spans="2:19" x14ac:dyDescent="0.25">
      <c r="B124" s="10"/>
      <c r="C124" s="10"/>
      <c r="D124" s="10"/>
      <c r="E124" s="10"/>
      <c r="F124" s="10"/>
      <c r="G124" s="10"/>
      <c r="H124" s="10"/>
      <c r="I124" s="10"/>
      <c r="M124"/>
      <c r="O124"/>
      <c r="P124"/>
      <c r="Q124"/>
      <c r="S124"/>
    </row>
    <row r="125" spans="2:19" x14ac:dyDescent="0.25">
      <c r="B125" s="10"/>
      <c r="C125" s="10"/>
      <c r="D125" s="10"/>
      <c r="E125" s="10"/>
      <c r="F125" s="10"/>
      <c r="G125" s="10"/>
      <c r="H125" s="10"/>
      <c r="I125" s="10"/>
      <c r="M125"/>
      <c r="O125"/>
      <c r="P125"/>
      <c r="Q125"/>
      <c r="S125"/>
    </row>
    <row r="126" spans="2:19" x14ac:dyDescent="0.25">
      <c r="B126" s="10"/>
      <c r="C126" s="10"/>
      <c r="D126" s="10"/>
      <c r="E126" s="10"/>
      <c r="F126" s="10"/>
      <c r="G126" s="10"/>
      <c r="H126" s="10"/>
      <c r="I126" s="10"/>
      <c r="M126"/>
      <c r="O126"/>
      <c r="P126"/>
      <c r="Q126"/>
      <c r="S126"/>
    </row>
    <row r="127" spans="2:19" x14ac:dyDescent="0.25">
      <c r="B127" s="10"/>
      <c r="C127" s="10"/>
      <c r="D127" s="10"/>
      <c r="E127" s="10"/>
      <c r="F127" s="10"/>
      <c r="G127" s="10"/>
      <c r="H127" s="10"/>
      <c r="I127" s="10"/>
      <c r="M127"/>
      <c r="O127"/>
      <c r="P127"/>
      <c r="Q127"/>
      <c r="S127"/>
    </row>
    <row r="128" spans="2:19" x14ac:dyDescent="0.25">
      <c r="B128" s="10"/>
      <c r="C128" s="10"/>
      <c r="D128" s="10"/>
      <c r="E128" s="10"/>
      <c r="F128" s="10"/>
      <c r="G128" s="10"/>
      <c r="H128" s="10"/>
      <c r="I128" s="10"/>
      <c r="M128"/>
      <c r="O128"/>
      <c r="P128"/>
      <c r="Q128"/>
      <c r="S128"/>
    </row>
    <row r="129" spans="2:19" x14ac:dyDescent="0.25">
      <c r="B129" s="10"/>
      <c r="C129" s="10"/>
      <c r="D129" s="10"/>
      <c r="E129" s="10"/>
      <c r="F129" s="10"/>
      <c r="G129" s="10"/>
      <c r="H129" s="10"/>
      <c r="I129" s="10"/>
      <c r="M129"/>
      <c r="O129"/>
      <c r="P129"/>
      <c r="Q129"/>
      <c r="S129"/>
    </row>
    <row r="130" spans="2:19" x14ac:dyDescent="0.25">
      <c r="B130" s="10"/>
      <c r="C130" s="10"/>
      <c r="D130" s="10"/>
      <c r="E130" s="10"/>
      <c r="F130" s="10"/>
      <c r="G130" s="10"/>
      <c r="H130" s="10"/>
      <c r="I130" s="10"/>
      <c r="M130"/>
      <c r="O130"/>
      <c r="P130"/>
      <c r="Q130"/>
      <c r="S130"/>
    </row>
    <row r="131" spans="2:19" x14ac:dyDescent="0.25">
      <c r="B131" s="10"/>
      <c r="C131" s="10"/>
      <c r="D131" s="10"/>
      <c r="E131" s="10"/>
      <c r="F131" s="10"/>
      <c r="G131" s="10"/>
      <c r="H131" s="10"/>
      <c r="I131" s="10"/>
      <c r="M131"/>
      <c r="O131"/>
      <c r="P131"/>
      <c r="Q131"/>
      <c r="S131"/>
    </row>
    <row r="132" spans="2:19" x14ac:dyDescent="0.25">
      <c r="B132" s="10"/>
      <c r="C132" s="10"/>
      <c r="D132" s="10"/>
      <c r="E132" s="10"/>
      <c r="F132" s="10"/>
      <c r="G132" s="10"/>
      <c r="H132" s="10"/>
      <c r="I132" s="10"/>
      <c r="M132"/>
      <c r="O132"/>
      <c r="P132"/>
      <c r="Q132"/>
      <c r="S132"/>
    </row>
    <row r="133" spans="2:19" x14ac:dyDescent="0.25">
      <c r="B133" s="10"/>
      <c r="C133" s="10"/>
      <c r="D133" s="10"/>
      <c r="E133" s="10"/>
      <c r="F133" s="10"/>
      <c r="G133" s="10"/>
      <c r="H133" s="10"/>
      <c r="I133" s="10"/>
      <c r="M133"/>
      <c r="O133"/>
      <c r="P133"/>
      <c r="Q133"/>
      <c r="S133"/>
    </row>
    <row r="134" spans="2:19" x14ac:dyDescent="0.25">
      <c r="B134" s="10"/>
      <c r="C134" s="10"/>
      <c r="D134" s="10"/>
      <c r="E134" s="10"/>
      <c r="F134" s="10"/>
      <c r="G134" s="10"/>
      <c r="H134" s="10"/>
      <c r="I134" s="10"/>
      <c r="M134"/>
      <c r="O134"/>
      <c r="P134"/>
      <c r="Q134"/>
      <c r="S134"/>
    </row>
    <row r="135" spans="2:19" x14ac:dyDescent="0.25">
      <c r="B135" s="10"/>
      <c r="C135" s="10"/>
      <c r="D135" s="10"/>
      <c r="E135" s="10"/>
      <c r="F135" s="10"/>
      <c r="G135" s="10"/>
      <c r="H135" s="10"/>
      <c r="I135" s="10"/>
      <c r="M135"/>
      <c r="O135"/>
      <c r="P135"/>
      <c r="Q135"/>
      <c r="S135"/>
    </row>
    <row r="136" spans="2:19" x14ac:dyDescent="0.25">
      <c r="B136" s="10"/>
      <c r="C136" s="10"/>
      <c r="D136" s="10"/>
      <c r="E136" s="10"/>
      <c r="F136" s="10"/>
      <c r="G136" s="10"/>
      <c r="H136" s="10"/>
      <c r="I136" s="10"/>
      <c r="M136"/>
      <c r="O136"/>
      <c r="P136"/>
      <c r="Q136"/>
      <c r="S136"/>
    </row>
    <row r="137" spans="2:19" x14ac:dyDescent="0.25">
      <c r="B137" s="10"/>
      <c r="C137" s="10"/>
      <c r="D137" s="10"/>
      <c r="E137" s="10"/>
      <c r="F137" s="10"/>
      <c r="G137" s="10"/>
      <c r="H137" s="10"/>
      <c r="I137" s="10"/>
      <c r="M137"/>
      <c r="O137"/>
      <c r="P137"/>
      <c r="Q137"/>
      <c r="S137"/>
    </row>
    <row r="138" spans="2:19" x14ac:dyDescent="0.25">
      <c r="B138" s="10"/>
      <c r="C138" s="10"/>
      <c r="D138" s="10"/>
      <c r="E138" s="10"/>
      <c r="F138" s="10"/>
      <c r="G138" s="10"/>
      <c r="H138" s="10"/>
      <c r="I138" s="10"/>
      <c r="M138"/>
      <c r="O138"/>
      <c r="P138"/>
      <c r="Q138"/>
      <c r="S138"/>
    </row>
    <row r="139" spans="2:19" x14ac:dyDescent="0.25">
      <c r="B139" s="10"/>
      <c r="C139" s="10"/>
      <c r="D139" s="10"/>
      <c r="E139" s="10"/>
      <c r="F139" s="10"/>
      <c r="G139" s="10"/>
      <c r="H139" s="10"/>
      <c r="I139" s="10"/>
      <c r="M139"/>
      <c r="O139"/>
      <c r="P139"/>
      <c r="Q139"/>
      <c r="S139"/>
    </row>
    <row r="140" spans="2:19" x14ac:dyDescent="0.25">
      <c r="B140" s="10"/>
      <c r="C140" s="10"/>
      <c r="D140" s="10"/>
      <c r="E140" s="10"/>
      <c r="F140" s="10"/>
      <c r="G140" s="10"/>
      <c r="H140" s="10"/>
      <c r="I140" s="10"/>
      <c r="M140"/>
      <c r="O140"/>
      <c r="P140"/>
      <c r="Q140"/>
      <c r="S140"/>
    </row>
    <row r="141" spans="2:19" x14ac:dyDescent="0.25">
      <c r="B141" s="10"/>
      <c r="C141" s="10"/>
      <c r="D141" s="10"/>
      <c r="E141" s="10"/>
      <c r="F141" s="10"/>
      <c r="G141" s="10"/>
      <c r="H141" s="10"/>
      <c r="I141" s="10"/>
      <c r="M141"/>
      <c r="O141"/>
      <c r="P141"/>
      <c r="Q141"/>
      <c r="S141"/>
    </row>
    <row r="142" spans="2:19" x14ac:dyDescent="0.25">
      <c r="B142" s="10"/>
      <c r="C142" s="10"/>
      <c r="D142" s="10"/>
      <c r="E142" s="10"/>
      <c r="F142" s="10"/>
      <c r="G142" s="10"/>
      <c r="H142" s="10"/>
      <c r="I142" s="10"/>
      <c r="M142"/>
      <c r="O142"/>
      <c r="P142"/>
      <c r="Q142"/>
      <c r="S142"/>
    </row>
    <row r="143" spans="2:19" x14ac:dyDescent="0.25">
      <c r="B143" s="10"/>
      <c r="C143" s="10"/>
      <c r="D143" s="10"/>
      <c r="E143" s="10"/>
      <c r="F143" s="10"/>
      <c r="G143" s="10"/>
      <c r="H143" s="10"/>
      <c r="I143" s="10"/>
      <c r="M143"/>
      <c r="O143"/>
      <c r="P143"/>
      <c r="Q143"/>
      <c r="S143"/>
    </row>
    <row r="144" spans="2:19" x14ac:dyDescent="0.25">
      <c r="B144" s="10"/>
      <c r="C144" s="10"/>
      <c r="D144" s="10"/>
      <c r="E144" s="10"/>
      <c r="F144" s="10"/>
      <c r="G144" s="10"/>
      <c r="H144" s="10"/>
      <c r="I144" s="10"/>
      <c r="M144"/>
      <c r="O144"/>
      <c r="P144"/>
      <c r="Q144"/>
      <c r="S144"/>
    </row>
    <row r="145" spans="2:19" x14ac:dyDescent="0.25">
      <c r="B145" s="10"/>
      <c r="C145" s="10"/>
      <c r="D145" s="10"/>
      <c r="E145" s="10"/>
      <c r="F145" s="10"/>
      <c r="G145" s="10"/>
      <c r="H145" s="10"/>
      <c r="I145" s="10"/>
      <c r="M145"/>
      <c r="O145"/>
      <c r="P145"/>
      <c r="Q145"/>
      <c r="S145"/>
    </row>
    <row r="146" spans="2:19" x14ac:dyDescent="0.25">
      <c r="B146" s="10"/>
      <c r="C146" s="10"/>
      <c r="D146" s="10"/>
      <c r="E146" s="10"/>
      <c r="F146" s="10"/>
      <c r="G146" s="10"/>
      <c r="H146" s="10"/>
      <c r="I146" s="10"/>
      <c r="M146"/>
      <c r="O146"/>
      <c r="P146"/>
      <c r="Q146"/>
      <c r="S146"/>
    </row>
    <row r="147" spans="2:19" x14ac:dyDescent="0.25">
      <c r="B147" s="10"/>
      <c r="C147" s="10"/>
      <c r="D147" s="10"/>
      <c r="E147" s="10"/>
      <c r="F147" s="10"/>
      <c r="G147" s="10"/>
      <c r="H147" s="10"/>
      <c r="I147" s="10"/>
      <c r="M147"/>
      <c r="O147"/>
      <c r="P147"/>
      <c r="Q147"/>
      <c r="S147"/>
    </row>
    <row r="148" spans="2:19" x14ac:dyDescent="0.25">
      <c r="B148" s="10"/>
      <c r="C148" s="10"/>
      <c r="D148" s="10"/>
      <c r="E148" s="10"/>
      <c r="F148" s="10"/>
      <c r="G148" s="10"/>
      <c r="H148" s="10"/>
      <c r="I148" s="10"/>
      <c r="M148"/>
      <c r="O148"/>
      <c r="P148"/>
      <c r="Q148"/>
      <c r="S148"/>
    </row>
    <row r="149" spans="2:19" x14ac:dyDescent="0.25">
      <c r="B149" s="10"/>
      <c r="C149" s="10"/>
      <c r="D149" s="10"/>
      <c r="E149" s="10"/>
      <c r="F149" s="10"/>
      <c r="G149" s="10"/>
      <c r="H149" s="10"/>
      <c r="I149" s="10"/>
      <c r="M149"/>
      <c r="O149"/>
      <c r="P149"/>
      <c r="Q149"/>
      <c r="S149"/>
    </row>
    <row r="150" spans="2:19" x14ac:dyDescent="0.25">
      <c r="B150" s="10"/>
      <c r="C150" s="10"/>
      <c r="D150" s="10"/>
      <c r="E150" s="10"/>
      <c r="F150" s="10"/>
      <c r="G150" s="10"/>
      <c r="H150" s="10"/>
      <c r="I150" s="10"/>
      <c r="M150"/>
      <c r="O150"/>
      <c r="P150"/>
      <c r="Q150"/>
      <c r="S150"/>
    </row>
    <row r="151" spans="2:19" x14ac:dyDescent="0.25">
      <c r="B151" s="10"/>
      <c r="C151" s="10"/>
      <c r="D151" s="10"/>
      <c r="E151" s="10"/>
      <c r="F151" s="10"/>
      <c r="G151" s="10"/>
      <c r="H151" s="10"/>
      <c r="I151" s="10"/>
      <c r="M151"/>
      <c r="O151"/>
      <c r="P151"/>
      <c r="Q151"/>
      <c r="S151"/>
    </row>
    <row r="152" spans="2:19" x14ac:dyDescent="0.25">
      <c r="B152" s="10"/>
      <c r="C152" s="10"/>
      <c r="D152" s="10"/>
      <c r="E152" s="10"/>
      <c r="F152" s="10"/>
      <c r="G152" s="10"/>
      <c r="H152" s="10"/>
      <c r="I152" s="10"/>
      <c r="M152"/>
      <c r="O152"/>
      <c r="P152"/>
      <c r="Q152"/>
      <c r="S152"/>
    </row>
    <row r="153" spans="2:19" x14ac:dyDescent="0.25">
      <c r="B153" s="10"/>
      <c r="C153" s="10"/>
      <c r="D153" s="10"/>
      <c r="E153" s="10"/>
      <c r="F153" s="10"/>
      <c r="G153" s="10"/>
      <c r="H153" s="10"/>
      <c r="I153" s="10"/>
      <c r="M153"/>
      <c r="O153"/>
      <c r="P153"/>
      <c r="Q153"/>
      <c r="S153"/>
    </row>
    <row r="154" spans="2:19" x14ac:dyDescent="0.25">
      <c r="B154" s="10"/>
      <c r="C154" s="10"/>
      <c r="D154" s="10"/>
      <c r="E154" s="10"/>
      <c r="F154" s="10"/>
      <c r="G154" s="10"/>
      <c r="H154" s="10"/>
      <c r="I154" s="10"/>
      <c r="M154"/>
      <c r="O154"/>
      <c r="P154"/>
      <c r="Q154"/>
      <c r="S154"/>
    </row>
    <row r="155" spans="2:19" x14ac:dyDescent="0.25">
      <c r="B155" s="10"/>
      <c r="C155" s="10"/>
      <c r="D155" s="10"/>
      <c r="E155" s="10"/>
      <c r="F155" s="10"/>
      <c r="G155" s="10"/>
      <c r="H155" s="10"/>
      <c r="I155" s="10"/>
      <c r="M155"/>
      <c r="O155"/>
      <c r="P155"/>
      <c r="Q155"/>
      <c r="S155"/>
    </row>
    <row r="156" spans="2:19" x14ac:dyDescent="0.25">
      <c r="B156" s="10"/>
      <c r="C156" s="10"/>
      <c r="D156" s="10"/>
      <c r="E156" s="10"/>
      <c r="F156" s="10"/>
      <c r="G156" s="10"/>
      <c r="H156" s="10"/>
      <c r="I156" s="10"/>
      <c r="M156"/>
      <c r="O156"/>
      <c r="P156"/>
      <c r="Q156"/>
      <c r="S156"/>
    </row>
    <row r="157" spans="2:19" x14ac:dyDescent="0.25">
      <c r="B157" s="10"/>
      <c r="C157" s="10"/>
      <c r="D157" s="10"/>
      <c r="E157" s="10"/>
      <c r="F157" s="10"/>
      <c r="G157" s="10"/>
      <c r="H157" s="10"/>
      <c r="I157" s="10"/>
      <c r="M157"/>
      <c r="O157"/>
      <c r="P157"/>
      <c r="Q157"/>
      <c r="S157"/>
    </row>
    <row r="158" spans="2:19" x14ac:dyDescent="0.25">
      <c r="B158" s="10"/>
      <c r="C158" s="10"/>
      <c r="D158" s="10"/>
      <c r="E158" s="10"/>
      <c r="F158" s="10"/>
      <c r="G158" s="10"/>
      <c r="H158" s="10"/>
      <c r="I158" s="10"/>
      <c r="M158"/>
      <c r="O158"/>
      <c r="P158"/>
      <c r="Q158"/>
      <c r="S158"/>
    </row>
    <row r="159" spans="2:19" x14ac:dyDescent="0.25">
      <c r="B159" s="10"/>
      <c r="C159" s="10"/>
      <c r="D159" s="10"/>
      <c r="E159" s="10"/>
      <c r="F159" s="10"/>
      <c r="G159" s="10"/>
      <c r="H159" s="10"/>
      <c r="I159" s="10"/>
      <c r="M159"/>
      <c r="O159"/>
      <c r="P159"/>
      <c r="Q159"/>
      <c r="S159"/>
    </row>
    <row r="160" spans="2:19" x14ac:dyDescent="0.25">
      <c r="B160" s="10"/>
      <c r="C160" s="10"/>
      <c r="D160" s="10"/>
      <c r="E160" s="10"/>
      <c r="F160" s="10"/>
      <c r="G160" s="10"/>
      <c r="H160" s="10"/>
      <c r="I160" s="10"/>
      <c r="M160"/>
      <c r="O160"/>
      <c r="P160"/>
      <c r="Q160"/>
      <c r="S160"/>
    </row>
    <row r="161" spans="2:19" x14ac:dyDescent="0.25">
      <c r="B161" s="10"/>
      <c r="C161" s="10"/>
      <c r="D161" s="10"/>
      <c r="E161" s="10"/>
      <c r="F161" s="10"/>
      <c r="G161" s="10"/>
      <c r="H161" s="10"/>
      <c r="I161" s="10"/>
      <c r="M161"/>
      <c r="O161"/>
      <c r="P161"/>
      <c r="Q161"/>
      <c r="S161"/>
    </row>
    <row r="162" spans="2:19" x14ac:dyDescent="0.25">
      <c r="B162" s="10"/>
      <c r="C162" s="10"/>
      <c r="D162" s="10"/>
      <c r="E162" s="10"/>
      <c r="F162" s="10"/>
      <c r="G162" s="10"/>
      <c r="H162" s="10"/>
      <c r="I162" s="10"/>
      <c r="M162"/>
      <c r="O162"/>
      <c r="P162"/>
      <c r="Q162"/>
      <c r="S162"/>
    </row>
    <row r="163" spans="2:19" x14ac:dyDescent="0.25">
      <c r="B163" s="10"/>
      <c r="C163" s="10"/>
      <c r="D163" s="10"/>
      <c r="E163" s="10"/>
      <c r="F163" s="10"/>
      <c r="G163" s="10"/>
      <c r="H163" s="10"/>
      <c r="I163" s="10"/>
      <c r="M163"/>
      <c r="O163"/>
      <c r="P163"/>
      <c r="Q163"/>
      <c r="S163"/>
    </row>
    <row r="164" spans="2:19" x14ac:dyDescent="0.25">
      <c r="B164" s="10"/>
      <c r="C164" s="10"/>
      <c r="D164" s="10"/>
      <c r="E164" s="10"/>
      <c r="F164" s="10"/>
      <c r="G164" s="10"/>
      <c r="H164" s="10"/>
      <c r="I164" s="10"/>
      <c r="M164"/>
      <c r="O164"/>
      <c r="P164"/>
      <c r="Q164"/>
      <c r="S164"/>
    </row>
    <row r="165" spans="2:19" x14ac:dyDescent="0.25">
      <c r="B165" s="10"/>
      <c r="C165" s="10"/>
      <c r="D165" s="10"/>
      <c r="E165" s="10"/>
      <c r="F165" s="10"/>
      <c r="G165" s="10"/>
      <c r="H165" s="10"/>
      <c r="I165" s="10"/>
      <c r="M165"/>
      <c r="O165"/>
      <c r="P165"/>
      <c r="Q165"/>
      <c r="S165"/>
    </row>
    <row r="166" spans="2:19" x14ac:dyDescent="0.25">
      <c r="B166" s="10"/>
      <c r="C166" s="10"/>
      <c r="D166" s="10"/>
      <c r="E166" s="10"/>
      <c r="F166" s="10"/>
      <c r="G166" s="10"/>
      <c r="H166" s="10"/>
      <c r="I166" s="10"/>
      <c r="M166"/>
      <c r="O166"/>
      <c r="P166"/>
      <c r="Q166"/>
      <c r="S166"/>
    </row>
    <row r="167" spans="2:19" x14ac:dyDescent="0.25">
      <c r="B167" s="10"/>
      <c r="C167" s="10"/>
      <c r="D167" s="10"/>
      <c r="E167" s="10"/>
      <c r="F167" s="10"/>
      <c r="G167" s="10"/>
      <c r="H167" s="10"/>
      <c r="I167" s="10"/>
      <c r="M167"/>
      <c r="O167"/>
      <c r="P167"/>
      <c r="Q167"/>
      <c r="S167"/>
    </row>
    <row r="168" spans="2:19" x14ac:dyDescent="0.25">
      <c r="B168" s="10"/>
      <c r="C168" s="10"/>
      <c r="D168" s="10"/>
      <c r="E168" s="10"/>
      <c r="F168" s="10"/>
      <c r="G168" s="10"/>
      <c r="H168" s="10"/>
      <c r="I168" s="10"/>
      <c r="M168"/>
      <c r="O168"/>
      <c r="P168"/>
      <c r="Q168"/>
      <c r="S168"/>
    </row>
    <row r="169" spans="2:19" x14ac:dyDescent="0.25">
      <c r="B169" s="10"/>
      <c r="C169" s="10"/>
      <c r="D169" s="10"/>
      <c r="E169" s="10"/>
      <c r="F169" s="10"/>
      <c r="G169" s="10"/>
      <c r="H169" s="10"/>
      <c r="I169" s="10"/>
      <c r="M169"/>
      <c r="O169"/>
      <c r="P169"/>
      <c r="Q169"/>
      <c r="S169"/>
    </row>
    <row r="170" spans="2:19" x14ac:dyDescent="0.25">
      <c r="B170" s="10"/>
      <c r="C170" s="10"/>
      <c r="D170" s="10"/>
      <c r="E170" s="10"/>
      <c r="F170" s="10"/>
      <c r="G170" s="10"/>
      <c r="H170" s="10"/>
      <c r="I170" s="10"/>
      <c r="M170"/>
      <c r="O170"/>
      <c r="P170"/>
      <c r="Q170"/>
      <c r="S170"/>
    </row>
    <row r="171" spans="2:19" x14ac:dyDescent="0.25">
      <c r="B171" s="10"/>
      <c r="C171" s="10"/>
      <c r="D171" s="10"/>
      <c r="E171" s="10"/>
      <c r="F171" s="10"/>
      <c r="G171" s="10"/>
      <c r="H171" s="10"/>
      <c r="I171" s="10"/>
      <c r="M171"/>
      <c r="O171"/>
      <c r="P171"/>
      <c r="Q171"/>
      <c r="S171"/>
    </row>
    <row r="172" spans="2:19" x14ac:dyDescent="0.25">
      <c r="B172" s="10"/>
      <c r="C172" s="10"/>
      <c r="D172" s="10"/>
      <c r="E172" s="10"/>
      <c r="F172" s="10"/>
      <c r="G172" s="10"/>
      <c r="H172" s="10"/>
      <c r="I172" s="10"/>
      <c r="M172"/>
      <c r="O172"/>
      <c r="P172"/>
      <c r="Q172"/>
      <c r="S172"/>
    </row>
    <row r="173" spans="2:19" x14ac:dyDescent="0.25">
      <c r="B173" s="10"/>
      <c r="C173" s="10"/>
      <c r="D173" s="10"/>
      <c r="E173" s="10"/>
      <c r="F173" s="10"/>
      <c r="G173" s="10"/>
      <c r="H173" s="10"/>
      <c r="I173" s="10"/>
      <c r="M173"/>
      <c r="O173"/>
      <c r="P173"/>
      <c r="Q173"/>
      <c r="S173"/>
    </row>
    <row r="174" spans="2:19" x14ac:dyDescent="0.25">
      <c r="B174" s="10"/>
      <c r="C174" s="10"/>
      <c r="D174" s="10"/>
      <c r="E174" s="10"/>
      <c r="F174" s="10"/>
      <c r="G174" s="10"/>
      <c r="H174" s="10"/>
      <c r="I174" s="10"/>
      <c r="M174"/>
      <c r="O174"/>
      <c r="P174"/>
      <c r="Q174"/>
      <c r="S174"/>
    </row>
    <row r="175" spans="2:19" x14ac:dyDescent="0.25">
      <c r="B175" s="10"/>
      <c r="C175" s="10"/>
      <c r="D175" s="10"/>
      <c r="E175" s="10"/>
      <c r="F175" s="10"/>
      <c r="G175" s="10"/>
      <c r="H175" s="10"/>
      <c r="I175" s="10"/>
      <c r="M175"/>
      <c r="O175"/>
      <c r="P175"/>
      <c r="Q175"/>
      <c r="S175"/>
    </row>
    <row r="176" spans="2:19" x14ac:dyDescent="0.25">
      <c r="B176" s="10"/>
      <c r="C176" s="10"/>
      <c r="D176" s="10"/>
      <c r="E176" s="10"/>
      <c r="F176" s="10"/>
      <c r="G176" s="10"/>
      <c r="H176" s="10"/>
      <c r="I176" s="10"/>
      <c r="M176"/>
      <c r="O176"/>
      <c r="P176"/>
      <c r="Q176"/>
      <c r="S176"/>
    </row>
    <row r="177" spans="2:19" x14ac:dyDescent="0.25">
      <c r="B177" s="10"/>
      <c r="C177" s="10"/>
      <c r="D177" s="10"/>
      <c r="E177" s="10"/>
      <c r="F177" s="10"/>
      <c r="G177" s="10"/>
      <c r="H177" s="10"/>
      <c r="I177" s="10"/>
      <c r="M177"/>
      <c r="O177"/>
      <c r="P177"/>
      <c r="Q177"/>
      <c r="S177"/>
    </row>
    <row r="178" spans="2:19" x14ac:dyDescent="0.25">
      <c r="B178" s="10"/>
      <c r="C178" s="10"/>
      <c r="D178" s="10"/>
      <c r="E178" s="10"/>
      <c r="F178" s="10"/>
      <c r="G178" s="10"/>
      <c r="H178" s="10"/>
      <c r="I178" s="10"/>
      <c r="M178"/>
      <c r="O178"/>
      <c r="P178"/>
      <c r="Q178"/>
      <c r="S178"/>
    </row>
    <row r="179" spans="2:19" x14ac:dyDescent="0.25">
      <c r="B179" s="10"/>
      <c r="C179" s="10"/>
      <c r="D179" s="10"/>
      <c r="E179" s="10"/>
      <c r="F179" s="10"/>
      <c r="G179" s="10"/>
      <c r="H179" s="10"/>
      <c r="I179" s="10"/>
      <c r="M179"/>
      <c r="O179"/>
      <c r="P179"/>
      <c r="Q179"/>
      <c r="S179"/>
    </row>
    <row r="180" spans="2:19" x14ac:dyDescent="0.25">
      <c r="B180" s="10"/>
      <c r="C180" s="10"/>
      <c r="D180" s="10"/>
      <c r="E180" s="10"/>
      <c r="F180" s="10"/>
      <c r="G180" s="10"/>
      <c r="H180" s="10"/>
      <c r="I180" s="10"/>
      <c r="M180"/>
      <c r="O180"/>
      <c r="P180"/>
      <c r="Q180"/>
      <c r="S180"/>
    </row>
    <row r="181" spans="2:19" x14ac:dyDescent="0.25">
      <c r="B181" s="10"/>
      <c r="C181" s="10"/>
      <c r="D181" s="10"/>
      <c r="E181" s="10"/>
      <c r="F181" s="10"/>
      <c r="G181" s="10"/>
      <c r="H181" s="10"/>
      <c r="I181" s="10"/>
      <c r="M181"/>
      <c r="O181"/>
      <c r="P181"/>
      <c r="Q181"/>
      <c r="S181"/>
    </row>
    <row r="182" spans="2:19" x14ac:dyDescent="0.25">
      <c r="B182" s="10"/>
      <c r="C182" s="10"/>
      <c r="D182" s="10"/>
      <c r="E182" s="10"/>
      <c r="F182" s="10"/>
      <c r="G182" s="10"/>
      <c r="H182" s="10"/>
      <c r="I182" s="10"/>
      <c r="M182"/>
      <c r="O182"/>
      <c r="P182"/>
      <c r="Q182"/>
      <c r="S182"/>
    </row>
    <row r="183" spans="2:19" x14ac:dyDescent="0.25">
      <c r="B183" s="10"/>
      <c r="C183" s="10"/>
      <c r="D183" s="10"/>
      <c r="E183" s="10"/>
      <c r="F183" s="10"/>
      <c r="G183" s="10"/>
      <c r="H183" s="10"/>
      <c r="I183" s="10"/>
      <c r="M183"/>
      <c r="O183"/>
      <c r="P183"/>
      <c r="Q183"/>
      <c r="S183"/>
    </row>
    <row r="184" spans="2:19" x14ac:dyDescent="0.25">
      <c r="B184" s="10"/>
      <c r="C184" s="10"/>
      <c r="D184" s="10"/>
      <c r="E184" s="10"/>
      <c r="F184" s="10"/>
      <c r="G184" s="10"/>
      <c r="H184" s="10"/>
      <c r="I184" s="10"/>
      <c r="M184"/>
      <c r="O184"/>
      <c r="P184"/>
      <c r="Q184"/>
      <c r="S184"/>
    </row>
    <row r="185" spans="2:19" x14ac:dyDescent="0.25">
      <c r="B185" s="10"/>
      <c r="C185" s="10"/>
      <c r="D185" s="10"/>
      <c r="E185" s="10"/>
      <c r="F185" s="10"/>
      <c r="G185" s="10"/>
      <c r="H185" s="10"/>
      <c r="I185" s="10"/>
      <c r="M185"/>
      <c r="O185"/>
      <c r="P185"/>
      <c r="Q185"/>
      <c r="S185"/>
    </row>
    <row r="186" spans="2:19" x14ac:dyDescent="0.25">
      <c r="B186" s="10"/>
      <c r="C186" s="10"/>
      <c r="D186" s="10"/>
      <c r="E186" s="10"/>
      <c r="F186" s="10"/>
      <c r="G186" s="10"/>
      <c r="H186" s="10"/>
      <c r="I186" s="10"/>
      <c r="M186"/>
      <c r="O186"/>
      <c r="P186"/>
      <c r="Q186"/>
      <c r="S186"/>
    </row>
    <row r="187" spans="2:19" x14ac:dyDescent="0.25">
      <c r="B187" s="10"/>
      <c r="C187" s="10"/>
      <c r="D187" s="10"/>
      <c r="E187" s="10"/>
      <c r="F187" s="10"/>
      <c r="G187" s="10"/>
      <c r="H187" s="10"/>
      <c r="I187" s="10"/>
      <c r="M187"/>
      <c r="O187"/>
      <c r="P187"/>
      <c r="Q187"/>
      <c r="S187"/>
    </row>
    <row r="188" spans="2:19" x14ac:dyDescent="0.25">
      <c r="B188" s="10"/>
      <c r="C188" s="10"/>
      <c r="D188" s="10"/>
      <c r="E188" s="10"/>
      <c r="F188" s="10"/>
      <c r="G188" s="10"/>
      <c r="H188" s="10"/>
      <c r="I188" s="10"/>
      <c r="M188"/>
      <c r="O188"/>
      <c r="P188"/>
      <c r="Q188"/>
      <c r="S188"/>
    </row>
    <row r="189" spans="2:19" x14ac:dyDescent="0.25">
      <c r="B189" s="10"/>
      <c r="C189" s="10"/>
      <c r="D189" s="10"/>
      <c r="E189" s="10"/>
      <c r="F189" s="10"/>
      <c r="G189" s="10"/>
      <c r="H189" s="10"/>
      <c r="I189" s="10"/>
      <c r="M189"/>
      <c r="O189"/>
      <c r="P189"/>
      <c r="Q189"/>
      <c r="S189"/>
    </row>
    <row r="190" spans="2:19" x14ac:dyDescent="0.25">
      <c r="B190" s="10"/>
      <c r="C190" s="10"/>
      <c r="D190" s="10"/>
      <c r="E190" s="10"/>
      <c r="F190" s="10"/>
      <c r="G190" s="10"/>
      <c r="H190" s="10"/>
      <c r="I190" s="10"/>
      <c r="M190"/>
      <c r="O190"/>
      <c r="P190"/>
      <c r="Q190"/>
      <c r="S190"/>
    </row>
    <row r="191" spans="2:19" x14ac:dyDescent="0.25">
      <c r="B191" s="10"/>
      <c r="C191" s="10"/>
      <c r="D191" s="10"/>
      <c r="E191" s="10"/>
      <c r="F191" s="10"/>
      <c r="G191" s="10"/>
      <c r="H191" s="10"/>
      <c r="I191" s="10"/>
      <c r="M191"/>
      <c r="O191"/>
      <c r="P191"/>
      <c r="Q191"/>
      <c r="S191"/>
    </row>
    <row r="192" spans="2:19" x14ac:dyDescent="0.25">
      <c r="B192" s="10"/>
      <c r="C192" s="10"/>
      <c r="D192" s="10"/>
      <c r="E192" s="10"/>
      <c r="F192" s="10"/>
      <c r="G192" s="10"/>
      <c r="H192" s="10"/>
      <c r="I192" s="10"/>
      <c r="M192"/>
      <c r="O192"/>
      <c r="P192"/>
      <c r="Q192"/>
      <c r="S192"/>
    </row>
    <row r="193" spans="2:19" x14ac:dyDescent="0.25">
      <c r="B193" s="10"/>
      <c r="C193" s="10"/>
      <c r="D193" s="10"/>
      <c r="E193" s="10"/>
      <c r="F193" s="10"/>
      <c r="G193" s="10"/>
      <c r="H193" s="10"/>
      <c r="I193" s="10"/>
      <c r="M193"/>
      <c r="O193"/>
      <c r="P193"/>
      <c r="Q193"/>
      <c r="S193"/>
    </row>
    <row r="194" spans="2:19" x14ac:dyDescent="0.25">
      <c r="B194" s="10"/>
      <c r="C194" s="10"/>
      <c r="D194" s="10"/>
      <c r="E194" s="10"/>
      <c r="F194" s="10"/>
      <c r="G194" s="10"/>
      <c r="H194" s="10"/>
      <c r="I194" s="10"/>
      <c r="M194"/>
      <c r="O194"/>
      <c r="P194"/>
      <c r="Q194"/>
      <c r="S194"/>
    </row>
    <row r="195" spans="2:19" x14ac:dyDescent="0.25">
      <c r="B195" s="10"/>
      <c r="C195" s="10"/>
      <c r="D195" s="10"/>
      <c r="E195" s="10"/>
      <c r="F195" s="10"/>
      <c r="G195" s="10"/>
      <c r="H195" s="10"/>
      <c r="I195" s="10"/>
      <c r="M195"/>
      <c r="O195"/>
      <c r="P195"/>
      <c r="Q195"/>
      <c r="S195"/>
    </row>
    <row r="196" spans="2:19" x14ac:dyDescent="0.25">
      <c r="B196" s="10"/>
      <c r="C196" s="10"/>
      <c r="D196" s="10"/>
      <c r="E196" s="10"/>
      <c r="F196" s="10"/>
      <c r="G196" s="10"/>
      <c r="H196" s="10"/>
      <c r="I196" s="10"/>
      <c r="M196"/>
      <c r="O196"/>
      <c r="P196"/>
      <c r="Q196"/>
      <c r="S196"/>
    </row>
    <row r="197" spans="2:19" x14ac:dyDescent="0.25">
      <c r="B197" s="10"/>
      <c r="C197" s="10"/>
      <c r="D197" s="10"/>
      <c r="E197" s="10"/>
      <c r="F197" s="10"/>
      <c r="G197" s="10"/>
      <c r="H197" s="10"/>
      <c r="I197" s="10"/>
      <c r="M197"/>
      <c r="O197"/>
      <c r="P197"/>
      <c r="Q197"/>
      <c r="S197"/>
    </row>
    <row r="198" spans="2:19" x14ac:dyDescent="0.25">
      <c r="B198" s="10"/>
      <c r="C198" s="10"/>
      <c r="D198" s="10"/>
      <c r="E198" s="10"/>
      <c r="F198" s="10"/>
      <c r="G198" s="10"/>
      <c r="H198" s="10"/>
      <c r="I198" s="10"/>
      <c r="M198"/>
      <c r="O198"/>
      <c r="P198"/>
      <c r="Q198"/>
      <c r="S198"/>
    </row>
    <row r="199" spans="2:19" x14ac:dyDescent="0.25">
      <c r="B199" s="10"/>
      <c r="C199" s="10"/>
      <c r="D199" s="10"/>
      <c r="E199" s="10"/>
      <c r="F199" s="10"/>
      <c r="G199" s="10"/>
      <c r="H199" s="10"/>
      <c r="I199" s="10"/>
      <c r="M199"/>
      <c r="O199"/>
      <c r="P199"/>
      <c r="Q199"/>
      <c r="S199"/>
    </row>
    <row r="200" spans="2:19" x14ac:dyDescent="0.25">
      <c r="B200" s="10"/>
      <c r="C200" s="10"/>
      <c r="D200" s="10"/>
      <c r="E200" s="10"/>
      <c r="F200" s="10"/>
      <c r="G200" s="10"/>
      <c r="H200" s="10"/>
      <c r="I200" s="10"/>
      <c r="M200"/>
      <c r="O200"/>
      <c r="P200"/>
      <c r="Q200"/>
      <c r="S200"/>
    </row>
    <row r="201" spans="2:19" x14ac:dyDescent="0.25">
      <c r="B201" s="10"/>
      <c r="C201" s="10"/>
      <c r="D201" s="10"/>
      <c r="E201" s="10"/>
      <c r="F201" s="10"/>
      <c r="G201" s="10"/>
      <c r="H201" s="10"/>
      <c r="I201" s="10"/>
      <c r="M201"/>
      <c r="O201"/>
      <c r="P201"/>
      <c r="Q201"/>
      <c r="S201"/>
    </row>
    <row r="202" spans="2:19" x14ac:dyDescent="0.25">
      <c r="B202" s="10"/>
      <c r="C202" s="10"/>
      <c r="D202" s="10"/>
      <c r="E202" s="10"/>
      <c r="F202" s="10"/>
      <c r="G202" s="10"/>
      <c r="H202" s="10"/>
      <c r="I202" s="10"/>
      <c r="M202"/>
      <c r="O202"/>
      <c r="P202"/>
      <c r="Q202"/>
      <c r="S202"/>
    </row>
    <row r="203" spans="2:19" x14ac:dyDescent="0.25">
      <c r="B203" s="10"/>
      <c r="C203" s="10"/>
      <c r="D203" s="10"/>
      <c r="E203" s="10"/>
      <c r="F203" s="10"/>
      <c r="G203" s="10"/>
      <c r="H203" s="10"/>
      <c r="I203" s="10"/>
      <c r="M203"/>
      <c r="O203"/>
      <c r="P203"/>
      <c r="Q203"/>
      <c r="S203"/>
    </row>
    <row r="204" spans="2:19" x14ac:dyDescent="0.25">
      <c r="B204" s="10"/>
      <c r="C204" s="10"/>
      <c r="D204" s="10"/>
      <c r="E204" s="10"/>
      <c r="F204" s="10"/>
      <c r="G204" s="10"/>
      <c r="H204" s="10"/>
      <c r="I204" s="10"/>
      <c r="M204"/>
      <c r="O204"/>
      <c r="P204"/>
      <c r="Q204"/>
      <c r="S204"/>
    </row>
    <row r="205" spans="2:19" x14ac:dyDescent="0.25">
      <c r="B205" s="10"/>
      <c r="C205" s="10"/>
      <c r="D205" s="10"/>
      <c r="E205" s="10"/>
      <c r="F205" s="10"/>
      <c r="G205" s="10"/>
      <c r="H205" s="10"/>
      <c r="I205" s="10"/>
      <c r="M205"/>
      <c r="O205"/>
      <c r="P205"/>
      <c r="Q205"/>
      <c r="S205"/>
    </row>
    <row r="206" spans="2:19" x14ac:dyDescent="0.25">
      <c r="B206" s="10"/>
      <c r="C206" s="10"/>
      <c r="D206" s="10"/>
      <c r="E206" s="10"/>
      <c r="F206" s="10"/>
      <c r="G206" s="10"/>
      <c r="H206" s="10"/>
      <c r="I206" s="10"/>
      <c r="M206"/>
      <c r="O206"/>
      <c r="P206"/>
      <c r="Q206"/>
      <c r="S206"/>
    </row>
    <row r="207" spans="2:19" x14ac:dyDescent="0.25">
      <c r="B207" s="10"/>
      <c r="C207" s="10"/>
      <c r="D207" s="10"/>
      <c r="E207" s="10"/>
      <c r="F207" s="10"/>
      <c r="G207" s="10"/>
      <c r="H207" s="10"/>
      <c r="I207" s="10"/>
      <c r="M207"/>
      <c r="O207"/>
      <c r="P207"/>
      <c r="Q207"/>
      <c r="S207"/>
    </row>
    <row r="208" spans="2:19" x14ac:dyDescent="0.25">
      <c r="B208" s="10"/>
      <c r="C208" s="10"/>
      <c r="D208" s="10"/>
      <c r="E208" s="10"/>
      <c r="F208" s="10"/>
      <c r="G208" s="10"/>
      <c r="H208" s="10"/>
      <c r="I208" s="10"/>
      <c r="M208"/>
      <c r="O208"/>
      <c r="P208"/>
      <c r="Q208"/>
      <c r="S208"/>
    </row>
    <row r="209" spans="2:19" x14ac:dyDescent="0.25">
      <c r="B209" s="10"/>
      <c r="C209" s="10"/>
      <c r="D209" s="10"/>
      <c r="E209" s="10"/>
      <c r="F209" s="10"/>
      <c r="G209" s="10"/>
      <c r="H209" s="10"/>
      <c r="I209" s="10"/>
      <c r="M209"/>
      <c r="O209"/>
      <c r="P209"/>
      <c r="Q209"/>
      <c r="S209"/>
    </row>
    <row r="210" spans="2:19" x14ac:dyDescent="0.25">
      <c r="B210" s="10"/>
      <c r="C210" s="10"/>
      <c r="D210" s="10"/>
      <c r="E210" s="10"/>
      <c r="F210" s="10"/>
      <c r="G210" s="10"/>
      <c r="H210" s="10"/>
      <c r="I210" s="10"/>
      <c r="M210"/>
      <c r="O210"/>
      <c r="P210"/>
      <c r="Q210"/>
      <c r="S210"/>
    </row>
    <row r="211" spans="2:19" x14ac:dyDescent="0.25">
      <c r="B211" s="10"/>
      <c r="C211" s="10"/>
      <c r="D211" s="10"/>
      <c r="E211" s="10"/>
      <c r="F211" s="10"/>
      <c r="G211" s="10"/>
      <c r="H211" s="10"/>
      <c r="I211" s="10"/>
      <c r="M211"/>
      <c r="O211"/>
      <c r="P211"/>
      <c r="Q211"/>
      <c r="S211"/>
    </row>
    <row r="212" spans="2:19" x14ac:dyDescent="0.25">
      <c r="B212" s="10"/>
      <c r="C212" s="10"/>
      <c r="D212" s="10"/>
      <c r="E212" s="10"/>
      <c r="F212" s="10"/>
      <c r="G212" s="10"/>
      <c r="H212" s="10"/>
      <c r="I212" s="10"/>
      <c r="M212"/>
      <c r="O212"/>
      <c r="P212"/>
      <c r="Q212"/>
      <c r="S212"/>
    </row>
    <row r="213" spans="2:19" x14ac:dyDescent="0.25">
      <c r="B213" s="10"/>
      <c r="C213" s="10"/>
      <c r="D213" s="10"/>
      <c r="E213" s="10"/>
      <c r="F213" s="10"/>
      <c r="G213" s="10"/>
      <c r="H213" s="10"/>
      <c r="I213" s="10"/>
      <c r="M213"/>
      <c r="O213"/>
      <c r="P213"/>
      <c r="Q213"/>
      <c r="S213"/>
    </row>
    <row r="214" spans="2:19" x14ac:dyDescent="0.25">
      <c r="B214" s="10"/>
      <c r="C214" s="10"/>
      <c r="D214" s="10"/>
      <c r="E214" s="10"/>
      <c r="F214" s="10"/>
      <c r="G214" s="10"/>
      <c r="H214" s="10"/>
      <c r="I214" s="10"/>
      <c r="M214"/>
      <c r="O214"/>
      <c r="P214"/>
      <c r="Q214"/>
      <c r="S214"/>
    </row>
    <row r="215" spans="2:19" x14ac:dyDescent="0.25">
      <c r="B215" s="10"/>
      <c r="C215" s="10"/>
      <c r="D215" s="10"/>
      <c r="E215" s="10"/>
      <c r="F215" s="10"/>
      <c r="G215" s="10"/>
      <c r="H215" s="10"/>
      <c r="I215" s="10"/>
      <c r="M215"/>
      <c r="O215"/>
      <c r="P215"/>
      <c r="Q215"/>
      <c r="S215"/>
    </row>
    <row r="216" spans="2:19" x14ac:dyDescent="0.25">
      <c r="B216" s="10"/>
      <c r="C216" s="10"/>
      <c r="D216" s="10"/>
      <c r="E216" s="10"/>
      <c r="F216" s="10"/>
      <c r="G216" s="10"/>
      <c r="H216" s="10"/>
      <c r="I216" s="10"/>
      <c r="M216"/>
      <c r="O216"/>
      <c r="P216"/>
      <c r="Q216"/>
      <c r="S216"/>
    </row>
    <row r="217" spans="2:19" x14ac:dyDescent="0.25">
      <c r="B217" s="10"/>
      <c r="C217" s="10"/>
      <c r="D217" s="10"/>
      <c r="E217" s="10"/>
      <c r="F217" s="10"/>
      <c r="G217" s="10"/>
      <c r="H217" s="10"/>
      <c r="I217" s="10"/>
      <c r="M217"/>
      <c r="O217"/>
      <c r="P217"/>
      <c r="Q217"/>
      <c r="S217"/>
    </row>
    <row r="218" spans="2:19" x14ac:dyDescent="0.25">
      <c r="B218" s="10"/>
      <c r="C218" s="10"/>
      <c r="D218" s="10"/>
      <c r="E218" s="10"/>
      <c r="F218" s="10"/>
      <c r="G218" s="10"/>
      <c r="H218" s="10"/>
      <c r="I218" s="10"/>
      <c r="M218"/>
      <c r="O218"/>
      <c r="P218"/>
      <c r="Q218"/>
      <c r="S218"/>
    </row>
    <row r="219" spans="2:19" x14ac:dyDescent="0.25">
      <c r="B219" s="10"/>
      <c r="C219" s="10"/>
      <c r="D219" s="10"/>
      <c r="E219" s="10"/>
      <c r="F219" s="10"/>
      <c r="G219" s="10"/>
      <c r="H219" s="10"/>
      <c r="I219" s="10"/>
      <c r="M219"/>
      <c r="O219"/>
      <c r="P219"/>
      <c r="Q219"/>
      <c r="S219"/>
    </row>
    <row r="220" spans="2:19" x14ac:dyDescent="0.25">
      <c r="B220" s="10"/>
      <c r="C220" s="10"/>
      <c r="D220" s="10"/>
      <c r="E220" s="10"/>
      <c r="F220" s="10"/>
      <c r="G220" s="10"/>
      <c r="H220" s="10"/>
      <c r="I220" s="10"/>
      <c r="M220"/>
      <c r="O220"/>
      <c r="P220"/>
      <c r="Q220"/>
      <c r="S220"/>
    </row>
    <row r="221" spans="2:19" x14ac:dyDescent="0.25">
      <c r="B221" s="10"/>
      <c r="C221" s="10"/>
      <c r="D221" s="10"/>
      <c r="E221" s="10"/>
      <c r="F221" s="10"/>
      <c r="G221" s="10"/>
      <c r="H221" s="10"/>
      <c r="I221" s="10"/>
      <c r="M221"/>
      <c r="O221"/>
      <c r="P221"/>
      <c r="Q221"/>
      <c r="S221"/>
    </row>
    <row r="222" spans="2:19" x14ac:dyDescent="0.25">
      <c r="B222" s="10"/>
      <c r="C222" s="10"/>
      <c r="D222" s="10"/>
      <c r="E222" s="10"/>
      <c r="F222" s="10"/>
      <c r="G222" s="10"/>
      <c r="H222" s="10"/>
      <c r="I222" s="10"/>
      <c r="M222"/>
      <c r="O222"/>
      <c r="P222"/>
      <c r="Q222"/>
      <c r="S222"/>
    </row>
    <row r="223" spans="2:19" x14ac:dyDescent="0.25">
      <c r="B223" s="10"/>
      <c r="C223" s="10"/>
      <c r="D223" s="10"/>
      <c r="E223" s="10"/>
      <c r="F223" s="10"/>
      <c r="G223" s="10"/>
      <c r="H223" s="10"/>
      <c r="I223" s="10"/>
      <c r="M223"/>
      <c r="O223"/>
      <c r="P223"/>
      <c r="Q223"/>
      <c r="S223"/>
    </row>
    <row r="224" spans="2:19" x14ac:dyDescent="0.25">
      <c r="B224" s="10"/>
      <c r="C224" s="10"/>
      <c r="D224" s="10"/>
      <c r="E224" s="10"/>
      <c r="F224" s="10"/>
      <c r="G224" s="10"/>
      <c r="H224" s="10"/>
      <c r="I224" s="10"/>
      <c r="M224"/>
      <c r="O224"/>
      <c r="P224"/>
      <c r="Q224"/>
      <c r="S224"/>
    </row>
    <row r="225" spans="2:19" x14ac:dyDescent="0.25">
      <c r="B225" s="10"/>
      <c r="C225" s="10"/>
      <c r="D225" s="10"/>
      <c r="E225" s="10"/>
      <c r="F225" s="10"/>
      <c r="G225" s="10"/>
      <c r="H225" s="10"/>
      <c r="I225" s="10"/>
      <c r="M225"/>
      <c r="O225"/>
      <c r="P225"/>
      <c r="Q225"/>
      <c r="S225"/>
    </row>
    <row r="226" spans="2:19" x14ac:dyDescent="0.25">
      <c r="B226" s="10"/>
      <c r="C226" s="10"/>
      <c r="D226" s="10"/>
      <c r="E226" s="10"/>
      <c r="F226" s="10"/>
      <c r="G226" s="10"/>
      <c r="H226" s="10"/>
      <c r="I226" s="10"/>
      <c r="M226"/>
      <c r="O226"/>
      <c r="P226"/>
      <c r="Q226"/>
      <c r="S226"/>
    </row>
    <row r="227" spans="2:19" x14ac:dyDescent="0.25">
      <c r="B227" s="10"/>
      <c r="C227" s="10"/>
      <c r="D227" s="10"/>
      <c r="E227" s="10"/>
      <c r="F227" s="10"/>
      <c r="G227" s="10"/>
      <c r="H227" s="10"/>
      <c r="I227" s="10"/>
      <c r="M227"/>
      <c r="O227"/>
      <c r="P227"/>
      <c r="Q227"/>
      <c r="S227"/>
    </row>
    <row r="228" spans="2:19" x14ac:dyDescent="0.25">
      <c r="B228" s="10"/>
      <c r="C228" s="10"/>
      <c r="D228" s="10"/>
      <c r="E228" s="10"/>
      <c r="F228" s="10"/>
      <c r="G228" s="10"/>
      <c r="H228" s="10"/>
      <c r="I228" s="10"/>
      <c r="M228"/>
      <c r="O228"/>
      <c r="P228"/>
      <c r="Q228"/>
      <c r="S228"/>
    </row>
    <row r="229" spans="2:19" x14ac:dyDescent="0.25">
      <c r="B229" s="10"/>
      <c r="C229" s="10"/>
      <c r="D229" s="10"/>
      <c r="E229" s="10"/>
      <c r="F229" s="10"/>
      <c r="G229" s="10"/>
      <c r="H229" s="10"/>
      <c r="I229" s="10"/>
      <c r="M229"/>
      <c r="O229"/>
      <c r="P229"/>
      <c r="Q229"/>
      <c r="S229"/>
    </row>
    <row r="230" spans="2:19" x14ac:dyDescent="0.25">
      <c r="B230" s="10"/>
      <c r="C230" s="10"/>
      <c r="D230" s="10"/>
      <c r="E230" s="10"/>
      <c r="F230" s="10"/>
      <c r="G230" s="10"/>
      <c r="H230" s="10"/>
      <c r="I230" s="10"/>
      <c r="M230"/>
      <c r="O230"/>
      <c r="P230"/>
      <c r="Q230"/>
      <c r="S230"/>
    </row>
    <row r="231" spans="2:19" x14ac:dyDescent="0.25">
      <c r="B231" s="10"/>
      <c r="C231" s="10"/>
      <c r="D231" s="10"/>
      <c r="E231" s="10"/>
      <c r="F231" s="10"/>
      <c r="G231" s="10"/>
      <c r="H231" s="10"/>
      <c r="I231" s="10"/>
      <c r="M231"/>
      <c r="O231"/>
      <c r="P231"/>
      <c r="Q231"/>
      <c r="S231"/>
    </row>
    <row r="232" spans="2:19" x14ac:dyDescent="0.25">
      <c r="B232" s="10"/>
      <c r="C232" s="10"/>
      <c r="D232" s="10"/>
      <c r="E232" s="10"/>
      <c r="F232" s="10"/>
      <c r="G232" s="10"/>
      <c r="H232" s="10"/>
      <c r="I232" s="10"/>
      <c r="M232"/>
      <c r="O232"/>
      <c r="P232"/>
      <c r="Q232"/>
      <c r="S232"/>
    </row>
    <row r="233" spans="2:19" x14ac:dyDescent="0.25">
      <c r="B233" s="10"/>
      <c r="C233" s="10"/>
      <c r="D233" s="10"/>
      <c r="E233" s="10"/>
      <c r="F233" s="10"/>
      <c r="G233" s="10"/>
      <c r="H233" s="10"/>
      <c r="I233" s="10"/>
      <c r="M233"/>
      <c r="O233"/>
      <c r="P233"/>
      <c r="Q233"/>
      <c r="S233"/>
    </row>
    <row r="234" spans="2:19" x14ac:dyDescent="0.25">
      <c r="B234" s="10"/>
      <c r="C234" s="10"/>
      <c r="D234" s="10"/>
      <c r="E234" s="10"/>
      <c r="F234" s="10"/>
      <c r="G234" s="10"/>
      <c r="H234" s="10"/>
      <c r="I234" s="10"/>
      <c r="M234"/>
      <c r="O234"/>
      <c r="P234"/>
      <c r="Q234"/>
      <c r="S234"/>
    </row>
    <row r="235" spans="2:19" x14ac:dyDescent="0.25">
      <c r="B235" s="10"/>
      <c r="C235" s="10"/>
      <c r="D235" s="10"/>
      <c r="E235" s="10"/>
      <c r="F235" s="10"/>
      <c r="G235" s="10"/>
      <c r="H235" s="10"/>
      <c r="I235" s="10"/>
      <c r="M235"/>
      <c r="O235"/>
      <c r="P235"/>
      <c r="Q235"/>
      <c r="S235"/>
    </row>
    <row r="236" spans="2:19" x14ac:dyDescent="0.25">
      <c r="B236" s="10"/>
      <c r="C236" s="10"/>
      <c r="D236" s="10"/>
      <c r="E236" s="10"/>
      <c r="F236" s="10"/>
      <c r="G236" s="10"/>
      <c r="H236" s="10"/>
      <c r="I236" s="10"/>
      <c r="M236"/>
      <c r="O236"/>
      <c r="P236"/>
      <c r="Q236"/>
      <c r="S236"/>
    </row>
    <row r="237" spans="2:19" x14ac:dyDescent="0.25">
      <c r="B237" s="10"/>
      <c r="C237" s="10"/>
      <c r="D237" s="10"/>
      <c r="E237" s="10"/>
      <c r="F237" s="10"/>
      <c r="G237" s="10"/>
      <c r="H237" s="10"/>
      <c r="I237" s="10"/>
      <c r="M237"/>
      <c r="O237"/>
      <c r="P237"/>
      <c r="Q237"/>
      <c r="S237"/>
    </row>
    <row r="238" spans="2:19" x14ac:dyDescent="0.25">
      <c r="B238" s="10"/>
      <c r="C238" s="10"/>
      <c r="D238" s="10"/>
      <c r="E238" s="10"/>
      <c r="F238" s="10"/>
      <c r="G238" s="10"/>
      <c r="H238" s="10"/>
      <c r="I238" s="10"/>
      <c r="M238"/>
      <c r="O238"/>
      <c r="P238"/>
      <c r="Q238"/>
      <c r="S238"/>
    </row>
    <row r="239" spans="2:19" x14ac:dyDescent="0.25">
      <c r="B239" s="10"/>
      <c r="C239" s="10"/>
      <c r="D239" s="10"/>
      <c r="E239" s="10"/>
      <c r="F239" s="10"/>
      <c r="G239" s="10"/>
      <c r="H239" s="10"/>
      <c r="I239" s="10"/>
      <c r="M239"/>
      <c r="O239"/>
      <c r="P239"/>
      <c r="Q239"/>
      <c r="S239"/>
    </row>
    <row r="240" spans="2:19" x14ac:dyDescent="0.25">
      <c r="B240" s="10"/>
      <c r="C240" s="10"/>
      <c r="D240" s="10"/>
      <c r="E240" s="10"/>
      <c r="F240" s="10"/>
      <c r="G240" s="10"/>
      <c r="H240" s="10"/>
      <c r="I240" s="10"/>
      <c r="M240"/>
      <c r="O240"/>
      <c r="P240"/>
      <c r="Q240"/>
      <c r="S240"/>
    </row>
    <row r="241" spans="2:19" x14ac:dyDescent="0.25">
      <c r="B241" s="10"/>
      <c r="C241" s="10"/>
      <c r="D241" s="10"/>
      <c r="E241" s="10"/>
      <c r="F241" s="10"/>
      <c r="G241" s="10"/>
      <c r="H241" s="10"/>
      <c r="I241" s="10"/>
      <c r="M241"/>
      <c r="O241"/>
      <c r="P241"/>
      <c r="Q241"/>
      <c r="S241"/>
    </row>
    <row r="242" spans="2:19" x14ac:dyDescent="0.25">
      <c r="B242" s="10"/>
      <c r="C242" s="10"/>
      <c r="D242" s="10"/>
      <c r="E242" s="10"/>
      <c r="F242" s="10"/>
      <c r="G242" s="10"/>
      <c r="H242" s="10"/>
      <c r="I242" s="10"/>
      <c r="M242"/>
      <c r="O242"/>
      <c r="P242"/>
      <c r="Q242"/>
      <c r="S242"/>
    </row>
    <row r="243" spans="2:19" x14ac:dyDescent="0.25">
      <c r="B243" s="10"/>
      <c r="C243" s="10"/>
      <c r="D243" s="10"/>
      <c r="E243" s="10"/>
      <c r="F243" s="10"/>
      <c r="G243" s="10"/>
      <c r="H243" s="10"/>
      <c r="I243" s="10"/>
      <c r="M243"/>
      <c r="O243"/>
      <c r="P243"/>
      <c r="Q243"/>
      <c r="S243"/>
    </row>
    <row r="244" spans="2:19" x14ac:dyDescent="0.25">
      <c r="B244" s="10"/>
      <c r="C244" s="10"/>
      <c r="D244" s="10"/>
      <c r="E244" s="10"/>
      <c r="F244" s="10"/>
      <c r="G244" s="10"/>
      <c r="H244" s="10"/>
      <c r="I244" s="10"/>
      <c r="M244"/>
      <c r="O244"/>
      <c r="P244"/>
      <c r="Q244"/>
      <c r="S244"/>
    </row>
    <row r="245" spans="2:19" x14ac:dyDescent="0.25">
      <c r="B245" s="10"/>
      <c r="C245" s="10"/>
      <c r="D245" s="10"/>
      <c r="E245" s="10"/>
      <c r="F245" s="10"/>
      <c r="G245" s="10"/>
      <c r="H245" s="10"/>
      <c r="I245" s="10"/>
      <c r="M245"/>
      <c r="O245"/>
      <c r="P245"/>
      <c r="Q245"/>
      <c r="S245"/>
    </row>
    <row r="246" spans="2:19" x14ac:dyDescent="0.25">
      <c r="B246" s="10"/>
      <c r="C246" s="10"/>
      <c r="D246" s="10"/>
      <c r="E246" s="10"/>
      <c r="F246" s="10"/>
      <c r="G246" s="10"/>
      <c r="H246" s="10"/>
      <c r="I246" s="10"/>
      <c r="M246"/>
      <c r="O246"/>
      <c r="P246"/>
      <c r="Q246"/>
      <c r="S246"/>
    </row>
    <row r="247" spans="2:19" x14ac:dyDescent="0.25">
      <c r="B247" s="10"/>
      <c r="C247" s="10"/>
      <c r="D247" s="10"/>
      <c r="E247" s="10"/>
      <c r="F247" s="10"/>
      <c r="G247" s="10"/>
      <c r="H247" s="10"/>
      <c r="I247" s="10"/>
      <c r="M247"/>
      <c r="O247"/>
      <c r="P247"/>
      <c r="Q247"/>
      <c r="S247"/>
    </row>
    <row r="248" spans="2:19" x14ac:dyDescent="0.25">
      <c r="B248" s="10"/>
      <c r="C248" s="10"/>
      <c r="D248" s="10"/>
      <c r="E248" s="10"/>
      <c r="F248" s="10"/>
      <c r="G248" s="10"/>
      <c r="H248" s="10"/>
      <c r="I248" s="10"/>
      <c r="M248"/>
      <c r="O248"/>
      <c r="P248"/>
      <c r="Q248"/>
      <c r="S248"/>
    </row>
    <row r="249" spans="2:19" x14ac:dyDescent="0.25">
      <c r="B249" s="10"/>
      <c r="C249" s="10"/>
      <c r="D249" s="10"/>
      <c r="E249" s="10"/>
      <c r="F249" s="10"/>
      <c r="G249" s="10"/>
      <c r="H249" s="10"/>
      <c r="I249" s="10"/>
      <c r="M249"/>
      <c r="O249"/>
      <c r="P249"/>
      <c r="Q249"/>
      <c r="S249"/>
    </row>
    <row r="250" spans="2:19" x14ac:dyDescent="0.25">
      <c r="B250" s="10"/>
      <c r="C250" s="10"/>
      <c r="D250" s="10"/>
      <c r="E250" s="10"/>
      <c r="F250" s="10"/>
      <c r="G250" s="10"/>
      <c r="H250" s="10"/>
      <c r="I250" s="10"/>
      <c r="M250"/>
      <c r="O250"/>
      <c r="P250"/>
      <c r="Q250"/>
      <c r="S250"/>
    </row>
    <row r="251" spans="2:19" x14ac:dyDescent="0.25">
      <c r="B251" s="10"/>
      <c r="C251" s="10"/>
      <c r="D251" s="10"/>
      <c r="E251" s="10"/>
      <c r="F251" s="10"/>
      <c r="G251" s="10"/>
      <c r="H251" s="10"/>
      <c r="I251" s="10"/>
      <c r="M251"/>
      <c r="O251"/>
      <c r="P251"/>
      <c r="Q251"/>
      <c r="S251"/>
    </row>
    <row r="252" spans="2:19" x14ac:dyDescent="0.25">
      <c r="B252" s="10"/>
      <c r="C252" s="10"/>
      <c r="D252" s="10"/>
      <c r="E252" s="10"/>
      <c r="F252" s="10"/>
      <c r="G252" s="10"/>
      <c r="H252" s="10"/>
      <c r="I252" s="10"/>
      <c r="M252"/>
      <c r="O252"/>
      <c r="P252"/>
      <c r="Q252"/>
      <c r="S252"/>
    </row>
    <row r="253" spans="2:19" x14ac:dyDescent="0.25">
      <c r="B253" s="10"/>
      <c r="C253" s="10"/>
      <c r="D253" s="10"/>
      <c r="E253" s="10"/>
      <c r="F253" s="10"/>
      <c r="G253" s="10"/>
      <c r="H253" s="10"/>
      <c r="I253" s="10"/>
      <c r="M253"/>
      <c r="O253"/>
      <c r="P253"/>
      <c r="Q253"/>
      <c r="S253"/>
    </row>
    <row r="254" spans="2:19" x14ac:dyDescent="0.25">
      <c r="B254" s="10"/>
      <c r="C254" s="10"/>
      <c r="D254" s="10"/>
      <c r="E254" s="10"/>
      <c r="F254" s="10"/>
      <c r="G254" s="10"/>
      <c r="H254" s="10"/>
      <c r="I254" s="10"/>
      <c r="M254"/>
      <c r="O254"/>
      <c r="P254"/>
      <c r="Q254"/>
      <c r="S254"/>
    </row>
    <row r="255" spans="2:19" x14ac:dyDescent="0.25">
      <c r="B255" s="10"/>
      <c r="C255" s="10"/>
      <c r="D255" s="10"/>
      <c r="E255" s="10"/>
      <c r="F255" s="10"/>
      <c r="G255" s="10"/>
      <c r="H255" s="10"/>
      <c r="I255" s="10"/>
      <c r="M255"/>
      <c r="O255"/>
      <c r="P255"/>
      <c r="Q255"/>
      <c r="S255"/>
    </row>
    <row r="256" spans="2:19" x14ac:dyDescent="0.25">
      <c r="B256" s="10"/>
      <c r="C256" s="10"/>
      <c r="D256" s="10"/>
      <c r="E256" s="10"/>
      <c r="F256" s="10"/>
      <c r="G256" s="10"/>
      <c r="H256" s="10"/>
      <c r="I256" s="10"/>
      <c r="M256"/>
      <c r="O256"/>
      <c r="P256"/>
      <c r="Q256"/>
      <c r="S256"/>
    </row>
    <row r="257" spans="2:19" x14ac:dyDescent="0.25">
      <c r="B257" s="10"/>
      <c r="C257" s="10"/>
      <c r="D257" s="10"/>
      <c r="E257" s="10"/>
      <c r="F257" s="10"/>
      <c r="G257" s="10"/>
      <c r="H257" s="10"/>
      <c r="I257" s="10"/>
      <c r="M257"/>
      <c r="O257"/>
      <c r="P257"/>
      <c r="Q257"/>
      <c r="S257"/>
    </row>
    <row r="258" spans="2:19" x14ac:dyDescent="0.25">
      <c r="B258" s="10"/>
      <c r="C258" s="10"/>
      <c r="D258" s="10"/>
      <c r="E258" s="10"/>
      <c r="F258" s="10"/>
      <c r="G258" s="10"/>
      <c r="H258" s="10"/>
      <c r="I258" s="10"/>
      <c r="M258"/>
      <c r="O258"/>
      <c r="P258"/>
      <c r="Q258"/>
      <c r="S258"/>
    </row>
    <row r="259" spans="2:19" x14ac:dyDescent="0.25">
      <c r="B259" s="10"/>
      <c r="C259" s="10"/>
      <c r="D259" s="10"/>
      <c r="E259" s="10"/>
      <c r="F259" s="10"/>
      <c r="G259" s="10"/>
      <c r="H259" s="10"/>
      <c r="I259" s="10"/>
      <c r="M259"/>
      <c r="O259"/>
      <c r="P259"/>
      <c r="Q259"/>
      <c r="S259"/>
    </row>
    <row r="260" spans="2:19" x14ac:dyDescent="0.25">
      <c r="B260" s="10"/>
      <c r="C260" s="10"/>
      <c r="D260" s="10"/>
      <c r="E260" s="10"/>
      <c r="F260" s="10"/>
      <c r="G260" s="10"/>
      <c r="H260" s="10"/>
      <c r="I260" s="10"/>
      <c r="M260"/>
      <c r="O260"/>
      <c r="P260"/>
      <c r="Q260"/>
      <c r="S260"/>
    </row>
    <row r="261" spans="2:19" x14ac:dyDescent="0.25">
      <c r="B261" s="10"/>
      <c r="C261" s="10"/>
      <c r="D261" s="10"/>
      <c r="E261" s="10"/>
      <c r="F261" s="10"/>
      <c r="G261" s="10"/>
      <c r="H261" s="10"/>
      <c r="I261" s="10"/>
      <c r="M261"/>
      <c r="O261"/>
      <c r="P261"/>
      <c r="Q261"/>
      <c r="S261"/>
    </row>
    <row r="262" spans="2:19" x14ac:dyDescent="0.25">
      <c r="B262" s="10"/>
      <c r="C262" s="10"/>
      <c r="D262" s="10"/>
      <c r="E262" s="10"/>
      <c r="F262" s="10"/>
      <c r="G262" s="10"/>
      <c r="H262" s="10"/>
      <c r="I262" s="10"/>
      <c r="M262"/>
      <c r="O262"/>
      <c r="P262"/>
      <c r="Q262"/>
      <c r="S262"/>
    </row>
    <row r="263" spans="2:19" x14ac:dyDescent="0.25">
      <c r="B263" s="10"/>
      <c r="C263" s="10"/>
      <c r="D263" s="10"/>
      <c r="E263" s="10"/>
      <c r="F263" s="10"/>
      <c r="G263" s="10"/>
      <c r="H263" s="10"/>
      <c r="I263" s="10"/>
      <c r="M263"/>
      <c r="O263"/>
      <c r="P263"/>
      <c r="Q263"/>
      <c r="S263"/>
    </row>
    <row r="264" spans="2:19" x14ac:dyDescent="0.25">
      <c r="B264" s="10"/>
      <c r="C264" s="10"/>
      <c r="D264" s="10"/>
      <c r="E264" s="10"/>
      <c r="F264" s="10"/>
      <c r="G264" s="10"/>
      <c r="H264" s="10"/>
      <c r="I264" s="10"/>
      <c r="M264"/>
      <c r="O264"/>
      <c r="P264"/>
      <c r="Q264"/>
      <c r="S264"/>
    </row>
    <row r="265" spans="2:19" x14ac:dyDescent="0.25">
      <c r="B265" s="10"/>
      <c r="C265" s="10"/>
      <c r="D265" s="10"/>
      <c r="E265" s="10"/>
      <c r="F265" s="10"/>
      <c r="G265" s="10"/>
      <c r="H265" s="10"/>
      <c r="I265" s="10"/>
      <c r="M265"/>
      <c r="O265"/>
      <c r="P265"/>
      <c r="Q265"/>
      <c r="S265"/>
    </row>
    <row r="266" spans="2:19" x14ac:dyDescent="0.25">
      <c r="B266" s="10"/>
      <c r="C266" s="10"/>
      <c r="D266" s="10"/>
      <c r="E266" s="10"/>
      <c r="F266" s="10"/>
      <c r="G266" s="10"/>
      <c r="H266" s="10"/>
      <c r="I266" s="10"/>
      <c r="M266"/>
      <c r="O266"/>
      <c r="P266"/>
      <c r="Q266"/>
      <c r="S266"/>
    </row>
    <row r="267" spans="2:19" x14ac:dyDescent="0.25">
      <c r="B267" s="10"/>
      <c r="C267" s="10"/>
      <c r="D267" s="10"/>
      <c r="E267" s="10"/>
      <c r="F267" s="10"/>
      <c r="G267" s="10"/>
      <c r="H267" s="10"/>
      <c r="I267" s="10"/>
      <c r="M267"/>
      <c r="O267"/>
      <c r="P267"/>
      <c r="Q267"/>
      <c r="S267"/>
    </row>
    <row r="268" spans="2:19" x14ac:dyDescent="0.25">
      <c r="B268" s="10"/>
      <c r="C268" s="10"/>
      <c r="D268" s="10"/>
      <c r="E268" s="10"/>
      <c r="F268" s="10"/>
      <c r="G268" s="10"/>
      <c r="H268" s="10"/>
      <c r="I268" s="10"/>
      <c r="M268"/>
      <c r="O268"/>
      <c r="P268"/>
      <c r="Q268"/>
      <c r="S268"/>
    </row>
    <row r="269" spans="2:19" x14ac:dyDescent="0.25">
      <c r="B269" s="10"/>
      <c r="C269" s="10"/>
      <c r="D269" s="10"/>
      <c r="E269" s="10"/>
      <c r="F269" s="10"/>
      <c r="G269" s="10"/>
      <c r="H269" s="10"/>
      <c r="I269" s="10"/>
      <c r="M269"/>
      <c r="O269"/>
      <c r="P269"/>
      <c r="Q269"/>
      <c r="S269"/>
    </row>
    <row r="270" spans="2:19" x14ac:dyDescent="0.25">
      <c r="B270" s="10"/>
      <c r="C270" s="10"/>
      <c r="D270" s="10"/>
      <c r="E270" s="10"/>
      <c r="F270" s="10"/>
      <c r="G270" s="10"/>
      <c r="H270" s="10"/>
      <c r="I270" s="10"/>
      <c r="M270"/>
      <c r="O270"/>
      <c r="P270"/>
      <c r="Q270"/>
      <c r="S270"/>
    </row>
    <row r="271" spans="2:19" x14ac:dyDescent="0.25">
      <c r="B271" s="10"/>
      <c r="C271" s="10"/>
      <c r="D271" s="10"/>
      <c r="E271" s="10"/>
      <c r="F271" s="10"/>
      <c r="G271" s="10"/>
      <c r="H271" s="10"/>
      <c r="I271" s="10"/>
      <c r="M271"/>
      <c r="O271"/>
      <c r="P271"/>
      <c r="Q271"/>
      <c r="S271"/>
    </row>
    <row r="272" spans="2:19" x14ac:dyDescent="0.25">
      <c r="B272" s="10"/>
      <c r="C272" s="10"/>
      <c r="D272" s="10"/>
      <c r="E272" s="10"/>
      <c r="F272" s="10"/>
      <c r="G272" s="10"/>
      <c r="H272" s="10"/>
      <c r="I272" s="10"/>
      <c r="M272"/>
      <c r="O272"/>
      <c r="P272"/>
      <c r="Q272"/>
      <c r="S272"/>
    </row>
    <row r="273" spans="2:19" x14ac:dyDescent="0.25">
      <c r="B273" s="10"/>
      <c r="C273" s="10"/>
      <c r="D273" s="10"/>
      <c r="E273" s="10"/>
      <c r="F273" s="10"/>
      <c r="G273" s="10"/>
      <c r="H273" s="10"/>
      <c r="I273" s="10"/>
      <c r="M273"/>
      <c r="O273"/>
      <c r="P273"/>
      <c r="Q273"/>
      <c r="S273"/>
    </row>
    <row r="274" spans="2:19" x14ac:dyDescent="0.25">
      <c r="B274" s="10"/>
      <c r="C274" s="10"/>
      <c r="D274" s="10"/>
      <c r="E274" s="10"/>
      <c r="F274" s="10"/>
      <c r="G274" s="10"/>
      <c r="H274" s="10"/>
      <c r="I274" s="10"/>
      <c r="M274"/>
      <c r="O274"/>
      <c r="P274"/>
      <c r="Q274"/>
      <c r="S274"/>
    </row>
    <row r="275" spans="2:19" x14ac:dyDescent="0.25">
      <c r="B275" s="10"/>
      <c r="C275" s="10"/>
      <c r="D275" s="10"/>
      <c r="E275" s="10"/>
      <c r="F275" s="10"/>
      <c r="G275" s="10"/>
      <c r="H275" s="10"/>
      <c r="I275" s="10"/>
      <c r="M275"/>
      <c r="O275"/>
      <c r="P275"/>
      <c r="Q275"/>
      <c r="S275"/>
    </row>
    <row r="276" spans="2:19" x14ac:dyDescent="0.25">
      <c r="B276" s="10"/>
      <c r="C276" s="10"/>
      <c r="D276" s="10"/>
      <c r="E276" s="10"/>
      <c r="F276" s="10"/>
      <c r="G276" s="10"/>
      <c r="H276" s="10"/>
      <c r="I276" s="10"/>
      <c r="M276"/>
      <c r="O276"/>
      <c r="P276"/>
      <c r="Q276"/>
      <c r="S276"/>
    </row>
    <row r="277" spans="2:19" x14ac:dyDescent="0.25">
      <c r="B277" s="10"/>
      <c r="C277" s="10"/>
      <c r="D277" s="10"/>
      <c r="E277" s="10"/>
      <c r="F277" s="10"/>
      <c r="G277" s="10"/>
      <c r="H277" s="10"/>
      <c r="I277" s="10"/>
      <c r="M277"/>
      <c r="O277"/>
      <c r="P277"/>
      <c r="Q277"/>
      <c r="S277"/>
    </row>
    <row r="278" spans="2:19" x14ac:dyDescent="0.25">
      <c r="B278" s="10"/>
      <c r="C278" s="10"/>
      <c r="D278" s="10"/>
      <c r="E278" s="10"/>
      <c r="F278" s="10"/>
      <c r="G278" s="10"/>
      <c r="H278" s="10"/>
      <c r="I278" s="10"/>
      <c r="M278"/>
      <c r="O278"/>
      <c r="P278"/>
      <c r="Q278"/>
      <c r="S278"/>
    </row>
    <row r="279" spans="2:19" x14ac:dyDescent="0.25">
      <c r="B279" s="10"/>
      <c r="C279" s="10"/>
      <c r="D279" s="10"/>
      <c r="E279" s="10"/>
      <c r="F279" s="10"/>
      <c r="G279" s="10"/>
      <c r="H279" s="10"/>
      <c r="I279" s="10"/>
      <c r="M279"/>
      <c r="O279"/>
      <c r="P279"/>
      <c r="Q279"/>
      <c r="S279"/>
    </row>
    <row r="280" spans="2:19" x14ac:dyDescent="0.25">
      <c r="B280" s="10"/>
      <c r="C280" s="10"/>
      <c r="D280" s="10"/>
      <c r="E280" s="10"/>
      <c r="F280" s="10"/>
      <c r="G280" s="10"/>
      <c r="H280" s="10"/>
      <c r="I280" s="10"/>
      <c r="M280"/>
      <c r="O280"/>
      <c r="P280"/>
      <c r="Q280"/>
      <c r="S280"/>
    </row>
    <row r="281" spans="2:19" x14ac:dyDescent="0.25">
      <c r="B281" s="10"/>
      <c r="C281" s="10"/>
      <c r="D281" s="10"/>
      <c r="E281" s="10"/>
      <c r="F281" s="10"/>
      <c r="G281" s="10"/>
      <c r="H281" s="10"/>
      <c r="I281" s="10"/>
      <c r="M281"/>
      <c r="O281"/>
      <c r="P281"/>
      <c r="Q281"/>
      <c r="S281"/>
    </row>
    <row r="282" spans="2:19" x14ac:dyDescent="0.25">
      <c r="B282" s="10"/>
      <c r="C282" s="10"/>
      <c r="D282" s="10"/>
      <c r="E282" s="10"/>
      <c r="F282" s="10"/>
      <c r="G282" s="10"/>
      <c r="H282" s="10"/>
      <c r="I282" s="10"/>
      <c r="M282"/>
      <c r="O282"/>
      <c r="P282"/>
      <c r="Q282"/>
      <c r="S282"/>
    </row>
    <row r="283" spans="2:19" x14ac:dyDescent="0.25">
      <c r="B283" s="10"/>
      <c r="C283" s="10"/>
      <c r="D283" s="10"/>
      <c r="E283" s="10"/>
      <c r="F283" s="10"/>
      <c r="G283" s="10"/>
      <c r="H283" s="10"/>
      <c r="I283" s="10"/>
      <c r="M283"/>
      <c r="O283"/>
      <c r="P283"/>
      <c r="Q283"/>
      <c r="S283"/>
    </row>
    <row r="284" spans="2:19" x14ac:dyDescent="0.25">
      <c r="B284" s="10"/>
      <c r="C284" s="10"/>
      <c r="D284" s="10"/>
      <c r="E284" s="10"/>
      <c r="F284" s="10"/>
      <c r="G284" s="10"/>
      <c r="H284" s="10"/>
      <c r="I284" s="10"/>
      <c r="M284"/>
      <c r="O284"/>
      <c r="P284"/>
      <c r="Q284"/>
      <c r="S284"/>
    </row>
    <row r="285" spans="2:19" x14ac:dyDescent="0.25">
      <c r="B285" s="10"/>
      <c r="C285" s="10"/>
      <c r="D285" s="10"/>
      <c r="E285" s="10"/>
      <c r="F285" s="10"/>
      <c r="G285" s="10"/>
      <c r="H285" s="10"/>
      <c r="I285" s="10"/>
      <c r="M285"/>
      <c r="O285"/>
      <c r="P285"/>
      <c r="Q285"/>
      <c r="S285"/>
    </row>
    <row r="286" spans="2:19" x14ac:dyDescent="0.25">
      <c r="B286" s="10"/>
      <c r="C286" s="10"/>
      <c r="D286" s="10"/>
      <c r="E286" s="10"/>
      <c r="F286" s="10"/>
      <c r="G286" s="10"/>
      <c r="H286" s="10"/>
      <c r="I286" s="10"/>
      <c r="M286"/>
      <c r="O286"/>
      <c r="P286"/>
      <c r="Q286"/>
      <c r="S286"/>
    </row>
    <row r="287" spans="2:19" x14ac:dyDescent="0.25">
      <c r="B287" s="10"/>
      <c r="C287" s="10"/>
      <c r="D287" s="10"/>
      <c r="E287" s="10"/>
      <c r="F287" s="10"/>
      <c r="G287" s="10"/>
      <c r="H287" s="10"/>
      <c r="I287" s="10"/>
      <c r="M287"/>
      <c r="O287"/>
      <c r="P287"/>
      <c r="Q287"/>
      <c r="S287"/>
    </row>
    <row r="288" spans="2:19" x14ac:dyDescent="0.25">
      <c r="B288" s="10"/>
      <c r="C288" s="10"/>
      <c r="D288" s="10"/>
      <c r="E288" s="10"/>
      <c r="F288" s="10"/>
      <c r="G288" s="10"/>
      <c r="H288" s="10"/>
      <c r="I288" s="10"/>
      <c r="M288"/>
      <c r="O288"/>
      <c r="P288"/>
      <c r="Q288"/>
      <c r="S288"/>
    </row>
    <row r="289" spans="2:19" x14ac:dyDescent="0.25">
      <c r="B289" s="10"/>
      <c r="C289" s="10"/>
      <c r="D289" s="10"/>
      <c r="E289" s="10"/>
      <c r="F289" s="10"/>
      <c r="G289" s="10"/>
      <c r="H289" s="10"/>
      <c r="I289" s="10"/>
      <c r="M289"/>
      <c r="O289"/>
      <c r="P289"/>
      <c r="Q289"/>
      <c r="S289"/>
    </row>
    <row r="290" spans="2:19" x14ac:dyDescent="0.25">
      <c r="B290" s="10"/>
      <c r="C290" s="10"/>
      <c r="D290" s="10"/>
      <c r="E290" s="10"/>
      <c r="F290" s="10"/>
      <c r="G290" s="10"/>
      <c r="H290" s="10"/>
      <c r="I290" s="10"/>
      <c r="M290"/>
      <c r="O290"/>
      <c r="P290"/>
      <c r="Q290"/>
      <c r="S290"/>
    </row>
    <row r="291" spans="2:19" x14ac:dyDescent="0.25">
      <c r="B291" s="10"/>
      <c r="C291" s="10"/>
      <c r="D291" s="10"/>
      <c r="E291" s="10"/>
      <c r="F291" s="10"/>
      <c r="G291" s="10"/>
      <c r="H291" s="10"/>
      <c r="I291" s="10"/>
      <c r="M291"/>
      <c r="O291"/>
      <c r="P291"/>
      <c r="Q291"/>
      <c r="S291"/>
    </row>
    <row r="292" spans="2:19" x14ac:dyDescent="0.25">
      <c r="B292" s="10"/>
      <c r="C292" s="10"/>
      <c r="D292" s="10"/>
      <c r="E292" s="10"/>
      <c r="F292" s="10"/>
      <c r="G292" s="10"/>
      <c r="H292" s="10"/>
      <c r="I292" s="10"/>
      <c r="M292"/>
      <c r="O292"/>
      <c r="P292"/>
      <c r="Q292"/>
      <c r="S292"/>
    </row>
    <row r="293" spans="2:19" x14ac:dyDescent="0.25">
      <c r="B293" s="10"/>
      <c r="C293" s="10"/>
      <c r="D293" s="10"/>
      <c r="E293" s="10"/>
      <c r="F293" s="10"/>
      <c r="G293" s="10"/>
      <c r="H293" s="10"/>
      <c r="I293" s="10"/>
      <c r="M293"/>
      <c r="O293"/>
      <c r="P293"/>
      <c r="Q293"/>
      <c r="S293"/>
    </row>
    <row r="294" spans="2:19" x14ac:dyDescent="0.25">
      <c r="B294" s="10"/>
      <c r="C294" s="10"/>
      <c r="D294" s="10"/>
      <c r="E294" s="10"/>
      <c r="F294" s="10"/>
      <c r="G294" s="10"/>
      <c r="H294" s="10"/>
      <c r="I294" s="10"/>
      <c r="M294"/>
      <c r="O294"/>
      <c r="P294"/>
      <c r="Q294"/>
      <c r="S294"/>
    </row>
    <row r="295" spans="2:19" x14ac:dyDescent="0.25">
      <c r="B295" s="10"/>
      <c r="C295" s="10"/>
      <c r="D295" s="10"/>
      <c r="E295" s="10"/>
      <c r="F295" s="10"/>
      <c r="G295" s="10"/>
      <c r="H295" s="10"/>
      <c r="I295" s="10"/>
      <c r="M295"/>
      <c r="O295"/>
      <c r="P295"/>
      <c r="Q295"/>
      <c r="S295"/>
    </row>
    <row r="296" spans="2:19" x14ac:dyDescent="0.25">
      <c r="B296" s="10"/>
      <c r="C296" s="10"/>
      <c r="D296" s="10"/>
      <c r="E296" s="10"/>
      <c r="F296" s="10"/>
      <c r="G296" s="10"/>
      <c r="H296" s="10"/>
      <c r="I296" s="10"/>
      <c r="M296"/>
      <c r="O296"/>
      <c r="P296"/>
      <c r="Q296"/>
      <c r="S296"/>
    </row>
    <row r="297" spans="2:19" x14ac:dyDescent="0.25">
      <c r="B297" s="10"/>
      <c r="C297" s="10"/>
      <c r="D297" s="10"/>
      <c r="E297" s="10"/>
      <c r="F297" s="10"/>
      <c r="G297" s="10"/>
      <c r="H297" s="10"/>
      <c r="I297" s="10"/>
      <c r="M297"/>
      <c r="O297"/>
      <c r="P297"/>
      <c r="Q297"/>
      <c r="S297"/>
    </row>
    <row r="298" spans="2:19" x14ac:dyDescent="0.25">
      <c r="B298" s="10"/>
      <c r="C298" s="10"/>
      <c r="D298" s="10"/>
      <c r="E298" s="10"/>
      <c r="F298" s="10"/>
      <c r="G298" s="10"/>
      <c r="H298" s="10"/>
      <c r="I298" s="10"/>
      <c r="M298"/>
      <c r="O298"/>
      <c r="P298"/>
      <c r="Q298"/>
      <c r="S298"/>
    </row>
    <row r="299" spans="2:19" x14ac:dyDescent="0.25">
      <c r="B299" s="10"/>
      <c r="C299" s="10"/>
      <c r="D299" s="10"/>
      <c r="E299" s="10"/>
      <c r="F299" s="10"/>
      <c r="G299" s="10"/>
      <c r="H299" s="10"/>
      <c r="I299" s="10"/>
      <c r="M299"/>
      <c r="O299"/>
      <c r="P299"/>
      <c r="Q299"/>
      <c r="S299"/>
    </row>
    <row r="300" spans="2:19" x14ac:dyDescent="0.25">
      <c r="B300" s="10"/>
      <c r="C300" s="10"/>
      <c r="D300" s="10"/>
      <c r="E300" s="10"/>
      <c r="F300" s="10"/>
      <c r="G300" s="10"/>
      <c r="H300" s="10"/>
      <c r="I300" s="10"/>
      <c r="M300"/>
      <c r="O300"/>
      <c r="P300"/>
      <c r="Q300"/>
      <c r="S300"/>
    </row>
    <row r="301" spans="2:19" x14ac:dyDescent="0.25">
      <c r="B301" s="10"/>
      <c r="C301" s="10"/>
      <c r="D301" s="10"/>
      <c r="E301" s="10"/>
      <c r="F301" s="10"/>
      <c r="G301" s="10"/>
      <c r="H301" s="10"/>
      <c r="I301" s="10"/>
      <c r="M301"/>
      <c r="O301"/>
      <c r="P301"/>
      <c r="Q301"/>
      <c r="S301"/>
    </row>
    <row r="302" spans="2:19" x14ac:dyDescent="0.25">
      <c r="B302" s="10"/>
      <c r="C302" s="10"/>
      <c r="D302" s="10"/>
      <c r="E302" s="10"/>
      <c r="F302" s="10"/>
      <c r="G302" s="10"/>
      <c r="H302" s="10"/>
      <c r="I302" s="10"/>
      <c r="M302"/>
      <c r="O302"/>
      <c r="P302"/>
      <c r="Q302"/>
      <c r="S302"/>
    </row>
    <row r="303" spans="2:19" x14ac:dyDescent="0.25">
      <c r="B303" s="10"/>
      <c r="C303" s="10"/>
      <c r="D303" s="10"/>
      <c r="E303" s="10"/>
      <c r="F303" s="10"/>
      <c r="G303" s="10"/>
      <c r="H303" s="10"/>
      <c r="I303" s="10"/>
      <c r="M303"/>
      <c r="O303"/>
      <c r="P303"/>
      <c r="Q303"/>
      <c r="S303"/>
    </row>
    <row r="304" spans="2:19" x14ac:dyDescent="0.25">
      <c r="B304" s="10"/>
      <c r="C304" s="10"/>
      <c r="D304" s="10"/>
      <c r="E304" s="10"/>
      <c r="F304" s="10"/>
      <c r="G304" s="10"/>
      <c r="H304" s="10"/>
      <c r="I304" s="10"/>
      <c r="M304"/>
      <c r="O304"/>
      <c r="P304"/>
      <c r="Q304"/>
      <c r="S304"/>
    </row>
    <row r="305" spans="2:19" x14ac:dyDescent="0.25">
      <c r="B305" s="10"/>
      <c r="C305" s="10"/>
      <c r="D305" s="10"/>
      <c r="E305" s="10"/>
      <c r="F305" s="10"/>
      <c r="G305" s="10"/>
      <c r="H305" s="10"/>
      <c r="I305" s="10"/>
      <c r="M305"/>
      <c r="O305"/>
      <c r="P305"/>
      <c r="Q305"/>
      <c r="S305"/>
    </row>
    <row r="306" spans="2:19" x14ac:dyDescent="0.25">
      <c r="B306" s="10"/>
      <c r="C306" s="10"/>
      <c r="D306" s="10"/>
      <c r="E306" s="10"/>
      <c r="F306" s="10"/>
      <c r="G306" s="10"/>
      <c r="H306" s="10"/>
      <c r="I306" s="10"/>
      <c r="M306"/>
      <c r="O306"/>
      <c r="P306"/>
      <c r="Q306"/>
      <c r="S306"/>
    </row>
    <row r="307" spans="2:19" x14ac:dyDescent="0.25">
      <c r="B307" s="10"/>
      <c r="C307" s="10"/>
      <c r="D307" s="10"/>
      <c r="E307" s="10"/>
      <c r="F307" s="10"/>
      <c r="G307" s="10"/>
      <c r="H307" s="10"/>
      <c r="I307" s="10"/>
      <c r="M307"/>
      <c r="O307"/>
      <c r="P307"/>
      <c r="Q307"/>
      <c r="S307"/>
    </row>
    <row r="308" spans="2:19" x14ac:dyDescent="0.25">
      <c r="B308" s="10"/>
      <c r="C308" s="10"/>
      <c r="D308" s="10"/>
      <c r="E308" s="10"/>
      <c r="F308" s="10"/>
      <c r="G308" s="10"/>
      <c r="H308" s="10"/>
      <c r="I308" s="10"/>
      <c r="M308"/>
      <c r="O308"/>
      <c r="P308"/>
      <c r="Q308"/>
      <c r="S308"/>
    </row>
    <row r="309" spans="2:19" x14ac:dyDescent="0.25">
      <c r="B309" s="10"/>
      <c r="C309" s="10"/>
      <c r="D309" s="10"/>
      <c r="E309" s="10"/>
      <c r="F309" s="10"/>
      <c r="G309" s="10"/>
      <c r="H309" s="10"/>
      <c r="I309" s="10"/>
      <c r="M309"/>
      <c r="O309"/>
      <c r="P309"/>
      <c r="Q309"/>
      <c r="S309"/>
    </row>
    <row r="310" spans="2:19" x14ac:dyDescent="0.25">
      <c r="B310" s="10"/>
      <c r="C310" s="10"/>
      <c r="D310" s="10"/>
      <c r="E310" s="10"/>
      <c r="F310" s="10"/>
      <c r="G310" s="10"/>
      <c r="H310" s="10"/>
      <c r="I310" s="10"/>
      <c r="M310"/>
      <c r="O310"/>
      <c r="P310"/>
      <c r="Q310"/>
      <c r="S310"/>
    </row>
    <row r="311" spans="2:19" x14ac:dyDescent="0.25">
      <c r="B311" s="10"/>
      <c r="C311" s="10"/>
      <c r="D311" s="10"/>
      <c r="E311" s="10"/>
      <c r="F311" s="10"/>
      <c r="G311" s="10"/>
      <c r="H311" s="10"/>
      <c r="I311" s="10"/>
      <c r="M311"/>
      <c r="O311"/>
      <c r="P311"/>
      <c r="Q311"/>
      <c r="S311"/>
    </row>
    <row r="312" spans="2:19" x14ac:dyDescent="0.25">
      <c r="B312" s="10"/>
      <c r="C312" s="10"/>
      <c r="D312" s="10"/>
      <c r="E312" s="10"/>
      <c r="F312" s="10"/>
      <c r="G312" s="10"/>
      <c r="H312" s="10"/>
      <c r="I312" s="10"/>
      <c r="M312"/>
      <c r="O312"/>
      <c r="P312"/>
      <c r="Q312"/>
      <c r="S312"/>
    </row>
    <row r="313" spans="2:19" x14ac:dyDescent="0.25">
      <c r="B313" s="10"/>
      <c r="C313" s="10"/>
      <c r="D313" s="10"/>
      <c r="E313" s="10"/>
      <c r="F313" s="10"/>
      <c r="G313" s="10"/>
      <c r="H313" s="10"/>
      <c r="I313" s="10"/>
      <c r="M313"/>
      <c r="O313"/>
      <c r="P313"/>
      <c r="Q313"/>
      <c r="S313"/>
    </row>
    <row r="314" spans="2:19" x14ac:dyDescent="0.25">
      <c r="B314" s="10"/>
      <c r="C314" s="10"/>
      <c r="D314" s="10"/>
      <c r="E314" s="10"/>
      <c r="F314" s="10"/>
      <c r="G314" s="10"/>
      <c r="H314" s="10"/>
      <c r="I314" s="10"/>
      <c r="M314"/>
      <c r="O314"/>
      <c r="P314"/>
      <c r="Q314"/>
      <c r="S314"/>
    </row>
    <row r="315" spans="2:19" x14ac:dyDescent="0.25">
      <c r="B315" s="10"/>
      <c r="C315" s="10"/>
      <c r="D315" s="10"/>
      <c r="E315" s="10"/>
      <c r="F315" s="10"/>
      <c r="G315" s="10"/>
      <c r="H315" s="10"/>
      <c r="I315" s="10"/>
      <c r="M315"/>
      <c r="O315"/>
      <c r="P315"/>
      <c r="Q315"/>
      <c r="S315"/>
    </row>
    <row r="316" spans="2:19" x14ac:dyDescent="0.25">
      <c r="B316" s="10"/>
      <c r="C316" s="10"/>
      <c r="D316" s="10"/>
      <c r="E316" s="10"/>
      <c r="F316" s="10"/>
      <c r="G316" s="10"/>
      <c r="H316" s="10"/>
      <c r="I316" s="10"/>
      <c r="M316"/>
      <c r="O316"/>
      <c r="P316"/>
      <c r="Q316"/>
      <c r="S316"/>
    </row>
    <row r="317" spans="2:19" x14ac:dyDescent="0.25">
      <c r="B317" s="10"/>
      <c r="C317" s="10"/>
      <c r="D317" s="10"/>
      <c r="E317" s="10"/>
      <c r="F317" s="10"/>
      <c r="G317" s="10"/>
      <c r="H317" s="10"/>
      <c r="I317" s="10"/>
      <c r="M317"/>
      <c r="O317"/>
      <c r="P317"/>
      <c r="Q317"/>
      <c r="S317"/>
    </row>
    <row r="318" spans="2:19" x14ac:dyDescent="0.25">
      <c r="B318" s="10"/>
      <c r="C318" s="10"/>
      <c r="D318" s="10"/>
      <c r="E318" s="10"/>
      <c r="F318" s="10"/>
      <c r="G318" s="10"/>
      <c r="H318" s="10"/>
      <c r="I318" s="10"/>
      <c r="M318"/>
      <c r="O318"/>
      <c r="P318"/>
      <c r="Q318"/>
      <c r="S318"/>
    </row>
    <row r="319" spans="2:19" x14ac:dyDescent="0.25">
      <c r="B319" s="10"/>
      <c r="C319" s="10"/>
      <c r="D319" s="10"/>
      <c r="E319" s="10"/>
      <c r="F319" s="10"/>
      <c r="G319" s="10"/>
      <c r="H319" s="10"/>
      <c r="I319" s="10"/>
      <c r="M319"/>
      <c r="O319"/>
      <c r="P319"/>
      <c r="Q319"/>
      <c r="S319"/>
    </row>
    <row r="320" spans="2:19" x14ac:dyDescent="0.25">
      <c r="B320" s="10"/>
      <c r="C320" s="10"/>
      <c r="D320" s="10"/>
      <c r="E320" s="10"/>
      <c r="F320" s="10"/>
      <c r="G320" s="10"/>
      <c r="H320" s="10"/>
      <c r="I320" s="10"/>
      <c r="M320"/>
      <c r="O320"/>
      <c r="P320"/>
      <c r="Q320"/>
      <c r="S320"/>
    </row>
    <row r="321" spans="2:19" x14ac:dyDescent="0.25">
      <c r="B321" s="10"/>
      <c r="C321" s="10"/>
      <c r="D321" s="10"/>
      <c r="E321" s="10"/>
      <c r="F321" s="10"/>
      <c r="G321" s="10"/>
      <c r="H321" s="10"/>
      <c r="I321" s="10"/>
      <c r="M321"/>
      <c r="O321"/>
      <c r="P321"/>
      <c r="Q321"/>
      <c r="S321"/>
    </row>
    <row r="322" spans="2:19" x14ac:dyDescent="0.25">
      <c r="B322" s="10"/>
      <c r="C322" s="10"/>
      <c r="D322" s="10"/>
      <c r="E322" s="10"/>
      <c r="F322" s="10"/>
      <c r="G322" s="10"/>
      <c r="H322" s="10"/>
      <c r="I322" s="10"/>
      <c r="M322"/>
      <c r="O322"/>
      <c r="P322"/>
      <c r="Q322"/>
      <c r="S322"/>
    </row>
    <row r="323" spans="2:19" x14ac:dyDescent="0.25">
      <c r="B323" s="10"/>
      <c r="C323" s="10"/>
      <c r="D323" s="10"/>
      <c r="E323" s="10"/>
      <c r="F323" s="10"/>
      <c r="G323" s="10"/>
      <c r="H323" s="10"/>
      <c r="I323" s="10"/>
      <c r="M323"/>
      <c r="O323"/>
      <c r="P323"/>
      <c r="Q323"/>
      <c r="S323"/>
    </row>
    <row r="324" spans="2:19" x14ac:dyDescent="0.25">
      <c r="B324" s="10"/>
      <c r="C324" s="10"/>
      <c r="D324" s="10"/>
      <c r="E324" s="10"/>
      <c r="F324" s="10"/>
      <c r="G324" s="10"/>
      <c r="H324" s="10"/>
      <c r="I324" s="10"/>
      <c r="M324"/>
      <c r="O324"/>
      <c r="P324"/>
      <c r="Q324"/>
      <c r="S324"/>
    </row>
    <row r="325" spans="2:19" x14ac:dyDescent="0.25">
      <c r="B325" s="10"/>
      <c r="C325" s="10"/>
      <c r="D325" s="10"/>
      <c r="E325" s="10"/>
      <c r="F325" s="10"/>
      <c r="G325" s="10"/>
      <c r="H325" s="10"/>
      <c r="I325" s="10"/>
      <c r="M325"/>
      <c r="O325"/>
      <c r="P325"/>
      <c r="Q325"/>
      <c r="S325"/>
    </row>
    <row r="326" spans="2:19" x14ac:dyDescent="0.25">
      <c r="B326" s="10"/>
      <c r="C326" s="10"/>
      <c r="D326" s="10"/>
      <c r="E326" s="10"/>
      <c r="F326" s="10"/>
      <c r="G326" s="10"/>
      <c r="H326" s="10"/>
      <c r="I326" s="10"/>
      <c r="M326"/>
      <c r="O326"/>
      <c r="P326"/>
      <c r="Q326"/>
      <c r="S326"/>
    </row>
    <row r="327" spans="2:19" x14ac:dyDescent="0.25">
      <c r="B327" s="10"/>
      <c r="C327" s="10"/>
      <c r="D327" s="10"/>
      <c r="E327" s="10"/>
      <c r="F327" s="10"/>
      <c r="G327" s="10"/>
      <c r="H327" s="10"/>
      <c r="I327" s="10"/>
      <c r="M327"/>
      <c r="O327"/>
      <c r="P327"/>
      <c r="Q327"/>
      <c r="S327"/>
    </row>
    <row r="328" spans="2:19" x14ac:dyDescent="0.25">
      <c r="B328" s="10"/>
      <c r="C328" s="10"/>
      <c r="D328" s="10"/>
      <c r="E328" s="10"/>
      <c r="F328" s="10"/>
      <c r="G328" s="10"/>
      <c r="H328" s="10"/>
      <c r="I328" s="10"/>
      <c r="M328"/>
      <c r="O328"/>
      <c r="P328"/>
      <c r="Q328"/>
      <c r="S328"/>
    </row>
    <row r="329" spans="2:19" x14ac:dyDescent="0.25">
      <c r="B329" s="10"/>
      <c r="C329" s="10"/>
      <c r="D329" s="10"/>
      <c r="E329" s="10"/>
      <c r="F329" s="10"/>
      <c r="G329" s="10"/>
      <c r="H329" s="10"/>
      <c r="I329" s="10"/>
      <c r="M329"/>
      <c r="O329"/>
      <c r="P329"/>
      <c r="Q329"/>
      <c r="S329"/>
    </row>
    <row r="330" spans="2:19" x14ac:dyDescent="0.25">
      <c r="B330" s="10"/>
      <c r="C330" s="10"/>
      <c r="D330" s="10"/>
      <c r="E330" s="10"/>
      <c r="F330" s="10"/>
      <c r="G330" s="10"/>
      <c r="H330" s="10"/>
      <c r="I330" s="10"/>
      <c r="M330"/>
      <c r="O330"/>
      <c r="P330"/>
      <c r="Q330"/>
      <c r="S330"/>
    </row>
    <row r="331" spans="2:19" x14ac:dyDescent="0.25">
      <c r="B331" s="10"/>
      <c r="C331" s="10"/>
      <c r="D331" s="10"/>
      <c r="E331" s="10"/>
      <c r="F331" s="10"/>
      <c r="G331" s="10"/>
      <c r="H331" s="10"/>
      <c r="I331" s="10"/>
      <c r="M331"/>
      <c r="O331"/>
      <c r="P331"/>
      <c r="Q331"/>
      <c r="S331"/>
    </row>
    <row r="332" spans="2:19" x14ac:dyDescent="0.25">
      <c r="B332" s="10"/>
      <c r="C332" s="10"/>
      <c r="D332" s="10"/>
      <c r="E332" s="10"/>
      <c r="F332" s="10"/>
      <c r="G332" s="10"/>
      <c r="H332" s="10"/>
      <c r="I332" s="10"/>
      <c r="M332"/>
      <c r="O332"/>
      <c r="P332"/>
      <c r="Q332"/>
      <c r="S332"/>
    </row>
    <row r="333" spans="2:19" x14ac:dyDescent="0.25">
      <c r="B333" s="10"/>
      <c r="C333" s="10"/>
      <c r="D333" s="10"/>
      <c r="E333" s="10"/>
      <c r="F333" s="10"/>
      <c r="G333" s="10"/>
      <c r="H333" s="10"/>
      <c r="I333" s="10"/>
      <c r="M333"/>
      <c r="O333"/>
      <c r="P333"/>
      <c r="Q333"/>
      <c r="S333"/>
    </row>
    <row r="334" spans="2:19" x14ac:dyDescent="0.25">
      <c r="B334" s="10"/>
      <c r="C334" s="10"/>
      <c r="D334" s="10"/>
      <c r="E334" s="10"/>
      <c r="F334" s="10"/>
      <c r="G334" s="10"/>
      <c r="H334" s="10"/>
      <c r="I334" s="10"/>
      <c r="M334"/>
      <c r="O334"/>
      <c r="P334"/>
      <c r="Q334"/>
      <c r="S334"/>
    </row>
    <row r="335" spans="2:19" x14ac:dyDescent="0.25">
      <c r="B335" s="10"/>
      <c r="C335" s="10"/>
      <c r="D335" s="10"/>
      <c r="E335" s="10"/>
      <c r="F335" s="10"/>
      <c r="G335" s="10"/>
      <c r="H335" s="10"/>
      <c r="I335" s="10"/>
      <c r="M335"/>
      <c r="O335"/>
      <c r="P335"/>
      <c r="Q335"/>
      <c r="S335"/>
    </row>
    <row r="336" spans="2:19" x14ac:dyDescent="0.25">
      <c r="B336" s="10"/>
      <c r="C336" s="10"/>
      <c r="D336" s="10"/>
      <c r="E336" s="10"/>
      <c r="F336" s="10"/>
      <c r="G336" s="10"/>
      <c r="H336" s="10"/>
      <c r="I336" s="10"/>
      <c r="M336"/>
      <c r="O336"/>
      <c r="P336"/>
      <c r="Q336"/>
      <c r="S336"/>
    </row>
    <row r="337" spans="2:19" x14ac:dyDescent="0.25">
      <c r="B337" s="10"/>
      <c r="C337" s="10"/>
      <c r="D337" s="10"/>
      <c r="E337" s="10"/>
      <c r="F337" s="10"/>
      <c r="G337" s="10"/>
      <c r="H337" s="10"/>
      <c r="I337" s="10"/>
      <c r="M337"/>
      <c r="O337"/>
      <c r="P337"/>
      <c r="Q337"/>
      <c r="S337"/>
    </row>
    <row r="338" spans="2:19" x14ac:dyDescent="0.25">
      <c r="B338" s="10"/>
      <c r="C338" s="10"/>
      <c r="D338" s="10"/>
      <c r="E338" s="10"/>
      <c r="F338" s="10"/>
      <c r="G338" s="10"/>
      <c r="H338" s="10"/>
      <c r="I338" s="10"/>
      <c r="M338"/>
      <c r="O338"/>
      <c r="P338"/>
      <c r="Q338"/>
      <c r="S338"/>
    </row>
    <row r="339" spans="2:19" x14ac:dyDescent="0.25">
      <c r="B339" s="10"/>
      <c r="C339" s="10"/>
      <c r="D339" s="10"/>
      <c r="E339" s="10"/>
      <c r="F339" s="10"/>
      <c r="G339" s="10"/>
      <c r="H339" s="10"/>
      <c r="I339" s="10"/>
      <c r="M339"/>
      <c r="O339"/>
      <c r="P339"/>
      <c r="Q339"/>
      <c r="S339"/>
    </row>
    <row r="340" spans="2:19" x14ac:dyDescent="0.25">
      <c r="B340" s="10"/>
      <c r="C340" s="10"/>
      <c r="D340" s="10"/>
      <c r="E340" s="10"/>
      <c r="F340" s="10"/>
      <c r="G340" s="10"/>
      <c r="H340" s="10"/>
      <c r="I340" s="10"/>
      <c r="M340"/>
      <c r="O340"/>
      <c r="P340"/>
      <c r="Q340"/>
      <c r="S340"/>
    </row>
    <row r="341" spans="2:19" x14ac:dyDescent="0.25">
      <c r="B341" s="10"/>
      <c r="C341" s="10"/>
      <c r="D341" s="10"/>
      <c r="E341" s="10"/>
      <c r="F341" s="10"/>
      <c r="G341" s="10"/>
      <c r="H341" s="10"/>
      <c r="I341" s="10"/>
      <c r="M341"/>
      <c r="O341"/>
      <c r="P341"/>
      <c r="Q341"/>
      <c r="S341"/>
    </row>
    <row r="342" spans="2:19" x14ac:dyDescent="0.25">
      <c r="B342" s="10"/>
      <c r="C342" s="10"/>
      <c r="D342" s="10"/>
      <c r="E342" s="10"/>
      <c r="F342" s="10"/>
      <c r="G342" s="10"/>
      <c r="H342" s="10"/>
      <c r="I342" s="10"/>
      <c r="M342"/>
      <c r="O342"/>
      <c r="P342"/>
      <c r="Q342"/>
      <c r="S342"/>
    </row>
    <row r="343" spans="2:19" x14ac:dyDescent="0.25">
      <c r="B343" s="10"/>
      <c r="C343" s="10"/>
      <c r="D343" s="10"/>
      <c r="E343" s="10"/>
      <c r="F343" s="10"/>
      <c r="G343" s="10"/>
      <c r="H343" s="10"/>
      <c r="I343" s="10"/>
      <c r="M343"/>
      <c r="O343"/>
      <c r="P343"/>
      <c r="Q343"/>
      <c r="S343"/>
    </row>
    <row r="344" spans="2:19" x14ac:dyDescent="0.25">
      <c r="B344" s="10"/>
      <c r="C344" s="10"/>
      <c r="D344" s="10"/>
      <c r="E344" s="10"/>
      <c r="F344" s="10"/>
      <c r="G344" s="10"/>
      <c r="H344" s="10"/>
      <c r="I344" s="10"/>
      <c r="M344"/>
      <c r="O344"/>
      <c r="P344"/>
      <c r="Q344"/>
      <c r="S344"/>
    </row>
    <row r="345" spans="2:19" x14ac:dyDescent="0.25">
      <c r="B345" s="10"/>
      <c r="C345" s="10"/>
      <c r="D345" s="10"/>
      <c r="E345" s="10"/>
      <c r="F345" s="10"/>
      <c r="G345" s="10"/>
      <c r="H345" s="10"/>
      <c r="I345" s="10"/>
      <c r="M345"/>
      <c r="O345"/>
      <c r="P345"/>
      <c r="Q345"/>
      <c r="S345"/>
    </row>
    <row r="346" spans="2:19" x14ac:dyDescent="0.25">
      <c r="B346" s="10"/>
      <c r="C346" s="10"/>
      <c r="D346" s="10"/>
      <c r="E346" s="10"/>
      <c r="F346" s="10"/>
      <c r="G346" s="10"/>
      <c r="H346" s="10"/>
      <c r="I346" s="10"/>
      <c r="M346"/>
      <c r="O346"/>
      <c r="P346"/>
      <c r="Q346"/>
      <c r="S346"/>
    </row>
    <row r="347" spans="2:19" x14ac:dyDescent="0.25">
      <c r="B347" s="10"/>
      <c r="C347" s="10"/>
      <c r="D347" s="10"/>
      <c r="E347" s="10"/>
      <c r="F347" s="10"/>
      <c r="G347" s="10"/>
      <c r="H347" s="10"/>
      <c r="I347" s="10"/>
      <c r="M347"/>
      <c r="O347"/>
      <c r="P347"/>
      <c r="Q347"/>
      <c r="S347"/>
    </row>
    <row r="348" spans="2:19" x14ac:dyDescent="0.25">
      <c r="B348" s="10"/>
      <c r="C348" s="10"/>
      <c r="D348" s="10"/>
      <c r="E348" s="10"/>
      <c r="F348" s="10"/>
      <c r="G348" s="10"/>
      <c r="H348" s="10"/>
      <c r="I348" s="10"/>
      <c r="M348"/>
      <c r="O348"/>
      <c r="P348"/>
      <c r="Q348"/>
      <c r="S348"/>
    </row>
    <row r="349" spans="2:19" x14ac:dyDescent="0.25">
      <c r="B349" s="10"/>
      <c r="C349" s="10"/>
      <c r="D349" s="10"/>
      <c r="E349" s="10"/>
      <c r="F349" s="10"/>
      <c r="G349" s="10"/>
      <c r="H349" s="10"/>
      <c r="I349" s="10"/>
      <c r="M349"/>
      <c r="O349"/>
      <c r="P349"/>
      <c r="Q349"/>
      <c r="S349"/>
    </row>
    <row r="350" spans="2:19" x14ac:dyDescent="0.25">
      <c r="B350" s="10"/>
      <c r="C350" s="10"/>
      <c r="D350" s="10"/>
      <c r="E350" s="10"/>
      <c r="F350" s="10"/>
      <c r="G350" s="10"/>
      <c r="H350" s="10"/>
      <c r="I350" s="10"/>
      <c r="M350"/>
      <c r="O350"/>
      <c r="P350"/>
      <c r="Q350"/>
      <c r="S350"/>
    </row>
    <row r="351" spans="2:19" x14ac:dyDescent="0.25">
      <c r="B351" s="10"/>
      <c r="C351" s="10"/>
      <c r="D351" s="10"/>
      <c r="E351" s="10"/>
      <c r="F351" s="10"/>
      <c r="G351" s="10"/>
      <c r="H351" s="10"/>
      <c r="I351" s="10"/>
      <c r="M351"/>
      <c r="O351"/>
      <c r="P351"/>
      <c r="Q351"/>
      <c r="S351"/>
    </row>
    <row r="352" spans="2:19" x14ac:dyDescent="0.25">
      <c r="B352" s="10"/>
      <c r="C352" s="10"/>
      <c r="D352" s="10"/>
      <c r="E352" s="10"/>
      <c r="F352" s="10"/>
      <c r="G352" s="10"/>
      <c r="H352" s="10"/>
      <c r="I352" s="10"/>
      <c r="M352"/>
      <c r="O352"/>
      <c r="P352"/>
      <c r="Q352"/>
      <c r="S352"/>
    </row>
    <row r="353" spans="2:19" x14ac:dyDescent="0.25">
      <c r="B353" s="10"/>
      <c r="C353" s="10"/>
      <c r="D353" s="10"/>
      <c r="E353" s="10"/>
      <c r="F353" s="10"/>
      <c r="G353" s="10"/>
      <c r="H353" s="10"/>
      <c r="I353" s="10"/>
      <c r="M353"/>
      <c r="O353"/>
      <c r="P353"/>
      <c r="Q353"/>
      <c r="S353"/>
    </row>
    <row r="354" spans="2:19" x14ac:dyDescent="0.25">
      <c r="B354" s="10"/>
      <c r="C354" s="10"/>
      <c r="D354" s="10"/>
      <c r="E354" s="10"/>
      <c r="F354" s="10"/>
      <c r="G354" s="10"/>
      <c r="H354" s="10"/>
      <c r="I354" s="10"/>
      <c r="M354"/>
      <c r="O354"/>
      <c r="P354"/>
      <c r="Q354"/>
      <c r="S354"/>
    </row>
    <row r="355" spans="2:19" x14ac:dyDescent="0.25">
      <c r="B355" s="10"/>
      <c r="C355" s="10"/>
      <c r="D355" s="10"/>
      <c r="E355" s="10"/>
      <c r="F355" s="10"/>
      <c r="G355" s="10"/>
      <c r="H355" s="10"/>
      <c r="I355" s="10"/>
      <c r="M355"/>
      <c r="O355"/>
      <c r="P355"/>
      <c r="Q355"/>
      <c r="S355"/>
    </row>
    <row r="356" spans="2:19" x14ac:dyDescent="0.25">
      <c r="B356" s="10"/>
      <c r="C356" s="10"/>
      <c r="D356" s="10"/>
      <c r="E356" s="10"/>
      <c r="F356" s="10"/>
      <c r="G356" s="10"/>
      <c r="H356" s="10"/>
      <c r="I356" s="10"/>
      <c r="M356"/>
      <c r="O356"/>
      <c r="P356"/>
      <c r="Q356"/>
      <c r="S356"/>
    </row>
    <row r="357" spans="2:19" x14ac:dyDescent="0.25">
      <c r="B357" s="10"/>
      <c r="C357" s="10"/>
      <c r="D357" s="10"/>
      <c r="E357" s="10"/>
      <c r="F357" s="10"/>
      <c r="G357" s="10"/>
      <c r="H357" s="10"/>
      <c r="I357" s="10"/>
      <c r="M357"/>
      <c r="O357"/>
      <c r="P357"/>
      <c r="Q357"/>
      <c r="S357"/>
    </row>
    <row r="358" spans="2:19" x14ac:dyDescent="0.25">
      <c r="B358" s="10"/>
      <c r="C358" s="10"/>
      <c r="D358" s="10"/>
      <c r="E358" s="10"/>
      <c r="F358" s="10"/>
      <c r="G358" s="10"/>
      <c r="H358" s="10"/>
      <c r="I358" s="10"/>
      <c r="M358"/>
      <c r="O358"/>
      <c r="P358"/>
      <c r="Q358"/>
      <c r="S358"/>
    </row>
    <row r="359" spans="2:19" x14ac:dyDescent="0.25">
      <c r="B359" s="10"/>
      <c r="C359" s="10"/>
      <c r="D359" s="10"/>
      <c r="E359" s="10"/>
      <c r="F359" s="10"/>
      <c r="G359" s="10"/>
      <c r="H359" s="10"/>
      <c r="I359" s="10"/>
      <c r="M359"/>
      <c r="O359"/>
      <c r="P359"/>
      <c r="Q359"/>
      <c r="S359"/>
    </row>
    <row r="360" spans="2:19" x14ac:dyDescent="0.25">
      <c r="B360" s="10"/>
      <c r="C360" s="10"/>
      <c r="D360" s="10"/>
      <c r="E360" s="10"/>
      <c r="F360" s="10"/>
      <c r="G360" s="10"/>
      <c r="H360" s="10"/>
      <c r="I360" s="10"/>
      <c r="M360"/>
      <c r="O360"/>
      <c r="P360"/>
      <c r="Q360"/>
      <c r="S360"/>
    </row>
    <row r="361" spans="2:19" x14ac:dyDescent="0.25">
      <c r="B361" s="10"/>
      <c r="C361" s="10"/>
      <c r="D361" s="10"/>
      <c r="E361" s="10"/>
      <c r="F361" s="10"/>
      <c r="G361" s="10"/>
      <c r="H361" s="10"/>
      <c r="I361" s="10"/>
      <c r="M361"/>
      <c r="O361"/>
      <c r="P361"/>
      <c r="Q361"/>
      <c r="S361"/>
    </row>
    <row r="362" spans="2:19" x14ac:dyDescent="0.25">
      <c r="B362" s="10"/>
      <c r="C362" s="10"/>
      <c r="D362" s="10"/>
      <c r="E362" s="10"/>
      <c r="F362" s="10"/>
      <c r="G362" s="10"/>
      <c r="H362" s="10"/>
      <c r="I362" s="10"/>
      <c r="M362"/>
      <c r="O362"/>
      <c r="P362"/>
      <c r="Q362"/>
      <c r="S362"/>
    </row>
    <row r="363" spans="2:19" x14ac:dyDescent="0.25">
      <c r="B363" s="10"/>
      <c r="C363" s="10"/>
      <c r="D363" s="10"/>
      <c r="E363" s="10"/>
      <c r="F363" s="10"/>
      <c r="G363" s="10"/>
      <c r="H363" s="10"/>
      <c r="I363" s="10"/>
      <c r="M363"/>
      <c r="O363"/>
      <c r="P363"/>
      <c r="Q363"/>
      <c r="S363"/>
    </row>
    <row r="364" spans="2:19" x14ac:dyDescent="0.25">
      <c r="B364" s="10"/>
      <c r="C364" s="10"/>
      <c r="D364" s="10"/>
      <c r="E364" s="10"/>
      <c r="F364" s="10"/>
      <c r="G364" s="10"/>
      <c r="H364" s="10"/>
      <c r="I364" s="10"/>
      <c r="M364"/>
      <c r="O364"/>
      <c r="P364"/>
      <c r="Q364"/>
      <c r="S364"/>
    </row>
    <row r="365" spans="2:19" x14ac:dyDescent="0.25">
      <c r="B365" s="10"/>
      <c r="C365" s="10"/>
      <c r="D365" s="10"/>
      <c r="E365" s="10"/>
      <c r="F365" s="10"/>
      <c r="G365" s="10"/>
      <c r="H365" s="10"/>
      <c r="I365" s="10"/>
      <c r="M365"/>
      <c r="O365"/>
      <c r="P365"/>
      <c r="Q365"/>
      <c r="S365"/>
    </row>
    <row r="366" spans="2:19" x14ac:dyDescent="0.25">
      <c r="B366" s="10"/>
      <c r="C366" s="10"/>
      <c r="D366" s="10"/>
      <c r="E366" s="10"/>
      <c r="F366" s="10"/>
      <c r="G366" s="10"/>
      <c r="H366" s="10"/>
      <c r="I366" s="10"/>
      <c r="M366"/>
      <c r="O366"/>
      <c r="P366"/>
      <c r="Q366"/>
      <c r="S366"/>
    </row>
    <row r="367" spans="2:19" x14ac:dyDescent="0.25">
      <c r="B367" s="10"/>
      <c r="C367" s="10"/>
      <c r="D367" s="10"/>
      <c r="E367" s="10"/>
      <c r="F367" s="10"/>
      <c r="G367" s="10"/>
      <c r="H367" s="10"/>
      <c r="I367" s="10"/>
      <c r="M367"/>
      <c r="O367"/>
      <c r="P367"/>
      <c r="Q367"/>
      <c r="S367"/>
    </row>
    <row r="368" spans="2:19" x14ac:dyDescent="0.25">
      <c r="B368" s="10"/>
      <c r="C368" s="10"/>
      <c r="D368" s="10"/>
      <c r="E368" s="10"/>
      <c r="F368" s="10"/>
      <c r="G368" s="10"/>
      <c r="H368" s="10"/>
      <c r="I368" s="10"/>
      <c r="M368"/>
      <c r="O368"/>
      <c r="P368"/>
      <c r="Q368"/>
      <c r="S368"/>
    </row>
    <row r="369" spans="2:19" x14ac:dyDescent="0.25">
      <c r="B369" s="10"/>
      <c r="C369" s="10"/>
      <c r="D369" s="10"/>
      <c r="E369" s="10"/>
      <c r="F369" s="10"/>
      <c r="G369" s="10"/>
      <c r="H369" s="10"/>
      <c r="I369" s="10"/>
      <c r="M369"/>
      <c r="O369"/>
      <c r="P369"/>
      <c r="Q369"/>
      <c r="S369"/>
    </row>
    <row r="370" spans="2:19" x14ac:dyDescent="0.25">
      <c r="B370" s="10"/>
      <c r="C370" s="10"/>
      <c r="D370" s="10"/>
      <c r="E370" s="10"/>
      <c r="F370" s="10"/>
      <c r="G370" s="10"/>
      <c r="H370" s="10"/>
      <c r="I370" s="10"/>
      <c r="M370"/>
      <c r="O370"/>
      <c r="P370"/>
      <c r="Q370"/>
      <c r="S370"/>
    </row>
    <row r="371" spans="2:19" x14ac:dyDescent="0.25">
      <c r="B371" s="10"/>
      <c r="C371" s="10"/>
      <c r="D371" s="10"/>
      <c r="E371" s="10"/>
      <c r="F371" s="10"/>
      <c r="G371" s="10"/>
      <c r="H371" s="10"/>
      <c r="I371" s="10"/>
      <c r="M371"/>
      <c r="O371"/>
      <c r="P371"/>
      <c r="Q371"/>
      <c r="S371"/>
    </row>
    <row r="372" spans="2:19" x14ac:dyDescent="0.25">
      <c r="B372" s="10"/>
      <c r="C372" s="10"/>
      <c r="D372" s="10"/>
      <c r="E372" s="10"/>
      <c r="F372" s="10"/>
      <c r="G372" s="10"/>
      <c r="H372" s="10"/>
      <c r="I372" s="10"/>
      <c r="M372"/>
      <c r="O372"/>
      <c r="P372"/>
      <c r="Q372"/>
      <c r="S372"/>
    </row>
    <row r="373" spans="2:19" x14ac:dyDescent="0.25">
      <c r="B373" s="10"/>
      <c r="C373" s="10"/>
      <c r="D373" s="10"/>
      <c r="E373" s="10"/>
      <c r="F373" s="10"/>
      <c r="G373" s="10"/>
      <c r="H373" s="10"/>
      <c r="I373" s="10"/>
      <c r="M373"/>
      <c r="O373"/>
      <c r="P373"/>
      <c r="Q373"/>
      <c r="S373"/>
    </row>
    <row r="374" spans="2:19" x14ac:dyDescent="0.25">
      <c r="B374" s="10"/>
      <c r="C374" s="10"/>
      <c r="D374" s="10"/>
      <c r="E374" s="10"/>
      <c r="F374" s="10"/>
      <c r="G374" s="10"/>
      <c r="H374" s="10"/>
      <c r="I374" s="10"/>
      <c r="M374"/>
      <c r="O374"/>
      <c r="P374"/>
      <c r="Q374"/>
      <c r="S374"/>
    </row>
    <row r="375" spans="2:19" x14ac:dyDescent="0.25">
      <c r="B375" s="10"/>
      <c r="C375" s="10"/>
      <c r="D375" s="10"/>
      <c r="E375" s="10"/>
      <c r="F375" s="10"/>
      <c r="G375" s="10"/>
      <c r="H375" s="10"/>
      <c r="I375" s="10"/>
      <c r="M375"/>
      <c r="O375"/>
      <c r="P375"/>
      <c r="Q375"/>
      <c r="S375"/>
    </row>
    <row r="376" spans="2:19" x14ac:dyDescent="0.25">
      <c r="B376" s="10"/>
      <c r="C376" s="10"/>
      <c r="D376" s="10"/>
      <c r="E376" s="10"/>
      <c r="F376" s="10"/>
      <c r="G376" s="10"/>
      <c r="H376" s="10"/>
      <c r="I376" s="10"/>
      <c r="M376"/>
      <c r="O376"/>
      <c r="P376"/>
      <c r="Q376"/>
      <c r="S376"/>
    </row>
    <row r="377" spans="2:19" x14ac:dyDescent="0.25">
      <c r="B377" s="10"/>
      <c r="C377" s="10"/>
      <c r="D377" s="10"/>
      <c r="E377" s="10"/>
      <c r="F377" s="10"/>
      <c r="G377" s="10"/>
      <c r="H377" s="10"/>
      <c r="I377" s="10"/>
      <c r="M377"/>
      <c r="O377"/>
      <c r="P377"/>
      <c r="Q377"/>
      <c r="S377"/>
    </row>
    <row r="378" spans="2:19" x14ac:dyDescent="0.25">
      <c r="B378" s="10"/>
      <c r="C378" s="10"/>
      <c r="D378" s="10"/>
      <c r="E378" s="10"/>
      <c r="F378" s="10"/>
      <c r="G378" s="10"/>
      <c r="H378" s="10"/>
      <c r="I378" s="10"/>
      <c r="M378"/>
      <c r="O378"/>
      <c r="P378"/>
      <c r="Q378"/>
      <c r="S378"/>
    </row>
    <row r="379" spans="2:19" x14ac:dyDescent="0.25">
      <c r="B379" s="10"/>
      <c r="C379" s="10"/>
      <c r="D379" s="10"/>
      <c r="E379" s="10"/>
      <c r="F379" s="10"/>
      <c r="G379" s="10"/>
      <c r="H379" s="10"/>
      <c r="I379" s="10"/>
      <c r="M379"/>
      <c r="O379"/>
      <c r="P379"/>
      <c r="Q379"/>
      <c r="S379"/>
    </row>
    <row r="380" spans="2:19" x14ac:dyDescent="0.25">
      <c r="B380" s="10"/>
      <c r="C380" s="10"/>
      <c r="D380" s="10"/>
      <c r="E380" s="10"/>
      <c r="F380" s="10"/>
      <c r="G380" s="10"/>
      <c r="H380" s="10"/>
      <c r="I380" s="10"/>
      <c r="M380"/>
      <c r="O380"/>
      <c r="P380"/>
      <c r="Q380"/>
      <c r="S380"/>
    </row>
    <row r="381" spans="2:19" x14ac:dyDescent="0.25">
      <c r="B381" s="10"/>
      <c r="C381" s="10"/>
      <c r="D381" s="10"/>
      <c r="E381" s="10"/>
      <c r="F381" s="10"/>
      <c r="G381" s="10"/>
      <c r="H381" s="10"/>
      <c r="I381" s="10"/>
      <c r="M381"/>
      <c r="O381"/>
      <c r="P381"/>
      <c r="Q381"/>
      <c r="S381"/>
    </row>
    <row r="382" spans="2:19" x14ac:dyDescent="0.25">
      <c r="B382" s="10"/>
      <c r="C382" s="10"/>
      <c r="D382" s="10"/>
      <c r="E382" s="10"/>
      <c r="F382" s="10"/>
      <c r="G382" s="10"/>
      <c r="H382" s="10"/>
      <c r="I382" s="10"/>
      <c r="M382"/>
      <c r="O382"/>
      <c r="P382"/>
      <c r="Q382"/>
      <c r="S382"/>
    </row>
    <row r="383" spans="2:19" x14ac:dyDescent="0.25">
      <c r="B383" s="10"/>
      <c r="C383" s="10"/>
      <c r="D383" s="10"/>
      <c r="E383" s="10"/>
      <c r="F383" s="10"/>
      <c r="G383" s="10"/>
      <c r="H383" s="10"/>
      <c r="I383" s="10"/>
      <c r="M383"/>
      <c r="O383"/>
      <c r="P383"/>
      <c r="Q383"/>
      <c r="S383"/>
    </row>
    <row r="384" spans="2:19" x14ac:dyDescent="0.25">
      <c r="B384" s="10"/>
      <c r="C384" s="10"/>
      <c r="D384" s="10"/>
      <c r="E384" s="10"/>
      <c r="F384" s="10"/>
      <c r="G384" s="10"/>
      <c r="H384" s="10"/>
      <c r="I384" s="10"/>
      <c r="M384"/>
      <c r="O384"/>
      <c r="P384"/>
      <c r="Q384"/>
      <c r="S384"/>
    </row>
    <row r="385" spans="2:19" x14ac:dyDescent="0.25">
      <c r="B385" s="10"/>
      <c r="C385" s="10"/>
      <c r="D385" s="10"/>
      <c r="E385" s="10"/>
      <c r="F385" s="10"/>
      <c r="G385" s="10"/>
      <c r="H385" s="10"/>
      <c r="I385" s="10"/>
      <c r="M385"/>
      <c r="O385"/>
      <c r="P385"/>
      <c r="Q385"/>
      <c r="S385"/>
    </row>
    <row r="386" spans="2:19" x14ac:dyDescent="0.25">
      <c r="B386" s="10"/>
      <c r="C386" s="10"/>
      <c r="D386" s="10"/>
      <c r="E386" s="10"/>
      <c r="F386" s="10"/>
      <c r="G386" s="10"/>
      <c r="H386" s="10"/>
      <c r="I386" s="10"/>
      <c r="M386"/>
      <c r="O386"/>
      <c r="P386"/>
      <c r="Q386"/>
      <c r="S386"/>
    </row>
    <row r="387" spans="2:19" x14ac:dyDescent="0.25">
      <c r="B387" s="10"/>
      <c r="C387" s="10"/>
      <c r="D387" s="10"/>
      <c r="E387" s="10"/>
      <c r="F387" s="10"/>
      <c r="G387" s="10"/>
      <c r="H387" s="10"/>
      <c r="I387" s="10"/>
      <c r="M387"/>
      <c r="O387"/>
      <c r="P387"/>
      <c r="Q387"/>
      <c r="S387"/>
    </row>
    <row r="388" spans="2:19" x14ac:dyDescent="0.25">
      <c r="B388" s="10"/>
      <c r="C388" s="10"/>
      <c r="D388" s="10"/>
      <c r="E388" s="10"/>
      <c r="F388" s="10"/>
      <c r="G388" s="10"/>
      <c r="H388" s="10"/>
      <c r="I388" s="10"/>
      <c r="M388"/>
      <c r="O388"/>
      <c r="P388"/>
      <c r="Q388"/>
      <c r="S388"/>
    </row>
    <row r="389" spans="2:19" x14ac:dyDescent="0.25">
      <c r="B389" s="10"/>
      <c r="C389" s="10"/>
      <c r="D389" s="10"/>
      <c r="E389" s="10"/>
      <c r="F389" s="10"/>
      <c r="G389" s="10"/>
      <c r="H389" s="10"/>
      <c r="I389" s="10"/>
      <c r="M389"/>
      <c r="O389"/>
      <c r="P389"/>
      <c r="Q389"/>
      <c r="S389"/>
    </row>
    <row r="390" spans="2:19" x14ac:dyDescent="0.25">
      <c r="B390" s="10"/>
      <c r="C390" s="10"/>
      <c r="D390" s="10"/>
      <c r="E390" s="10"/>
      <c r="F390" s="10"/>
      <c r="G390" s="10"/>
      <c r="H390" s="10"/>
      <c r="I390" s="10"/>
      <c r="M390"/>
      <c r="O390"/>
      <c r="P390"/>
      <c r="Q390"/>
      <c r="S390"/>
    </row>
    <row r="391" spans="2:19" x14ac:dyDescent="0.25">
      <c r="B391" s="10"/>
      <c r="C391" s="10"/>
      <c r="D391" s="10"/>
      <c r="E391" s="10"/>
      <c r="F391" s="10"/>
      <c r="G391" s="10"/>
      <c r="H391" s="10"/>
      <c r="I391" s="10"/>
      <c r="M391"/>
      <c r="O391"/>
      <c r="P391"/>
      <c r="Q391"/>
      <c r="S391"/>
    </row>
    <row r="392" spans="2:19" x14ac:dyDescent="0.25">
      <c r="B392" s="10"/>
      <c r="C392" s="10"/>
      <c r="D392" s="10"/>
      <c r="E392" s="10"/>
      <c r="F392" s="10"/>
      <c r="G392" s="10"/>
      <c r="H392" s="10"/>
      <c r="I392" s="10"/>
      <c r="M392"/>
      <c r="O392"/>
      <c r="P392"/>
      <c r="Q392"/>
      <c r="S392"/>
    </row>
    <row r="393" spans="2:19" x14ac:dyDescent="0.25">
      <c r="B393" s="10"/>
      <c r="C393" s="10"/>
      <c r="D393" s="10"/>
      <c r="E393" s="10"/>
      <c r="F393" s="10"/>
      <c r="G393" s="10"/>
      <c r="H393" s="10"/>
      <c r="I393" s="10"/>
      <c r="M393"/>
      <c r="O393"/>
      <c r="P393"/>
      <c r="Q393"/>
      <c r="S393"/>
    </row>
    <row r="394" spans="2:19" x14ac:dyDescent="0.25">
      <c r="B394" s="10"/>
      <c r="C394" s="10"/>
      <c r="D394" s="10"/>
      <c r="E394" s="10"/>
      <c r="F394" s="10"/>
      <c r="G394" s="10"/>
      <c r="H394" s="10"/>
      <c r="I394" s="10"/>
      <c r="M394"/>
      <c r="O394"/>
      <c r="P394"/>
      <c r="Q394"/>
      <c r="S394"/>
    </row>
    <row r="395" spans="2:19" x14ac:dyDescent="0.25">
      <c r="B395" s="10"/>
      <c r="C395" s="10"/>
      <c r="D395" s="10"/>
      <c r="E395" s="10"/>
      <c r="F395" s="10"/>
      <c r="G395" s="10"/>
      <c r="H395" s="10"/>
      <c r="I395" s="10"/>
      <c r="M395"/>
      <c r="O395"/>
      <c r="P395"/>
      <c r="Q395"/>
      <c r="S395"/>
    </row>
    <row r="396" spans="2:19" x14ac:dyDescent="0.25">
      <c r="B396" s="10"/>
      <c r="C396" s="10"/>
      <c r="D396" s="10"/>
      <c r="E396" s="10"/>
      <c r="F396" s="10"/>
      <c r="G396" s="10"/>
      <c r="H396" s="10"/>
      <c r="I396" s="10"/>
      <c r="M396"/>
      <c r="O396"/>
      <c r="P396"/>
      <c r="Q396"/>
      <c r="S396"/>
    </row>
    <row r="397" spans="2:19" x14ac:dyDescent="0.25">
      <c r="B397" s="10"/>
      <c r="C397" s="10"/>
      <c r="D397" s="10"/>
      <c r="E397" s="10"/>
      <c r="F397" s="10"/>
      <c r="G397" s="10"/>
      <c r="H397" s="10"/>
      <c r="I397" s="10"/>
      <c r="M397"/>
      <c r="O397"/>
      <c r="P397"/>
      <c r="Q397"/>
      <c r="S397"/>
    </row>
    <row r="398" spans="2:19" x14ac:dyDescent="0.25">
      <c r="B398" s="10"/>
      <c r="C398" s="10"/>
      <c r="D398" s="10"/>
      <c r="E398" s="10"/>
      <c r="F398" s="10"/>
      <c r="G398" s="10"/>
      <c r="H398" s="10"/>
      <c r="I398" s="10"/>
      <c r="M398"/>
      <c r="O398"/>
      <c r="P398"/>
      <c r="Q398"/>
      <c r="S398"/>
    </row>
    <row r="399" spans="2:19" x14ac:dyDescent="0.25">
      <c r="B399" s="10"/>
      <c r="C399" s="10"/>
      <c r="D399" s="10"/>
      <c r="E399" s="10"/>
      <c r="F399" s="10"/>
      <c r="G399" s="10"/>
      <c r="H399" s="10"/>
      <c r="I399" s="10"/>
      <c r="M399"/>
      <c r="O399"/>
      <c r="P399"/>
      <c r="Q399"/>
      <c r="S399"/>
    </row>
    <row r="400" spans="2:19" x14ac:dyDescent="0.25">
      <c r="B400" s="10"/>
      <c r="C400" s="10"/>
      <c r="D400" s="10"/>
      <c r="E400" s="10"/>
      <c r="F400" s="10"/>
      <c r="G400" s="10"/>
      <c r="H400" s="10"/>
      <c r="I400" s="10"/>
      <c r="M400"/>
      <c r="O400"/>
      <c r="P400"/>
      <c r="Q400"/>
      <c r="S400"/>
    </row>
    <row r="401" spans="2:19" x14ac:dyDescent="0.25">
      <c r="B401" s="10"/>
      <c r="C401" s="10"/>
      <c r="D401" s="10"/>
      <c r="E401" s="10"/>
      <c r="F401" s="10"/>
      <c r="G401" s="10"/>
      <c r="H401" s="10"/>
      <c r="I401" s="10"/>
      <c r="M401"/>
      <c r="O401"/>
      <c r="P401"/>
      <c r="Q401"/>
      <c r="S401"/>
    </row>
    <row r="402" spans="2:19" x14ac:dyDescent="0.25">
      <c r="B402" s="10"/>
      <c r="C402" s="10"/>
      <c r="D402" s="10"/>
      <c r="E402" s="10"/>
      <c r="F402" s="10"/>
      <c r="G402" s="10"/>
      <c r="H402" s="10"/>
      <c r="I402" s="10"/>
      <c r="M402"/>
      <c r="O402"/>
      <c r="P402"/>
      <c r="Q402"/>
      <c r="S402"/>
    </row>
    <row r="403" spans="2:19" x14ac:dyDescent="0.25">
      <c r="B403" s="10"/>
      <c r="C403" s="10"/>
      <c r="D403" s="10"/>
      <c r="E403" s="10"/>
      <c r="F403" s="10"/>
      <c r="G403" s="10"/>
      <c r="H403" s="10"/>
      <c r="I403" s="10"/>
      <c r="M403"/>
      <c r="O403"/>
      <c r="P403"/>
      <c r="Q403"/>
      <c r="S403"/>
    </row>
    <row r="404" spans="2:19" x14ac:dyDescent="0.25">
      <c r="B404" s="10"/>
      <c r="C404" s="10"/>
      <c r="D404" s="10"/>
      <c r="E404" s="10"/>
      <c r="F404" s="10"/>
      <c r="G404" s="10"/>
      <c r="H404" s="10"/>
      <c r="I404" s="10"/>
      <c r="M404"/>
      <c r="O404"/>
      <c r="P404"/>
      <c r="Q404"/>
      <c r="S404"/>
    </row>
    <row r="405" spans="2:19" x14ac:dyDescent="0.25">
      <c r="B405" s="10"/>
      <c r="C405" s="10"/>
      <c r="D405" s="10"/>
      <c r="E405" s="10"/>
      <c r="F405" s="10"/>
      <c r="G405" s="10"/>
      <c r="H405" s="10"/>
      <c r="I405" s="10"/>
      <c r="M405"/>
      <c r="O405"/>
      <c r="P405"/>
      <c r="Q405"/>
      <c r="S405"/>
    </row>
    <row r="406" spans="2:19" x14ac:dyDescent="0.25">
      <c r="B406" s="10"/>
      <c r="C406" s="10"/>
      <c r="D406" s="10"/>
      <c r="E406" s="10"/>
      <c r="F406" s="10"/>
      <c r="G406" s="10"/>
      <c r="H406" s="10"/>
      <c r="I406" s="10"/>
      <c r="M406"/>
      <c r="O406"/>
      <c r="P406"/>
      <c r="Q406"/>
      <c r="S406"/>
    </row>
    <row r="407" spans="2:19" x14ac:dyDescent="0.25">
      <c r="B407" s="10"/>
      <c r="C407" s="10"/>
      <c r="D407" s="10"/>
      <c r="E407" s="10"/>
      <c r="F407" s="10"/>
      <c r="G407" s="10"/>
      <c r="H407" s="10"/>
      <c r="I407" s="10"/>
      <c r="M407"/>
      <c r="O407"/>
      <c r="P407"/>
      <c r="Q407"/>
      <c r="S407"/>
    </row>
    <row r="408" spans="2:19" x14ac:dyDescent="0.25">
      <c r="B408" s="10"/>
      <c r="C408" s="10"/>
      <c r="D408" s="10"/>
      <c r="E408" s="10"/>
      <c r="F408" s="10"/>
      <c r="G408" s="10"/>
      <c r="H408" s="10"/>
      <c r="I408" s="10"/>
      <c r="M408"/>
      <c r="O408"/>
      <c r="P408"/>
      <c r="Q408"/>
      <c r="S408"/>
    </row>
    <row r="409" spans="2:19" x14ac:dyDescent="0.25">
      <c r="B409" s="10"/>
      <c r="C409" s="10"/>
      <c r="D409" s="10"/>
      <c r="E409" s="10"/>
      <c r="F409" s="10"/>
      <c r="G409" s="10"/>
      <c r="H409" s="10"/>
      <c r="I409" s="10"/>
      <c r="M409"/>
      <c r="O409"/>
      <c r="P409"/>
      <c r="Q409"/>
      <c r="S409"/>
    </row>
    <row r="410" spans="2:19" x14ac:dyDescent="0.25">
      <c r="B410" s="10"/>
      <c r="C410" s="10"/>
      <c r="D410" s="10"/>
      <c r="E410" s="10"/>
      <c r="F410" s="10"/>
      <c r="G410" s="10"/>
      <c r="H410" s="10"/>
      <c r="I410" s="10"/>
      <c r="M410"/>
      <c r="O410"/>
      <c r="P410"/>
      <c r="Q410"/>
      <c r="S410"/>
    </row>
    <row r="411" spans="2:19" x14ac:dyDescent="0.25">
      <c r="B411" s="10"/>
      <c r="C411" s="10"/>
      <c r="D411" s="10"/>
      <c r="E411" s="10"/>
      <c r="F411" s="10"/>
      <c r="G411" s="10"/>
      <c r="H411" s="10"/>
      <c r="I411" s="10"/>
      <c r="M411"/>
      <c r="O411"/>
      <c r="P411"/>
      <c r="Q411"/>
      <c r="S411"/>
    </row>
    <row r="412" spans="2:19" x14ac:dyDescent="0.25">
      <c r="B412" s="10"/>
      <c r="C412" s="10"/>
      <c r="D412" s="10"/>
      <c r="E412" s="10"/>
      <c r="F412" s="10"/>
      <c r="G412" s="10"/>
      <c r="H412" s="10"/>
      <c r="I412" s="10"/>
      <c r="M412"/>
      <c r="O412"/>
      <c r="P412"/>
      <c r="Q412"/>
      <c r="S412"/>
    </row>
    <row r="413" spans="2:19" x14ac:dyDescent="0.25">
      <c r="B413" s="10"/>
      <c r="C413" s="10"/>
      <c r="D413" s="10"/>
      <c r="E413" s="10"/>
      <c r="F413" s="10"/>
      <c r="G413" s="10"/>
      <c r="H413" s="10"/>
      <c r="I413" s="10"/>
      <c r="M413"/>
      <c r="O413"/>
      <c r="P413"/>
      <c r="Q413"/>
      <c r="S413"/>
    </row>
    <row r="414" spans="2:19" x14ac:dyDescent="0.25">
      <c r="B414" s="10"/>
      <c r="C414" s="10"/>
      <c r="D414" s="10"/>
      <c r="E414" s="10"/>
      <c r="F414" s="10"/>
      <c r="G414" s="10"/>
      <c r="H414" s="10"/>
      <c r="I414" s="10"/>
      <c r="M414"/>
      <c r="O414"/>
      <c r="P414"/>
      <c r="Q414"/>
      <c r="S414"/>
    </row>
    <row r="415" spans="2:19" x14ac:dyDescent="0.25">
      <c r="B415" s="10"/>
      <c r="C415" s="10"/>
      <c r="D415" s="10"/>
      <c r="E415" s="10"/>
      <c r="F415" s="10"/>
      <c r="G415" s="10"/>
      <c r="H415" s="10"/>
      <c r="I415" s="10"/>
      <c r="M415"/>
      <c r="O415"/>
      <c r="P415"/>
      <c r="Q415"/>
      <c r="S415"/>
    </row>
    <row r="416" spans="2:19" x14ac:dyDescent="0.25">
      <c r="B416" s="10"/>
      <c r="C416" s="10"/>
      <c r="D416" s="10"/>
      <c r="E416" s="10"/>
      <c r="F416" s="10"/>
      <c r="G416" s="10"/>
      <c r="H416" s="10"/>
      <c r="I416" s="10"/>
      <c r="M416"/>
      <c r="O416"/>
      <c r="P416"/>
      <c r="Q416"/>
      <c r="S416"/>
    </row>
  </sheetData>
  <sortState ref="S2:S416">
    <sortCondition ref="S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5" sqref="G15"/>
    </sheetView>
  </sheetViews>
  <sheetFormatPr defaultRowHeight="15" x14ac:dyDescent="0.25"/>
  <sheetData>
    <row r="1" spans="1:7" x14ac:dyDescent="0.25">
      <c r="A1" s="7" t="s">
        <v>1</v>
      </c>
      <c r="B1" s="7" t="s">
        <v>2</v>
      </c>
      <c r="C1" s="7" t="s">
        <v>3</v>
      </c>
      <c r="D1" s="8" t="s">
        <v>4</v>
      </c>
      <c r="E1" s="9" t="s">
        <v>5</v>
      </c>
      <c r="F1" s="9" t="s">
        <v>6</v>
      </c>
      <c r="G1" s="9" t="s">
        <v>111</v>
      </c>
    </row>
    <row r="2" spans="1:7" x14ac:dyDescent="0.25">
      <c r="A2" s="3" t="s">
        <v>4</v>
      </c>
      <c r="B2" s="1" t="s">
        <v>2</v>
      </c>
      <c r="C2" s="1" t="s">
        <v>3</v>
      </c>
      <c r="D2" s="6" t="s">
        <v>1</v>
      </c>
      <c r="E2" t="s">
        <v>5</v>
      </c>
      <c r="F2" t="s">
        <v>6</v>
      </c>
      <c r="G2" t="s">
        <v>112</v>
      </c>
    </row>
    <row r="3" spans="1:7" x14ac:dyDescent="0.25">
      <c r="A3" s="1" t="s">
        <v>1</v>
      </c>
      <c r="B3" s="3" t="s">
        <v>4</v>
      </c>
      <c r="C3" s="1" t="s">
        <v>3</v>
      </c>
      <c r="D3" s="6" t="s">
        <v>2</v>
      </c>
      <c r="E3" t="s">
        <v>5</v>
      </c>
      <c r="F3" t="s">
        <v>6</v>
      </c>
      <c r="G3" t="s">
        <v>113</v>
      </c>
    </row>
    <row r="4" spans="1:7" x14ac:dyDescent="0.25">
      <c r="A4" s="1" t="s">
        <v>1</v>
      </c>
      <c r="B4" s="1" t="s">
        <v>2</v>
      </c>
      <c r="C4" s="3" t="s">
        <v>4</v>
      </c>
      <c r="D4" s="6" t="s">
        <v>3</v>
      </c>
      <c r="E4" t="s">
        <v>5</v>
      </c>
      <c r="F4" t="s">
        <v>6</v>
      </c>
      <c r="G4" t="s">
        <v>114</v>
      </c>
    </row>
    <row r="5" spans="1:7" x14ac:dyDescent="0.25">
      <c r="A5" s="3" t="s">
        <v>5</v>
      </c>
      <c r="B5" s="1" t="s">
        <v>2</v>
      </c>
      <c r="C5" s="1" t="s">
        <v>3</v>
      </c>
      <c r="D5" s="5" t="s">
        <v>4</v>
      </c>
      <c r="E5" s="4" t="s">
        <v>1</v>
      </c>
      <c r="F5" t="s">
        <v>6</v>
      </c>
    </row>
    <row r="6" spans="1:7" x14ac:dyDescent="0.25">
      <c r="A6" s="1" t="s">
        <v>1</v>
      </c>
      <c r="B6" s="3" t="s">
        <v>5</v>
      </c>
      <c r="C6" s="1" t="s">
        <v>3</v>
      </c>
      <c r="D6" s="5" t="s">
        <v>4</v>
      </c>
      <c r="E6" s="4" t="s">
        <v>2</v>
      </c>
      <c r="F6" t="s">
        <v>6</v>
      </c>
    </row>
    <row r="7" spans="1:7" x14ac:dyDescent="0.25">
      <c r="A7" s="1" t="s">
        <v>1</v>
      </c>
      <c r="B7" s="1" t="s">
        <v>2</v>
      </c>
      <c r="C7" s="3" t="s">
        <v>5</v>
      </c>
      <c r="D7" s="5" t="s">
        <v>4</v>
      </c>
      <c r="E7" s="4" t="s">
        <v>3</v>
      </c>
      <c r="F7" t="s">
        <v>6</v>
      </c>
    </row>
    <row r="8" spans="1:7" x14ac:dyDescent="0.25">
      <c r="A8" s="3" t="s">
        <v>6</v>
      </c>
      <c r="B8" s="1" t="s">
        <v>2</v>
      </c>
      <c r="C8" s="1" t="s">
        <v>3</v>
      </c>
      <c r="D8" s="5" t="s">
        <v>4</v>
      </c>
      <c r="E8" t="s">
        <v>5</v>
      </c>
      <c r="F8" s="4" t="s">
        <v>1</v>
      </c>
    </row>
    <row r="9" spans="1:7" x14ac:dyDescent="0.25">
      <c r="A9" s="1" t="s">
        <v>1</v>
      </c>
      <c r="B9" s="3" t="s">
        <v>6</v>
      </c>
      <c r="C9" s="1" t="s">
        <v>3</v>
      </c>
      <c r="D9" s="5" t="s">
        <v>4</v>
      </c>
      <c r="E9" t="s">
        <v>5</v>
      </c>
      <c r="F9" s="4" t="s">
        <v>2</v>
      </c>
    </row>
    <row r="10" spans="1:7" x14ac:dyDescent="0.25">
      <c r="A10" s="1" t="s">
        <v>1</v>
      </c>
      <c r="B10" s="1" t="s">
        <v>2</v>
      </c>
      <c r="C10" s="3" t="s">
        <v>6</v>
      </c>
      <c r="D10" s="5" t="s">
        <v>4</v>
      </c>
      <c r="E10" t="s">
        <v>5</v>
      </c>
      <c r="F10" s="4" t="s">
        <v>3</v>
      </c>
    </row>
    <row r="12" spans="1:7" x14ac:dyDescent="0.25">
      <c r="A12" s="7" t="s">
        <v>1</v>
      </c>
      <c r="B12" s="7" t="s">
        <v>2</v>
      </c>
      <c r="C12" s="7" t="s">
        <v>3</v>
      </c>
      <c r="D12" s="8" t="s">
        <v>4</v>
      </c>
      <c r="E12" s="9" t="s">
        <v>5</v>
      </c>
      <c r="F12" s="9" t="s">
        <v>6</v>
      </c>
    </row>
    <row r="13" spans="1:7" x14ac:dyDescent="0.25">
      <c r="A13" s="4" t="s">
        <v>4</v>
      </c>
      <c r="B13" s="1" t="s">
        <v>2</v>
      </c>
      <c r="C13" s="1" t="s">
        <v>3</v>
      </c>
      <c r="D13" s="12" t="s">
        <v>1</v>
      </c>
      <c r="E13" t="s">
        <v>5</v>
      </c>
      <c r="F13" t="s">
        <v>6</v>
      </c>
      <c r="G13" t="s">
        <v>132</v>
      </c>
    </row>
    <row r="14" spans="1:7" x14ac:dyDescent="0.25">
      <c r="A14" s="1" t="s">
        <v>1</v>
      </c>
      <c r="B14" s="4" t="s">
        <v>5</v>
      </c>
      <c r="C14" s="1" t="s">
        <v>3</v>
      </c>
      <c r="D14" s="5" t="s">
        <v>4</v>
      </c>
      <c r="E14" s="3" t="s">
        <v>2</v>
      </c>
      <c r="F14" t="s">
        <v>6</v>
      </c>
      <c r="G14" t="s">
        <v>133</v>
      </c>
    </row>
    <row r="15" spans="1:7" x14ac:dyDescent="0.25">
      <c r="A15" s="1" t="s">
        <v>1</v>
      </c>
      <c r="B15" s="1" t="s">
        <v>2</v>
      </c>
      <c r="C15" s="4" t="s">
        <v>6</v>
      </c>
      <c r="D15" s="5" t="s">
        <v>4</v>
      </c>
      <c r="E15" t="s">
        <v>5</v>
      </c>
      <c r="F15" s="3" t="s">
        <v>3</v>
      </c>
    </row>
    <row r="17" spans="1:1" x14ac:dyDescent="0.25">
      <c r="A1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3"/>
  <sheetViews>
    <sheetView topLeftCell="A86" workbookViewId="0">
      <selection activeCell="A102" sqref="A102:N420"/>
    </sheetView>
  </sheetViews>
  <sheetFormatPr defaultRowHeight="15" x14ac:dyDescent="0.25"/>
  <cols>
    <col min="2" max="2" width="11" bestFit="1" customWidth="1"/>
    <col min="8" max="8" width="12" style="2" customWidth="1"/>
    <col min="9" max="9" width="11" style="2" customWidth="1"/>
    <col min="10" max="10" width="12.140625" style="2" customWidth="1"/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5</v>
      </c>
      <c r="G1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131</v>
      </c>
      <c r="M1" t="s">
        <v>124</v>
      </c>
      <c r="N1" t="s">
        <v>125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-2101924905.6084573</v>
      </c>
      <c r="C2">
        <f>VLOOKUP($A2,all_biorepintensities!$A:$G,MATCH(C$1,all_biorepintensities!$A$1:$G$1,0),FALSE)</f>
        <v>693787843.54453897</v>
      </c>
      <c r="D2">
        <f>VLOOKUP($A2,all_biorepintensities!$A:$G,MATCH(D$1,all_biorepintensities!$A$1:$G$1,0),FALSE)</f>
        <v>997733228.02459478</v>
      </c>
      <c r="E2">
        <f>VLOOKUP($A2,all_biorepintensities!$A:$G,MATCH(E$1,all_biorepintensities!$A$1:$G$1,0),FALSE)</f>
        <v>-2060289485.5847616</v>
      </c>
      <c r="F2">
        <f>VLOOKUP($A2,all_biorepintensities!$A:$G,MATCH(F$1,all_biorepintensities!$A$1:$G$1,0),FALSE)</f>
        <v>1097832342.9832635</v>
      </c>
      <c r="G2">
        <f>VLOOKUP($A2,all_biorepintensities!$A:$G,MATCH(G$1,all_biorepintensities!$A$1:$G$1,0),FALSE)</f>
        <v>1372860976.640821</v>
      </c>
      <c r="H2" s="10">
        <f>ROUND(AVERAGE(B2:D2),all_biorepintensities!$U$4)</f>
        <v>-136801278.01310799</v>
      </c>
      <c r="I2" s="10">
        <f>ROUND(AVERAGE(E2:G2),all_biorepintensities!$U$4)</f>
        <v>136801278.01310799</v>
      </c>
      <c r="J2" s="2">
        <f>ROUND(SQRT(((1/3+1/3)/4)*((SUM((B2-H2)^2,(C2-H2)^2,(D2-H2)^2)+SUM((E2-I2)^2,(F2-I2)^2,(G2-I2)^2)))),all_biorepintensities!$U$4)</f>
        <v>1478591098.30214</v>
      </c>
      <c r="K2" s="2">
        <f>ROUND((I2-H2)/(J2+all_biorepintensities!$U$2),all_biorepintensities!$U$4)</f>
        <v>0.1850427452</v>
      </c>
      <c r="L2" s="2">
        <f>K2+0.00000001*ROWS($K$2:K2)</f>
        <v>0.18504275519999999</v>
      </c>
      <c r="M2">
        <f>COUNTIF(L:L,"&lt;="&amp;$L2)</f>
        <v>77</v>
      </c>
      <c r="N2">
        <f>INDEX($K$2:$K$420,MATCH(ROWS($M$2:$M2),$M$2:$M$420,0))</f>
        <v>-5.394755183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-2123907784.5348706</v>
      </c>
      <c r="C3">
        <f>VLOOKUP($A3,all_biorepintensities!$A:$G,MATCH(C$1,all_biorepintensities!$A$1:$G$1,0),FALSE)</f>
        <v>1188980044.5297956</v>
      </c>
      <c r="D3">
        <f>VLOOKUP($A3,all_biorepintensities!$A:$G,MATCH(D$1,all_biorepintensities!$A$1:$G$1,0),FALSE)</f>
        <v>233270752.60548782</v>
      </c>
      <c r="E3">
        <f>VLOOKUP($A3,all_biorepintensities!$A:$G,MATCH(E$1,all_biorepintensities!$A$1:$G$1,0),FALSE)</f>
        <v>-2082658734.612741</v>
      </c>
      <c r="F3">
        <f>VLOOKUP($A3,all_biorepintensities!$A:$G,MATCH(F$1,all_biorepintensities!$A$1:$G$1,0),FALSE)</f>
        <v>2063494673.1430044</v>
      </c>
      <c r="G3">
        <f>VLOOKUP($A3,all_biorepintensities!$A:$G,MATCH(G$1,all_biorepintensities!$A$1:$G$1,0),FALSE)</f>
        <v>720821048.86932564</v>
      </c>
      <c r="H3" s="10">
        <f>ROUND(AVERAGE(B3:D3),all_biorepintensities!$U$4)</f>
        <v>-233885662.46652901</v>
      </c>
      <c r="I3" s="10">
        <f>ROUND(AVERAGE(E3:G3),all_biorepintensities!$U$4)</f>
        <v>233885662.46653</v>
      </c>
      <c r="J3" s="2">
        <f>ROUND(SQRT(((1/3+1/3)/4)*((SUM((B3-H3)^2,(C3-H3)^2,(D3-H3)^2)+SUM((E3-I3)^2,(F3-I3)^2,(G3-I3)^2)))),all_biorepintensities!$U$4)</f>
        <v>1568753151.6205201</v>
      </c>
      <c r="K3" s="2">
        <f>ROUND((I3-H3)/(J3+all_biorepintensities!$U$2),all_biorepintensities!$U$4)</f>
        <v>0.29818032500000002</v>
      </c>
      <c r="L3" s="2">
        <f>K3+0.00000001*ROWS($K$2:K3)</f>
        <v>0.29818034500000001</v>
      </c>
      <c r="M3">
        <f t="shared" ref="M3:M66" si="0">COUNTIF(L:L,"&lt;="&amp;$L3)</f>
        <v>81</v>
      </c>
      <c r="N3">
        <f>INDEX($K$2:$K$420,MATCH(ROWS($M$2:$M3),$M$2:$M$420,0))</f>
        <v>-2.0243235038999998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-273132198.97903347</v>
      </c>
      <c r="C4">
        <f>VLOOKUP($A4,all_biorepintensities!$A:$G,MATCH(C$1,all_biorepintensities!$A$1:$G$1,0),FALSE)</f>
        <v>406979208.67053545</v>
      </c>
      <c r="D4">
        <f>VLOOKUP($A4,all_biorepintensities!$A:$G,MATCH(D$1,all_biorepintensities!$A$1:$G$1,0),FALSE)</f>
        <v>-83027493.000371814</v>
      </c>
      <c r="E4">
        <f>VLOOKUP($A4,all_biorepintensities!$A:$G,MATCH(E$1,all_biorepintensities!$A$1:$G$1,0),FALSE)</f>
        <v>-192917770.99405837</v>
      </c>
      <c r="F4">
        <f>VLOOKUP($A4,all_biorepintensities!$A:$G,MATCH(F$1,all_biorepintensities!$A$1:$G$1,0),FALSE)</f>
        <v>246613524.86557186</v>
      </c>
      <c r="G4">
        <f>VLOOKUP($A4,all_biorepintensities!$A:$G,MATCH(G$1,all_biorepintensities!$A$1:$G$1,0),FALSE)</f>
        <v>-104515270.56264341</v>
      </c>
      <c r="H4" s="10">
        <f>ROUND(AVERAGE(B4:D4),all_biorepintensities!$U$4)</f>
        <v>16939838.8970434</v>
      </c>
      <c r="I4" s="10">
        <f>ROUND(AVERAGE(E4:G4),all_biorepintensities!$U$4)</f>
        <v>-16939838.897043299</v>
      </c>
      <c r="J4" s="2">
        <f>ROUND(SQRT(((1/3+1/3)/4)*((SUM((B4-H4)^2,(C4-H4)^2,(D4-H4)^2)+SUM((E4-I4)^2,(F4-I4)^2,(G4-I4)^2)))),all_biorepintensities!$U$4)</f>
        <v>243024014.22655001</v>
      </c>
      <c r="K4" s="2">
        <f>ROUND((I4-H4)/(J4+all_biorepintensities!$U$2),all_biorepintensities!$U$4)</f>
        <v>-0.13940876490000001</v>
      </c>
      <c r="L4" s="2">
        <f>K4+0.00000001*ROWS($K$2:K4)</f>
        <v>-0.1394087349</v>
      </c>
      <c r="M4">
        <f t="shared" si="0"/>
        <v>36</v>
      </c>
      <c r="N4">
        <f>INDEX($K$2:$K$420,MATCH(ROWS($M$2:$M4),$M$2:$M$420,0))</f>
        <v>-1.1857532924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-1130244140.4635978</v>
      </c>
      <c r="C5">
        <f>VLOOKUP($A5,all_biorepintensities!$A:$G,MATCH(C$1,all_biorepintensities!$A$1:$G$1,0),FALSE)</f>
        <v>751742637.4919529</v>
      </c>
      <c r="D5">
        <f>VLOOKUP($A5,all_biorepintensities!$A:$G,MATCH(D$1,all_biorepintensities!$A$1:$G$1,0),FALSE)</f>
        <v>-213600262.57365656</v>
      </c>
      <c r="E5">
        <f>VLOOKUP($A5,all_biorepintensities!$A:$G,MATCH(E$1,all_biorepintensities!$A$1:$G$1,0),FALSE)</f>
        <v>-938094490.21828556</v>
      </c>
      <c r="F5">
        <f>VLOOKUP($A5,all_biorepintensities!$A:$G,MATCH(F$1,all_biorepintensities!$A$1:$G$1,0),FALSE)</f>
        <v>1154561247.0306177</v>
      </c>
      <c r="G5">
        <f>VLOOKUP($A5,all_biorepintensities!$A:$G,MATCH(G$1,all_biorepintensities!$A$1:$G$1,0),FALSE)</f>
        <v>375635008.73297024</v>
      </c>
      <c r="H5" s="10">
        <f>ROUND(AVERAGE(B5:D5),all_biorepintensities!$U$4)</f>
        <v>-197367255.18176699</v>
      </c>
      <c r="I5" s="10">
        <f>ROUND(AVERAGE(E5:G5),all_biorepintensities!$U$4)</f>
        <v>197367255.18176699</v>
      </c>
      <c r="J5" s="2">
        <f>ROUND(SQRT(((1/3+1/3)/4)*((SUM((B5-H5)^2,(C5-H5)^2,(D5-H5)^2)+SUM((E5-I5)^2,(F5-I5)^2,(G5-I5)^2)))),all_biorepintensities!$U$4)</f>
        <v>817374402.91540599</v>
      </c>
      <c r="K5" s="2">
        <f>ROUND((I5-H5)/(J5+all_biorepintensities!$U$2),all_biorepintensities!$U$4)</f>
        <v>0.4829298648</v>
      </c>
      <c r="L5" s="2">
        <f>K5+0.00000001*ROWS($K$2:K5)</f>
        <v>0.48292990479999998</v>
      </c>
      <c r="M5">
        <f t="shared" si="0"/>
        <v>89</v>
      </c>
      <c r="N5">
        <f>INDEX($K$2:$K$420,MATCH(ROWS($M$2:$M5),$M$2:$M$420,0))</f>
        <v>-1.1410745641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-728851294.05336428</v>
      </c>
      <c r="C6">
        <f>VLOOKUP($A6,all_biorepintensities!$A:$G,MATCH(C$1,all_biorepintensities!$A$1:$G$1,0),FALSE)</f>
        <v>84930893.880321026</v>
      </c>
      <c r="D6">
        <f>VLOOKUP($A6,all_biorepintensities!$A:$G,MATCH(D$1,all_biorepintensities!$A$1:$G$1,0),FALSE)</f>
        <v>1097034798.0206351</v>
      </c>
      <c r="E6">
        <f>VLOOKUP($A6,all_biorepintensities!$A:$G,MATCH(E$1,all_biorepintensities!$A$1:$G$1,0),FALSE)</f>
        <v>-842451007.44875956</v>
      </c>
      <c r="F6">
        <f>VLOOKUP($A6,all_biorepintensities!$A:$G,MATCH(F$1,all_biorepintensities!$A$1:$G$1,0),FALSE)</f>
        <v>-115257404.77423811</v>
      </c>
      <c r="G6">
        <f>VLOOKUP($A6,all_biorepintensities!$A:$G,MATCH(G$1,all_biorepintensities!$A$1:$G$1,0),FALSE)</f>
        <v>504594014.37540531</v>
      </c>
      <c r="H6" s="10">
        <f>ROUND(AVERAGE(B6:D6),all_biorepintensities!$U$4)</f>
        <v>151038132.61586401</v>
      </c>
      <c r="I6" s="10">
        <f>ROUND(AVERAGE(E6:G6),all_biorepintensities!$U$4)</f>
        <v>-151038132.61586401</v>
      </c>
      <c r="J6" s="2">
        <f>ROUND(SQRT(((1/3+1/3)/4)*((SUM((B6-H6)^2,(C6-H6)^2,(D6-H6)^2)+SUM((E6-I6)^2,(F6-I6)^2,(G6-I6)^2)))),all_biorepintensities!$U$4)</f>
        <v>656083175.27485704</v>
      </c>
      <c r="K6" s="2">
        <f>ROUND((I6-H6)/(J6+all_biorepintensities!$U$2),all_biorepintensities!$U$4)</f>
        <v>-0.46042373310000001</v>
      </c>
      <c r="L6" s="2">
        <f>K6+0.00000001*ROWS($K$2:K6)</f>
        <v>-0.46042368310000004</v>
      </c>
      <c r="M6">
        <f t="shared" si="0"/>
        <v>18</v>
      </c>
      <c r="N6">
        <f>INDEX($K$2:$K$420,MATCH(ROWS($M$2:$M6),$M$2:$M$420,0))</f>
        <v>-1.1099294037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-60505069.382284641</v>
      </c>
      <c r="C7">
        <f>VLOOKUP($A7,all_biorepintensities!$A:$G,MATCH(C$1,all_biorepintensities!$A$1:$G$1,0),FALSE)</f>
        <v>881858334.25814486</v>
      </c>
      <c r="D7">
        <f>VLOOKUP($A7,all_biorepintensities!$A:$G,MATCH(D$1,all_biorepintensities!$A$1:$G$1,0),FALSE)</f>
        <v>-913482798.33343387</v>
      </c>
      <c r="E7">
        <f>VLOOKUP($A7,all_biorepintensities!$A:$G,MATCH(E$1,all_biorepintensities!$A$1:$G$1,0),FALSE)</f>
        <v>311406363.25943279</v>
      </c>
      <c r="F7">
        <f>VLOOKUP($A7,all_biorepintensities!$A:$G,MATCH(F$1,all_biorepintensities!$A$1:$G$1,0),FALSE)</f>
        <v>606398530.5651412</v>
      </c>
      <c r="G7">
        <f>VLOOKUP($A7,all_biorepintensities!$A:$G,MATCH(G$1,all_biorepintensities!$A$1:$G$1,0),FALSE)</f>
        <v>-825675360.36699963</v>
      </c>
      <c r="H7" s="10">
        <f>ROUND(AVERAGE(B7:D7),all_biorepintensities!$U$4)</f>
        <v>-30709844.4858579</v>
      </c>
      <c r="I7" s="10">
        <f>ROUND(AVERAGE(E7:G7),all_biorepintensities!$U$4)</f>
        <v>30709844.485858101</v>
      </c>
      <c r="J7" s="2">
        <f>ROUND(SQRT(((1/3+1/3)/4)*((SUM((B7-H7)^2,(C7-H7)^2,(D7-H7)^2)+SUM((E7-I7)^2,(F7-I7)^2,(G7-I7)^2)))),all_biorepintensities!$U$4)</f>
        <v>677810217.09001899</v>
      </c>
      <c r="K7" s="2">
        <f>ROUND((I7-H7)/(J7+all_biorepintensities!$U$2),all_biorepintensities!$U$4)</f>
        <v>9.06148762E-2</v>
      </c>
      <c r="L7" s="2">
        <f>K7+0.00000001*ROWS($K$2:K7)</f>
        <v>9.0614936199999996E-2</v>
      </c>
      <c r="M7">
        <f t="shared" si="0"/>
        <v>68</v>
      </c>
      <c r="N7">
        <f>INDEX($K$2:$K$420,MATCH(ROWS($M$2:$M7),$M$2:$M$420,0))</f>
        <v>-0.86207540849999997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-318158822.03535199</v>
      </c>
      <c r="C8">
        <f>VLOOKUP($A8,all_biorepintensities!$A:$G,MATCH(C$1,all_biorepintensities!$A$1:$G$1,0),FALSE)</f>
        <v>194622990.52243263</v>
      </c>
      <c r="D8">
        <f>VLOOKUP($A8,all_biorepintensities!$A:$G,MATCH(D$1,all_biorepintensities!$A$1:$G$1,0),FALSE)</f>
        <v>97584526.541020215</v>
      </c>
      <c r="E8">
        <f>VLOOKUP($A8,all_biorepintensities!$A:$G,MATCH(E$1,all_biorepintensities!$A$1:$G$1,0),FALSE)</f>
        <v>-299044693.28191066</v>
      </c>
      <c r="F8">
        <f>VLOOKUP($A8,all_biorepintensities!$A:$G,MATCH(F$1,all_biorepintensities!$A$1:$G$1,0),FALSE)</f>
        <v>209828031.26399869</v>
      </c>
      <c r="G8">
        <f>VLOOKUP($A8,all_biorepintensities!$A:$G,MATCH(G$1,all_biorepintensities!$A$1:$G$1,0),FALSE)</f>
        <v>115167966.98981088</v>
      </c>
      <c r="H8" s="10">
        <f>ROUND(AVERAGE(B8:D8),all_biorepintensities!$U$4)</f>
        <v>-8650434.99063305</v>
      </c>
      <c r="I8" s="10">
        <f>ROUND(AVERAGE(E8:G8),all_biorepintensities!$U$4)</f>
        <v>8650434.9906329699</v>
      </c>
      <c r="J8" s="2">
        <f>ROUND(SQRT(((1/3+1/3)/4)*((SUM((B8-H8)^2,(C8-H8)^2,(D8-H8)^2)+SUM((E8-I8)^2,(F8-I8)^2,(G8-I8)^2)))),all_biorepintensities!$U$4)</f>
        <v>221696525.32634699</v>
      </c>
      <c r="K8" s="2">
        <f>ROUND((I8-H8)/(J8+all_biorepintensities!$U$2),all_biorepintensities!$U$4)</f>
        <v>7.8038525299999995E-2</v>
      </c>
      <c r="L8" s="2">
        <f>K8+0.00000001*ROWS($K$2:K8)</f>
        <v>7.8038595299999999E-2</v>
      </c>
      <c r="M8">
        <f t="shared" si="0"/>
        <v>66</v>
      </c>
      <c r="N8">
        <f>INDEX($K$2:$K$420,MATCH(ROWS($M$2:$M8),$M$2:$M$420,0))</f>
        <v>-0.76283977219999999</v>
      </c>
      <c r="O8"/>
      <c r="P8"/>
      <c r="T8" s="2"/>
      <c r="U8" s="2"/>
    </row>
    <row r="9" spans="1:21" x14ac:dyDescent="0.25">
      <c r="A9" t="s">
        <v>14</v>
      </c>
      <c r="B9">
        <f>VLOOKUP($A9,all_biorepintensities!$A:$G,MATCH(B$1,all_biorepintensities!$A$1:$G$1,0),FALSE)</f>
        <v>-146884428.2772361</v>
      </c>
      <c r="C9">
        <f>VLOOKUP($A9,all_biorepintensities!$A:$G,MATCH(C$1,all_biorepintensities!$A$1:$G$1,0),FALSE)</f>
        <v>54358118.6493783</v>
      </c>
      <c r="D9">
        <f>VLOOKUP($A9,all_biorepintensities!$A:$G,MATCH(D$1,all_biorepintensities!$A$1:$G$1,0),FALSE)</f>
        <v>-6861766.6577672958</v>
      </c>
      <c r="E9">
        <f>VLOOKUP($A9,all_biorepintensities!$A:$G,MATCH(E$1,all_biorepintensities!$A$1:$G$1,0),FALSE)</f>
        <v>-170991970.98971945</v>
      </c>
      <c r="F9">
        <f>VLOOKUP($A9,all_biorepintensities!$A:$G,MATCH(F$1,all_biorepintensities!$A$1:$G$1,0),FALSE)</f>
        <v>191478299.31317276</v>
      </c>
      <c r="G9">
        <f>VLOOKUP($A9,all_biorepintensities!$A:$G,MATCH(G$1,all_biorepintensities!$A$1:$G$1,0),FALSE)</f>
        <v>78901747.962171674</v>
      </c>
      <c r="H9" s="10">
        <f>ROUND(AVERAGE(B9:D9),all_biorepintensities!$U$4)</f>
        <v>-33129358.761875</v>
      </c>
      <c r="I9" s="10">
        <f>ROUND(AVERAGE(E9:G9),all_biorepintensities!$U$4)</f>
        <v>33129358.761875</v>
      </c>
      <c r="J9" s="2">
        <f>ROUND(SQRT(((1/3+1/3)/4)*((SUM((B9-H9)^2,(C9-H9)^2,(D9-H9)^2)+SUM((E9-I9)^2,(F9-I9)^2,(G9-I9)^2)))),all_biorepintensities!$U$4)</f>
        <v>122555617.840471</v>
      </c>
      <c r="K9" s="2">
        <f>ROUND((I9-H9)/(J9+all_biorepintensities!$U$2),all_biorepintensities!$U$4)</f>
        <v>0.54064202159999997</v>
      </c>
      <c r="L9" s="2">
        <f>K9+0.00000001*ROWS($K$2:K9)</f>
        <v>0.54064210159999992</v>
      </c>
      <c r="M9">
        <f t="shared" si="0"/>
        <v>94</v>
      </c>
      <c r="N9">
        <f>INDEX($K$2:$K$420,MATCH(ROWS($M$2:$M9),$M$2:$M$420,0))</f>
        <v>-0.72081169050000005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-608402908.2796036</v>
      </c>
      <c r="C10">
        <f>VLOOKUP($A10,all_biorepintensities!$A:$G,MATCH(C$1,all_biorepintensities!$A$1:$G$1,0),FALSE)</f>
        <v>131433484.71408248</v>
      </c>
      <c r="D10">
        <f>VLOOKUP($A10,all_biorepintensities!$A:$G,MATCH(D$1,all_biorepintensities!$A$1:$G$1,0),FALSE)</f>
        <v>734477143.5391624</v>
      </c>
      <c r="E10">
        <f>VLOOKUP($A10,all_biorepintensities!$A:$G,MATCH(E$1,all_biorepintensities!$A$1:$G$1,0),FALSE)</f>
        <v>-399046596.98937392</v>
      </c>
      <c r="F10">
        <f>VLOOKUP($A10,all_biorepintensities!$A:$G,MATCH(F$1,all_biorepintensities!$A$1:$G$1,0),FALSE)</f>
        <v>-233645922.62866426</v>
      </c>
      <c r="G10">
        <f>VLOOKUP($A10,all_biorepintensities!$A:$G,MATCH(G$1,all_biorepintensities!$A$1:$G$1,0),FALSE)</f>
        <v>375184799.64439654</v>
      </c>
      <c r="H10" s="10">
        <f>ROUND(AVERAGE(B10:D10),all_biorepintensities!$U$4)</f>
        <v>85835906.657880396</v>
      </c>
      <c r="I10" s="10">
        <f>ROUND(AVERAGE(E10:G10),all_biorepintensities!$U$4)</f>
        <v>-85835906.6578805</v>
      </c>
      <c r="J10" s="2">
        <f>ROUND(SQRT(((1/3+1/3)/4)*((SUM((B10-H10)^2,(C10-H10)^2,(D10-H10)^2)+SUM((E10-I10)^2,(F10-I10)^2,(G10-I10)^2)))),all_biorepintensities!$U$4)</f>
        <v>454105522.69854999</v>
      </c>
      <c r="K10" s="2">
        <f>ROUND((I10-H10)/(J10+all_biorepintensities!$U$2),all_biorepintensities!$U$4)</f>
        <v>-0.37804387830000002</v>
      </c>
      <c r="L10" s="2">
        <f>K10+0.00000001*ROWS($K$2:K10)</f>
        <v>-0.37804378830000002</v>
      </c>
      <c r="M10">
        <f t="shared" si="0"/>
        <v>25</v>
      </c>
      <c r="N10">
        <f>INDEX($K$2:$K$420,MATCH(ROWS($M$2:$M10),$M$2:$M$420,0))</f>
        <v>-0.66216579760000005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-855167263.30401731</v>
      </c>
      <c r="C11">
        <f>VLOOKUP($A11,all_biorepintensities!$A:$G,MATCH(C$1,all_biorepintensities!$A$1:$G$1,0),FALSE)</f>
        <v>342609807.22394657</v>
      </c>
      <c r="D11">
        <f>VLOOKUP($A11,all_biorepintensities!$A:$G,MATCH(D$1,all_biorepintensities!$A$1:$G$1,0),FALSE)</f>
        <v>886195550.93049002</v>
      </c>
      <c r="E11">
        <f>VLOOKUP($A11,all_biorepintensities!$A:$G,MATCH(E$1,all_biorepintensities!$A$1:$G$1,0),FALSE)</f>
        <v>-806277427.11976051</v>
      </c>
      <c r="F11">
        <f>VLOOKUP($A11,all_biorepintensities!$A:$G,MATCH(F$1,all_biorepintensities!$A$1:$G$1,0),FALSE)</f>
        <v>-320429946.14886713</v>
      </c>
      <c r="G11">
        <f>VLOOKUP($A11,all_biorepintensities!$A:$G,MATCH(G$1,all_biorepintensities!$A$1:$G$1,0),FALSE)</f>
        <v>753069278.4182086</v>
      </c>
      <c r="H11" s="10">
        <f>ROUND(AVERAGE(B11:D11),all_biorepintensities!$U$4)</f>
        <v>124546031.616806</v>
      </c>
      <c r="I11" s="10">
        <f>ROUND(AVERAGE(E11:G11),all_biorepintensities!$U$4)</f>
        <v>-124546031.616806</v>
      </c>
      <c r="J11" s="2">
        <f>ROUND(SQRT(((1/3+1/3)/4)*((SUM((B11-H11)^2,(C11-H11)^2,(D11-H11)^2)+SUM((E11-I11)^2,(F11-I11)^2,(G11-I11)^2)))),all_biorepintensities!$U$4)</f>
        <v>690511498.42490995</v>
      </c>
      <c r="K11" s="2">
        <f>ROUND((I11-H11)/(J11+all_biorepintensities!$U$2),all_biorepintensities!$U$4)</f>
        <v>-0.36073557560000002</v>
      </c>
      <c r="L11" s="2">
        <f>K11+0.00000001*ROWS($K$2:K11)</f>
        <v>-0.36073547560000002</v>
      </c>
      <c r="M11">
        <f t="shared" si="0"/>
        <v>26</v>
      </c>
      <c r="N11">
        <f>INDEX($K$2:$K$420,MATCH(ROWS($M$2:$M11),$M$2:$M$420,0))</f>
        <v>-0.65967003310000005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-1371807838.3687892</v>
      </c>
      <c r="C12">
        <f>VLOOKUP($A12,all_biorepintensities!$A:$G,MATCH(C$1,all_biorepintensities!$A$1:$G$1,0),FALSE)</f>
        <v>-39622898.335159063</v>
      </c>
      <c r="D12">
        <f>VLOOKUP($A12,all_biorepintensities!$A:$G,MATCH(D$1,all_biorepintensities!$A$1:$G$1,0),FALSE)</f>
        <v>1251936855.8945811</v>
      </c>
      <c r="E12">
        <f>VLOOKUP($A12,all_biorepintensities!$A:$G,MATCH(E$1,all_biorepintensities!$A$1:$G$1,0),FALSE)</f>
        <v>-1360429905.918499</v>
      </c>
      <c r="F12">
        <f>VLOOKUP($A12,all_biorepintensities!$A:$G,MATCH(F$1,all_biorepintensities!$A$1:$G$1,0),FALSE)</f>
        <v>109752024.25343943</v>
      </c>
      <c r="G12">
        <f>VLOOKUP($A12,all_biorepintensities!$A:$G,MATCH(G$1,all_biorepintensities!$A$1:$G$1,0),FALSE)</f>
        <v>1410171762.474426</v>
      </c>
      <c r="H12" s="10">
        <f>ROUND(AVERAGE(B12:D12),all_biorepintensities!$U$4)</f>
        <v>-53164626.936455697</v>
      </c>
      <c r="I12" s="10">
        <f>ROUND(AVERAGE(E12:G12),all_biorepintensities!$U$4)</f>
        <v>53164626.936455503</v>
      </c>
      <c r="J12" s="2">
        <f>ROUND(SQRT(((1/3+1/3)/4)*((SUM((B12-H12)^2,(C12-H12)^2,(D12-H12)^2)+SUM((E12-I12)^2,(F12-I12)^2,(G12-I12)^2)))),all_biorepintensities!$U$4)</f>
        <v>1101908433.9386899</v>
      </c>
      <c r="K12" s="2">
        <f>ROUND((I12-H12)/(J12+all_biorepintensities!$U$2),all_biorepintensities!$U$4)</f>
        <v>9.6495544000000003E-2</v>
      </c>
      <c r="L12" s="2">
        <f>K12+0.00000001*ROWS($K$2:K12)</f>
        <v>9.6495654E-2</v>
      </c>
      <c r="M12">
        <f t="shared" si="0"/>
        <v>70</v>
      </c>
      <c r="N12">
        <f>INDEX($K$2:$K$420,MATCH(ROWS($M$2:$M12),$M$2:$M$420,0))</f>
        <v>-0.65422702509999997</v>
      </c>
      <c r="O12"/>
      <c r="P12"/>
    </row>
    <row r="13" spans="1:21" x14ac:dyDescent="0.25">
      <c r="A13" t="s">
        <v>18</v>
      </c>
      <c r="B13">
        <f>VLOOKUP($A13,all_biorepintensities!$A:$G,MATCH(B$1,all_biorepintensities!$A$1:$G$1,0),FALSE)</f>
        <v>-308827334.76645231</v>
      </c>
      <c r="C13">
        <f>VLOOKUP($A13,all_biorepintensities!$A:$G,MATCH(C$1,all_biorepintensities!$A$1:$G$1,0),FALSE)</f>
        <v>661626054.03382409</v>
      </c>
      <c r="D13">
        <f>VLOOKUP($A13,all_biorepintensities!$A:$G,MATCH(D$1,all_biorepintensities!$A$1:$G$1,0),FALSE)</f>
        <v>-276187130.47797787</v>
      </c>
      <c r="E13">
        <f>VLOOKUP($A13,all_biorepintensities!$A:$G,MATCH(E$1,all_biorepintensities!$A$1:$G$1,0),FALSE)</f>
        <v>-163893652.25691843</v>
      </c>
      <c r="F13">
        <f>VLOOKUP($A13,all_biorepintensities!$A:$G,MATCH(F$1,all_biorepintensities!$A$1:$G$1,0),FALSE)</f>
        <v>375599146.64849818</v>
      </c>
      <c r="G13">
        <f>VLOOKUP($A13,all_biorepintensities!$A:$G,MATCH(G$1,all_biorepintensities!$A$1:$G$1,0),FALSE)</f>
        <v>-288317083.18097448</v>
      </c>
      <c r="H13" s="10">
        <f>ROUND(AVERAGE(B13:D13),all_biorepintensities!$U$4)</f>
        <v>25537196.263131302</v>
      </c>
      <c r="I13" s="10">
        <f>ROUND(AVERAGE(E13:G13),all_biorepintensities!$U$4)</f>
        <v>-25537196.2631316</v>
      </c>
      <c r="J13" s="2">
        <f>ROUND(SQRT(((1/3+1/3)/4)*((SUM((B13-H13)^2,(C13-H13)^2,(D13-H13)^2)+SUM((E13-I13)^2,(F13-I13)^2,(G13-I13)^2)))),all_biorepintensities!$U$4)</f>
        <v>377834264.24519902</v>
      </c>
      <c r="K13" s="2">
        <f>ROUND((I13-H13)/(J13+all_biorepintensities!$U$2),all_biorepintensities!$U$4)</f>
        <v>-0.13517670900000001</v>
      </c>
      <c r="L13" s="2">
        <f>K13+0.00000001*ROWS($K$2:K13)</f>
        <v>-0.13517658900000001</v>
      </c>
      <c r="M13">
        <f t="shared" si="0"/>
        <v>37</v>
      </c>
      <c r="N13">
        <f>INDEX($K$2:$K$420,MATCH(ROWS($M$2:$M13),$M$2:$M$420,0))</f>
        <v>-0.59362416770000004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-815088389.83178556</v>
      </c>
      <c r="C14">
        <f>VLOOKUP($A14,all_biorepintensities!$A:$G,MATCH(C$1,all_biorepintensities!$A$1:$G$1,0),FALSE)</f>
        <v>367441891.8861773</v>
      </c>
      <c r="D14">
        <f>VLOOKUP($A14,all_biorepintensities!$A:$G,MATCH(D$1,all_biorepintensities!$A$1:$G$1,0),FALSE)</f>
        <v>-457859597.42967379</v>
      </c>
      <c r="E14">
        <f>VLOOKUP($A14,all_biorepintensities!$A:$G,MATCH(E$1,all_biorepintensities!$A$1:$G$1,0),FALSE)</f>
        <v>-790123356.92377281</v>
      </c>
      <c r="F14">
        <f>VLOOKUP($A14,all_biorepintensities!$A:$G,MATCH(F$1,all_biorepintensities!$A$1:$G$1,0),FALSE)</f>
        <v>1557556156.5948327</v>
      </c>
      <c r="G14">
        <f>VLOOKUP($A14,all_biorepintensities!$A:$G,MATCH(G$1,all_biorepintensities!$A$1:$G$1,0),FALSE)</f>
        <v>138073295.7042222</v>
      </c>
      <c r="H14" s="10">
        <f>ROUND(AVERAGE(B14:D14),all_biorepintensities!$U$4)</f>
        <v>-301835365.125094</v>
      </c>
      <c r="I14" s="10">
        <f>ROUND(AVERAGE(E14:G14),all_biorepintensities!$U$4)</f>
        <v>301835365.125094</v>
      </c>
      <c r="J14" s="2">
        <f>ROUND(SQRT(((1/3+1/3)/4)*((SUM((B14-H14)^2,(C14-H14)^2,(D14-H14)^2)+SUM((E14-I14)^2,(F14-I14)^2,(G14-I14)^2)))),all_biorepintensities!$U$4)</f>
        <v>767216923.62268305</v>
      </c>
      <c r="K14" s="2">
        <f>ROUND((I14-H14)/(J14+all_biorepintensities!$U$2),all_biorepintensities!$U$4)</f>
        <v>0.78683187359999995</v>
      </c>
      <c r="L14" s="2">
        <f>K14+0.00000001*ROWS($K$2:K14)</f>
        <v>0.78683200359999994</v>
      </c>
      <c r="M14">
        <f t="shared" si="0"/>
        <v>98</v>
      </c>
      <c r="N14">
        <f>INDEX($K$2:$K$420,MATCH(ROWS($M$2:$M14),$M$2:$M$420,0))</f>
        <v>-0.58232371179999998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-200450672.08816636</v>
      </c>
      <c r="C15">
        <f>VLOOKUP($A15,all_biorepintensities!$A:$G,MATCH(C$1,all_biorepintensities!$A$1:$G$1,0),FALSE)</f>
        <v>-13902644.633220732</v>
      </c>
      <c r="D15">
        <f>VLOOKUP($A15,all_biorepintensities!$A:$G,MATCH(D$1,all_biorepintensities!$A$1:$G$1,0),FALSE)</f>
        <v>223494648.62509191</v>
      </c>
      <c r="E15">
        <f>VLOOKUP($A15,all_biorepintensities!$A:$G,MATCH(E$1,all_biorepintensities!$A$1:$G$1,0),FALSE)</f>
        <v>-119644149.50877976</v>
      </c>
      <c r="F15">
        <f>VLOOKUP($A15,all_biorepintensities!$A:$G,MATCH(F$1,all_biorepintensities!$A$1:$G$1,0),FALSE)</f>
        <v>-162399769.4595269</v>
      </c>
      <c r="G15">
        <f>VLOOKUP($A15,all_biorepintensities!$A:$G,MATCH(G$1,all_biorepintensities!$A$1:$G$1,0),FALSE)</f>
        <v>272902587.06460214</v>
      </c>
      <c r="H15" s="10">
        <f>ROUND(AVERAGE(B15:D15),all_biorepintensities!$U$4)</f>
        <v>3047110.6345682698</v>
      </c>
      <c r="I15" s="10">
        <f>ROUND(AVERAGE(E15:G15),all_biorepintensities!$U$4)</f>
        <v>-3047110.6345681702</v>
      </c>
      <c r="J15" s="2">
        <f>ROUND(SQRT(((1/3+1/3)/4)*((SUM((B15-H15)^2,(C15-H15)^2,(D15-H15)^2)+SUM((E15-I15)^2,(F15-I15)^2,(G15-I15)^2)))),all_biorepintensities!$U$4)</f>
        <v>185036993.50484499</v>
      </c>
      <c r="K15" s="2">
        <f>ROUND((I15-H15)/(J15+all_biorepintensities!$U$2),all_biorepintensities!$U$4)</f>
        <v>-3.2935150500000003E-2</v>
      </c>
      <c r="L15" s="2">
        <f>K15+0.00000001*ROWS($K$2:K15)</f>
        <v>-3.29350105E-2</v>
      </c>
      <c r="M15">
        <f t="shared" si="0"/>
        <v>45</v>
      </c>
      <c r="N15">
        <f>INDEX($K$2:$K$420,MATCH(ROWS($M$2:$M15),$M$2:$M$420,0))</f>
        <v>-0.52376345520000001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-1161457638.7551513</v>
      </c>
      <c r="C16">
        <f>VLOOKUP($A16,all_biorepintensities!$A:$G,MATCH(C$1,all_biorepintensities!$A$1:$G$1,0),FALSE)</f>
        <v>369050615.39371371</v>
      </c>
      <c r="D16">
        <f>VLOOKUP($A16,all_biorepintensities!$A:$G,MATCH(D$1,all_biorepintensities!$A$1:$G$1,0),FALSE)</f>
        <v>727034680.32091141</v>
      </c>
      <c r="E16">
        <f>VLOOKUP($A16,all_biorepintensities!$A:$G,MATCH(E$1,all_biorepintensities!$A$1:$G$1,0),FALSE)</f>
        <v>-1155987190.2045598</v>
      </c>
      <c r="F16">
        <f>VLOOKUP($A16,all_biorepintensities!$A:$G,MATCH(F$1,all_biorepintensities!$A$1:$G$1,0),FALSE)</f>
        <v>460312027.6928606</v>
      </c>
      <c r="G16">
        <f>VLOOKUP($A16,all_biorepintensities!$A:$G,MATCH(G$1,all_biorepintensities!$A$1:$G$1,0),FALSE)</f>
        <v>761047505.55222702</v>
      </c>
      <c r="H16" s="10">
        <f>ROUND(AVERAGE(B16:D16),all_biorepintensities!$U$4)</f>
        <v>-21790781.0135087</v>
      </c>
      <c r="I16" s="10">
        <f>ROUND(AVERAGE(E16:G16),all_biorepintensities!$U$4)</f>
        <v>21790781.0135093</v>
      </c>
      <c r="J16" s="2">
        <f>ROUND(SQRT(((1/3+1/3)/4)*((SUM((B16-H16)^2,(C16-H16)^2,(D16-H16)^2)+SUM((E16-I16)^2,(F16-I16)^2,(G16-I16)^2)))),all_biorepintensities!$U$4)</f>
        <v>830491767.30561697</v>
      </c>
      <c r="K16" s="2">
        <f>ROUND((I16-H16)/(J16+all_biorepintensities!$U$2),all_biorepintensities!$U$4)</f>
        <v>5.2476813999999997E-2</v>
      </c>
      <c r="L16" s="2">
        <f>K16+0.00000001*ROWS($K$2:K16)</f>
        <v>5.2476963999999994E-2</v>
      </c>
      <c r="M16">
        <f t="shared" si="0"/>
        <v>62</v>
      </c>
      <c r="N16">
        <f>INDEX($K$2:$K$420,MATCH(ROWS($M$2:$M16),$M$2:$M$420,0))</f>
        <v>-0.50378041360000003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-162648953.60020238</v>
      </c>
      <c r="C17">
        <f>VLOOKUP($A17,all_biorepintensities!$A:$G,MATCH(C$1,all_biorepintensities!$A$1:$G$1,0),FALSE)</f>
        <v>268123946.55635971</v>
      </c>
      <c r="D17">
        <f>VLOOKUP($A17,all_biorepintensities!$A:$G,MATCH(D$1,all_biorepintensities!$A$1:$G$1,0),FALSE)</f>
        <v>-93069717.511033475</v>
      </c>
      <c r="E17">
        <f>VLOOKUP($A17,all_biorepintensities!$A:$G,MATCH(E$1,all_biorepintensities!$A$1:$G$1,0),FALSE)</f>
        <v>-133896201.25876254</v>
      </c>
      <c r="F17">
        <f>VLOOKUP($A17,all_biorepintensities!$A:$G,MATCH(F$1,all_biorepintensities!$A$1:$G$1,0),FALSE)</f>
        <v>209376451.42084831</v>
      </c>
      <c r="G17">
        <f>VLOOKUP($A17,all_biorepintensities!$A:$G,MATCH(G$1,all_biorepintensities!$A$1:$G$1,0),FALSE)</f>
        <v>-87885525.607209802</v>
      </c>
      <c r="H17" s="10">
        <f>ROUND(AVERAGE(B17:D17),all_biorepintensities!$U$4)</f>
        <v>4135091.8150412799</v>
      </c>
      <c r="I17" s="10">
        <f>ROUND(AVERAGE(E17:G17),all_biorepintensities!$U$4)</f>
        <v>-4135091.81504134</v>
      </c>
      <c r="J17" s="2">
        <f>ROUND(SQRT(((1/3+1/3)/4)*((SUM((B17-H17)^2,(C17-H17)^2,(D17-H17)^2)+SUM((E17-I17)^2,(F17-I17)^2,(G17-I17)^2)))),all_biorepintensities!$U$4)</f>
        <v>171461884.961954</v>
      </c>
      <c r="K17" s="2">
        <f>ROUND((I17-H17)/(J17+all_biorepintensities!$U$2),all_biorepintensities!$U$4)</f>
        <v>-4.8233364399999999E-2</v>
      </c>
      <c r="L17" s="2">
        <f>K17+0.00000001*ROWS($K$2:K17)</f>
        <v>-4.82332044E-2</v>
      </c>
      <c r="M17">
        <f t="shared" si="0"/>
        <v>43</v>
      </c>
      <c r="N17">
        <f>INDEX($K$2:$K$420,MATCH(ROWS($M$2:$M17),$M$2:$M$420,0))</f>
        <v>-0.49372725350000002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-311418906.45811892</v>
      </c>
      <c r="C18">
        <f>VLOOKUP($A18,all_biorepintensities!$A:$G,MATCH(C$1,all_biorepintensities!$A$1:$G$1,0),FALSE)</f>
        <v>99501625.705036938</v>
      </c>
      <c r="D18">
        <f>VLOOKUP($A18,all_biorepintensities!$A:$G,MATCH(D$1,all_biorepintensities!$A$1:$G$1,0),FALSE)</f>
        <v>129954335.52047962</v>
      </c>
      <c r="E18">
        <f>VLOOKUP($A18,all_biorepintensities!$A:$G,MATCH(E$1,all_biorepintensities!$A$1:$G$1,0),FALSE)</f>
        <v>-284545040.30075717</v>
      </c>
      <c r="F18">
        <f>VLOOKUP($A18,all_biorepintensities!$A:$G,MATCH(F$1,all_biorepintensities!$A$1:$G$1,0),FALSE)</f>
        <v>158895442.65282267</v>
      </c>
      <c r="G18">
        <f>VLOOKUP($A18,all_biorepintensities!$A:$G,MATCH(G$1,all_biorepintensities!$A$1:$G$1,0),FALSE)</f>
        <v>207612542.88053721</v>
      </c>
      <c r="H18" s="10">
        <f>ROUND(AVERAGE(B18:D18),all_biorepintensities!$U$4)</f>
        <v>-27320981.7442008</v>
      </c>
      <c r="I18" s="10">
        <f>ROUND(AVERAGE(E18:G18),all_biorepintensities!$U$4)</f>
        <v>27320981.7442009</v>
      </c>
      <c r="J18" s="2">
        <f>ROUND(SQRT(((1/3+1/3)/4)*((SUM((B18-H18)^2,(C18-H18)^2,(D18-H18)^2)+SUM((E18-I18)^2,(F18-I18)^2,(G18-I18)^2)))),all_biorepintensities!$U$4)</f>
        <v>211584668.432522</v>
      </c>
      <c r="K18" s="2">
        <f>ROUND((I18-H18)/(J18+all_biorepintensities!$U$2),all_biorepintensities!$U$4)</f>
        <v>0.25825105209999999</v>
      </c>
      <c r="L18" s="2">
        <f>K18+0.00000001*ROWS($K$2:K18)</f>
        <v>0.25825122210000001</v>
      </c>
      <c r="M18">
        <f t="shared" si="0"/>
        <v>78</v>
      </c>
      <c r="N18">
        <f>INDEX($K$2:$K$420,MATCH(ROWS($M$2:$M18),$M$2:$M$420,0))</f>
        <v>-0.46267570489999998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-139350066.54483223</v>
      </c>
      <c r="C19">
        <f>VLOOKUP($A19,all_biorepintensities!$A:$G,MATCH(C$1,all_biorepintensities!$A$1:$G$1,0),FALSE)</f>
        <v>186510051.70060349</v>
      </c>
      <c r="D19">
        <f>VLOOKUP($A19,all_biorepintensities!$A:$G,MATCH(D$1,all_biorepintensities!$A$1:$G$1,0),FALSE)</f>
        <v>-157735530.95055819</v>
      </c>
      <c r="E19">
        <f>VLOOKUP($A19,all_biorepintensities!$A:$G,MATCH(E$1,all_biorepintensities!$A$1:$G$1,0),FALSE)</f>
        <v>206136222.43806076</v>
      </c>
      <c r="F19">
        <f>VLOOKUP($A19,all_biorepintensities!$A:$G,MATCH(F$1,all_biorepintensities!$A$1:$G$1,0),FALSE)</f>
        <v>-79888953.425135136</v>
      </c>
      <c r="G19">
        <f>VLOOKUP($A19,all_biorepintensities!$A:$G,MATCH(G$1,all_biorepintensities!$A$1:$G$1,0),FALSE)</f>
        <v>-15671723.218138218</v>
      </c>
      <c r="H19" s="10">
        <f>ROUND(AVERAGE(B19:D19),all_biorepintensities!$U$4)</f>
        <v>-36858515.264928997</v>
      </c>
      <c r="I19" s="10">
        <f>ROUND(AVERAGE(E19:G19),all_biorepintensities!$U$4)</f>
        <v>36858515.264929101</v>
      </c>
      <c r="J19" s="2">
        <f>ROUND(SQRT(((1/3+1/3)/4)*((SUM((B19-H19)^2,(C19-H19)^2,(D19-H19)^2)+SUM((E19-I19)^2,(F19-I19)^2,(G19-I19)^2)))),all_biorepintensities!$U$4)</f>
        <v>141452952.87331301</v>
      </c>
      <c r="K19" s="2">
        <f>ROUND((I19-H19)/(J19+all_biorepintensities!$U$2),all_biorepintensities!$U$4)</f>
        <v>0.52114168360000002</v>
      </c>
      <c r="L19" s="2">
        <f>K19+0.00000001*ROWS($K$2:K19)</f>
        <v>0.52114186360000003</v>
      </c>
      <c r="M19">
        <f t="shared" si="0"/>
        <v>92</v>
      </c>
      <c r="N19">
        <f>INDEX($K$2:$K$420,MATCH(ROWS($M$2:$M19),$M$2:$M$420,0))</f>
        <v>-0.46042373310000001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-887873385.2347399</v>
      </c>
      <c r="C20">
        <f>VLOOKUP($A20,all_biorepintensities!$A:$G,MATCH(C$1,all_biorepintensities!$A$1:$G$1,0),FALSE)</f>
        <v>-437817405.13734818</v>
      </c>
      <c r="D20">
        <f>VLOOKUP($A20,all_biorepintensities!$A:$G,MATCH(D$1,all_biorepintensities!$A$1:$G$1,0),FALSE)</f>
        <v>1541767219.7721226</v>
      </c>
      <c r="E20">
        <f>VLOOKUP($A20,all_biorepintensities!$A:$G,MATCH(E$1,all_biorepintensities!$A$1:$G$1,0),FALSE)</f>
        <v>-757025396.43352222</v>
      </c>
      <c r="F20">
        <f>VLOOKUP($A20,all_biorepintensities!$A:$G,MATCH(F$1,all_biorepintensities!$A$1:$G$1,0),FALSE)</f>
        <v>-759295668.25308073</v>
      </c>
      <c r="G20">
        <f>VLOOKUP($A20,all_biorepintensities!$A:$G,MATCH(G$1,all_biorepintensities!$A$1:$G$1,0),FALSE)</f>
        <v>1300244635.2865674</v>
      </c>
      <c r="H20" s="10">
        <f>ROUND(AVERAGE(B20:D20),all_biorepintensities!$U$4)</f>
        <v>72025476.466678202</v>
      </c>
      <c r="I20" s="10">
        <f>ROUND(AVERAGE(E20:G20),all_biorepintensities!$U$4)</f>
        <v>-72025476.4666785</v>
      </c>
      <c r="J20" s="2">
        <f>ROUND(SQRT(((1/3+1/3)/4)*((SUM((B20-H20)^2,(C20-H20)^2,(D20-H20)^2)+SUM((E20-I20)^2,(F20-I20)^2,(G20-I20)^2)))),all_biorepintensities!$U$4)</f>
        <v>1013753491.33114</v>
      </c>
      <c r="K20" s="2">
        <f>ROUND((I20-H20)/(J20+all_biorepintensities!$U$2),all_biorepintensities!$U$4)</f>
        <v>-0.142096628</v>
      </c>
      <c r="L20" s="2">
        <f>K20+0.00000001*ROWS($K$2:K20)</f>
        <v>-0.14209643799999999</v>
      </c>
      <c r="M20">
        <f t="shared" si="0"/>
        <v>35</v>
      </c>
      <c r="N20">
        <f>INDEX($K$2:$K$420,MATCH(ROWS($M$2:$M20),$M$2:$M$420,0))</f>
        <v>-0.44722942090000001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-21842679.783144414</v>
      </c>
      <c r="C21">
        <f>VLOOKUP($A21,all_biorepintensities!$A:$G,MATCH(C$1,all_biorepintensities!$A$1:$G$1,0),FALSE)</f>
        <v>-61151662.563123435</v>
      </c>
      <c r="D21">
        <f>VLOOKUP($A21,all_biorepintensities!$A:$G,MATCH(D$1,all_biorepintensities!$A$1:$G$1,0),FALSE)</f>
        <v>85411739.019471079</v>
      </c>
      <c r="E21">
        <f>VLOOKUP($A21,all_biorepintensities!$A:$G,MATCH(E$1,all_biorepintensities!$A$1:$G$1,0),FALSE)</f>
        <v>-12634479.821400613</v>
      </c>
      <c r="F21">
        <f>VLOOKUP($A21,all_biorepintensities!$A:$G,MATCH(F$1,all_biorepintensities!$A$1:$G$1,0),FALSE)</f>
        <v>-68193599.69801721</v>
      </c>
      <c r="G21">
        <f>VLOOKUP($A21,all_biorepintensities!$A:$G,MATCH(G$1,all_biorepintensities!$A$1:$G$1,0),FALSE)</f>
        <v>78410682.846214503</v>
      </c>
      <c r="H21" s="10">
        <f>ROUND(AVERAGE(B21:D21),all_biorepintensities!$U$4)</f>
        <v>805798.89106774295</v>
      </c>
      <c r="I21" s="10">
        <f>ROUND(AVERAGE(E21:G21),all_biorepintensities!$U$4)</f>
        <v>-805798.89106777299</v>
      </c>
      <c r="J21" s="2">
        <f>ROUND(SQRT(((1/3+1/3)/4)*((SUM((B21-H21)^2,(C21-H21)^2,(D21-H21)^2)+SUM((E21-I21)^2,(F21-I21)^2,(G21-I21)^2)))),all_biorepintensities!$U$4)</f>
        <v>61191135.101549797</v>
      </c>
      <c r="K21" s="2">
        <f>ROUND((I21-H21)/(J21+all_biorepintensities!$U$2),all_biorepintensities!$U$4)</f>
        <v>-2.6337111600000001E-2</v>
      </c>
      <c r="L21" s="2">
        <f>K21+0.00000001*ROWS($K$2:K21)</f>
        <v>-2.6336911600000002E-2</v>
      </c>
      <c r="M21">
        <f t="shared" si="0"/>
        <v>50</v>
      </c>
      <c r="N21">
        <f>INDEX($K$2:$K$420,MATCH(ROWS($M$2:$M21),$M$2:$M$420,0))</f>
        <v>-0.43279228870000003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-773742163.1309433</v>
      </c>
      <c r="C22">
        <f>VLOOKUP($A22,all_biorepintensities!$A:$G,MATCH(C$1,all_biorepintensities!$A$1:$G$1,0),FALSE)</f>
        <v>320498516.24308908</v>
      </c>
      <c r="D22">
        <f>VLOOKUP($A22,all_biorepintensities!$A:$G,MATCH(D$1,all_biorepintensities!$A$1:$G$1,0),FALSE)</f>
        <v>435485015.92010891</v>
      </c>
      <c r="E22">
        <f>VLOOKUP($A22,all_biorepintensities!$A:$G,MATCH(E$1,all_biorepintensities!$A$1:$G$1,0),FALSE)</f>
        <v>-776005043.6512605</v>
      </c>
      <c r="F22">
        <f>VLOOKUP($A22,all_biorepintensities!$A:$G,MATCH(F$1,all_biorepintensities!$A$1:$G$1,0),FALSE)</f>
        <v>359432911.59247887</v>
      </c>
      <c r="G22">
        <f>VLOOKUP($A22,all_biorepintensities!$A:$G,MATCH(G$1,all_biorepintensities!$A$1:$G$1,0),FALSE)</f>
        <v>434330763.02652776</v>
      </c>
      <c r="H22" s="10">
        <f>ROUND(AVERAGE(B22:D22),all_biorepintensities!$U$4)</f>
        <v>-5919543.6559151001</v>
      </c>
      <c r="I22" s="10">
        <f>ROUND(AVERAGE(E22:G22),all_biorepintensities!$U$4)</f>
        <v>5919543.6559153805</v>
      </c>
      <c r="J22" s="2">
        <f>ROUND(SQRT(((1/3+1/3)/4)*((SUM((B22-H22)^2,(C22-H22)^2,(D22-H22)^2)+SUM((E22-I22)^2,(F22-I22)^2,(G22-I22)^2)))),all_biorepintensities!$U$4)</f>
        <v>549371192.73587</v>
      </c>
      <c r="K22" s="2">
        <f>ROUND((I22-H22)/(J22+all_biorepintensities!$U$2),all_biorepintensities!$U$4)</f>
        <v>2.1550251400000001E-2</v>
      </c>
      <c r="L22" s="2">
        <f>K22+0.00000001*ROWS($K$2:K22)</f>
        <v>2.1550461400000002E-2</v>
      </c>
      <c r="M22">
        <f t="shared" si="0"/>
        <v>55</v>
      </c>
      <c r="N22">
        <f>INDEX($K$2:$K$420,MATCH(ROWS($M$2:$M22),$M$2:$M$420,0))</f>
        <v>-0.4320263372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-217771252.3897073</v>
      </c>
      <c r="C23">
        <f>VLOOKUP($A23,all_biorepintensities!$A:$G,MATCH(C$1,all_biorepintensities!$A$1:$G$1,0),FALSE)</f>
        <v>-2876741.1884590387</v>
      </c>
      <c r="D23">
        <f>VLOOKUP($A23,all_biorepintensities!$A:$G,MATCH(D$1,all_biorepintensities!$A$1:$G$1,0),FALSE)</f>
        <v>57661735.977773726</v>
      </c>
      <c r="E23">
        <f>VLOOKUP($A23,all_biorepintensities!$A:$G,MATCH(E$1,all_biorepintensities!$A$1:$G$1,0),FALSE)</f>
        <v>-245272505.01637253</v>
      </c>
      <c r="F23">
        <f>VLOOKUP($A23,all_biorepintensities!$A:$G,MATCH(F$1,all_biorepintensities!$A$1:$G$1,0),FALSE)</f>
        <v>194263837.945656</v>
      </c>
      <c r="G23">
        <f>VLOOKUP($A23,all_biorepintensities!$A:$G,MATCH(G$1,all_biorepintensities!$A$1:$G$1,0),FALSE)</f>
        <v>213994924.6711095</v>
      </c>
      <c r="H23" s="10">
        <f>ROUND(AVERAGE(B23:D23),all_biorepintensities!$U$4)</f>
        <v>-54328752.533464201</v>
      </c>
      <c r="I23" s="10">
        <f>ROUND(AVERAGE(E23:G23),all_biorepintensities!$U$4)</f>
        <v>54328752.533464298</v>
      </c>
      <c r="J23" s="2">
        <f>ROUND(SQRT(((1/3+1/3)/4)*((SUM((B23-H23)^2,(C23-H23)^2,(D23-H23)^2)+SUM((E23-I23)^2,(F23-I23)^2,(G23-I23)^2)))),all_biorepintensities!$U$4)</f>
        <v>171628794.16905299</v>
      </c>
      <c r="K23" s="2">
        <f>ROUND((I23-H23)/(J23+all_biorepintensities!$U$2),all_biorepintensities!$U$4)</f>
        <v>0.63309600789999998</v>
      </c>
      <c r="L23" s="2">
        <f>K23+0.00000001*ROWS($K$2:K23)</f>
        <v>0.63309622789999997</v>
      </c>
      <c r="M23">
        <f t="shared" si="0"/>
        <v>96</v>
      </c>
      <c r="N23">
        <f>INDEX($K$2:$K$420,MATCH(ROWS($M$2:$M23),$M$2:$M$420,0))</f>
        <v>-0.42290058920000001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-41353263.751302809</v>
      </c>
      <c r="C24">
        <f>VLOOKUP($A24,all_biorepintensities!$A:$G,MATCH(C$1,all_biorepintensities!$A$1:$G$1,0),FALSE)</f>
        <v>-57837817.328548491</v>
      </c>
      <c r="D24">
        <f>VLOOKUP($A24,all_biorepintensities!$A:$G,MATCH(D$1,all_biorepintensities!$A$1:$G$1,0),FALSE)</f>
        <v>89816593.308216125</v>
      </c>
      <c r="E24">
        <f>VLOOKUP($A24,all_biorepintensities!$A:$G,MATCH(E$1,all_biorepintensities!$A$1:$G$1,0),FALSE)</f>
        <v>-31422410.861777604</v>
      </c>
      <c r="F24">
        <f>VLOOKUP($A24,all_biorepintensities!$A:$G,MATCH(F$1,all_biorepintensities!$A$1:$G$1,0),FALSE)</f>
        <v>-75712865.363682926</v>
      </c>
      <c r="G24">
        <f>VLOOKUP($A24,all_biorepintensities!$A:$G,MATCH(G$1,all_biorepintensities!$A$1:$G$1,0),FALSE)</f>
        <v>116509763.99709538</v>
      </c>
      <c r="H24" s="10">
        <f>ROUND(AVERAGE(B24:D24),all_biorepintensities!$U$4)</f>
        <v>-3124829.2572117201</v>
      </c>
      <c r="I24" s="10">
        <f>ROUND(AVERAGE(E24:G24),all_biorepintensities!$U$4)</f>
        <v>3124829.25721162</v>
      </c>
      <c r="J24" s="2">
        <f>ROUND(SQRT(((1/3+1/3)/4)*((SUM((B24-H24)^2,(C24-H24)^2,(D24-H24)^2)+SUM((E24-I24)^2,(F24-I24)^2,(G24-I24)^2)))),all_biorepintensities!$U$4)</f>
        <v>74563250.124746293</v>
      </c>
      <c r="K24" s="2">
        <f>ROUND((I24-H24)/(J24+all_biorepintensities!$U$2),all_biorepintensities!$U$4)</f>
        <v>8.38168725E-2</v>
      </c>
      <c r="L24" s="2">
        <f>K24+0.00000001*ROWS($K$2:K24)</f>
        <v>8.3817102500000004E-2</v>
      </c>
      <c r="M24">
        <f t="shared" si="0"/>
        <v>67</v>
      </c>
      <c r="N24">
        <f>INDEX($K$2:$K$420,MATCH(ROWS($M$2:$M24),$M$2:$M$420,0))</f>
        <v>-0.41468177709999998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-376180357.21177447</v>
      </c>
      <c r="C25">
        <f>VLOOKUP($A25,all_biorepintensities!$A:$G,MATCH(C$1,all_biorepintensities!$A$1:$G$1,0),FALSE)</f>
        <v>77888747.303302467</v>
      </c>
      <c r="D25">
        <f>VLOOKUP($A25,all_biorepintensities!$A:$G,MATCH(D$1,all_biorepintensities!$A$1:$G$1,0),FALSE)</f>
        <v>281117714.67199534</v>
      </c>
      <c r="E25">
        <f>VLOOKUP($A25,all_biorepintensities!$A:$G,MATCH(E$1,all_biorepintensities!$A$1:$G$1,0),FALSE)</f>
        <v>-370186920.81482494</v>
      </c>
      <c r="F25">
        <f>VLOOKUP($A25,all_biorepintensities!$A:$G,MATCH(F$1,all_biorepintensities!$A$1:$G$1,0),FALSE)</f>
        <v>71077387.314900339</v>
      </c>
      <c r="G25">
        <f>VLOOKUP($A25,all_biorepintensities!$A:$G,MATCH(G$1,all_biorepintensities!$A$1:$G$1,0),FALSE)</f>
        <v>316283428.7364015</v>
      </c>
      <c r="H25" s="10">
        <f>ROUND(AVERAGE(B25:D25),all_biorepintensities!$U$4)</f>
        <v>-5724631.7454922199</v>
      </c>
      <c r="I25" s="10">
        <f>ROUND(AVERAGE(E25:G25),all_biorepintensities!$U$4)</f>
        <v>5724631.7454923</v>
      </c>
      <c r="J25" s="2">
        <f>ROUND(SQRT(((1/3+1/3)/4)*((SUM((B25-H25)^2,(C25-H25)^2,(D25-H25)^2)+SUM((E25-I25)^2,(F25-I25)^2,(G25-I25)^2)))),all_biorepintensities!$U$4)</f>
        <v>279444215.59656</v>
      </c>
      <c r="K25" s="2">
        <f>ROUND((I25-H25)/(J25+all_biorepintensities!$U$2),all_biorepintensities!$U$4)</f>
        <v>4.0971552899999999E-2</v>
      </c>
      <c r="L25" s="2">
        <f>K25+0.00000001*ROWS($K$2:K25)</f>
        <v>4.0971792899999998E-2</v>
      </c>
      <c r="M25">
        <f t="shared" si="0"/>
        <v>60</v>
      </c>
      <c r="N25">
        <f>INDEX($K$2:$K$420,MATCH(ROWS($M$2:$M25),$M$2:$M$420,0))</f>
        <v>-0.41420389159999998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-413570381.78812724</v>
      </c>
      <c r="C26">
        <f>VLOOKUP($A26,all_biorepintensities!$A:$G,MATCH(C$1,all_biorepintensities!$A$1:$G$1,0),FALSE)</f>
        <v>331769112.33744526</v>
      </c>
      <c r="D26">
        <f>VLOOKUP($A26,all_biorepintensities!$A:$G,MATCH(D$1,all_biorepintensities!$A$1:$G$1,0),FALSE)</f>
        <v>27798259.963057995</v>
      </c>
      <c r="E26">
        <f>VLOOKUP($A26,all_biorepintensities!$A:$G,MATCH(E$1,all_biorepintensities!$A$1:$G$1,0),FALSE)</f>
        <v>-396448125.62223536</v>
      </c>
      <c r="F26">
        <f>VLOOKUP($A26,all_biorepintensities!$A:$G,MATCH(F$1,all_biorepintensities!$A$1:$G$1,0),FALSE)</f>
        <v>386626537.6329025</v>
      </c>
      <c r="G26">
        <f>VLOOKUP($A26,all_biorepintensities!$A:$G,MATCH(G$1,all_biorepintensities!$A$1:$G$1,0),FALSE)</f>
        <v>63824597.476957321</v>
      </c>
      <c r="H26" s="10">
        <f>ROUND(AVERAGE(B26:D26),all_biorepintensities!$U$4)</f>
        <v>-18001003.1625413</v>
      </c>
      <c r="I26" s="10">
        <f>ROUND(AVERAGE(E26:G26),all_biorepintensities!$U$4)</f>
        <v>18001003.162541501</v>
      </c>
      <c r="J26" s="2">
        <f>ROUND(SQRT(((1/3+1/3)/4)*((SUM((B26-H26)^2,(C26-H26)^2,(D26-H26)^2)+SUM((E26-I26)^2,(F26-I26)^2,(G26-I26)^2)))),all_biorepintensities!$U$4)</f>
        <v>313758002.903476</v>
      </c>
      <c r="K26" s="2">
        <f>ROUND((I26-H26)/(J26+all_biorepintensities!$U$2),all_biorepintensities!$U$4)</f>
        <v>0.11474450329999999</v>
      </c>
      <c r="L26" s="2">
        <f>K26+0.00000001*ROWS($K$2:K26)</f>
        <v>0.11474475329999999</v>
      </c>
      <c r="M26">
        <f t="shared" si="0"/>
        <v>72</v>
      </c>
      <c r="N26">
        <f>INDEX($K$2:$K$420,MATCH(ROWS($M$2:$M26),$M$2:$M$420,0))</f>
        <v>-0.37804387830000002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-61427140.803090155</v>
      </c>
      <c r="C27">
        <f>VLOOKUP($A27,all_biorepintensities!$A:$G,MATCH(C$1,all_biorepintensities!$A$1:$G$1,0),FALSE)</f>
        <v>-17377193.57533741</v>
      </c>
      <c r="D27">
        <f>VLOOKUP($A27,all_biorepintensities!$A:$G,MATCH(D$1,all_biorepintensities!$A$1:$G$1,0),FALSE)</f>
        <v>75429437.511106074</v>
      </c>
      <c r="E27">
        <f>VLOOKUP($A27,all_biorepintensities!$A:$G,MATCH(E$1,all_biorepintensities!$A$1:$G$1,0),FALSE)</f>
        <v>-55464396.538028114</v>
      </c>
      <c r="F27">
        <f>VLOOKUP($A27,all_biorepintensities!$A:$G,MATCH(F$1,all_biorepintensities!$A$1:$G$1,0),FALSE)</f>
        <v>-14365225.021772712</v>
      </c>
      <c r="G27">
        <f>VLOOKUP($A27,all_biorepintensities!$A:$G,MATCH(G$1,all_biorepintensities!$A$1:$G$1,0),FALSE)</f>
        <v>73204518.427122355</v>
      </c>
      <c r="H27" s="10">
        <f>ROUND(AVERAGE(B27:D27),all_biorepintensities!$U$4)</f>
        <v>-1124965.6224405</v>
      </c>
      <c r="I27" s="10">
        <f>ROUND(AVERAGE(E27:G27),all_biorepintensities!$U$4)</f>
        <v>1124965.62244051</v>
      </c>
      <c r="J27" s="2">
        <f>ROUND(SQRT(((1/3+1/3)/4)*((SUM((B27-H27)^2,(C27-H27)^2,(D27-H27)^2)+SUM((E27-I27)^2,(F27-I27)^2,(G27-I27)^2)))),all_biorepintensities!$U$4)</f>
        <v>55375728.336112998</v>
      </c>
      <c r="K27" s="2">
        <f>ROUND((I27-H27)/(J27+all_biorepintensities!$U$2),all_biorepintensities!$U$4)</f>
        <v>4.0630277399999998E-2</v>
      </c>
      <c r="L27" s="2">
        <f>K27+0.00000001*ROWS($K$2:K27)</f>
        <v>4.06305374E-2</v>
      </c>
      <c r="M27">
        <f t="shared" si="0"/>
        <v>59</v>
      </c>
      <c r="N27">
        <f>INDEX($K$2:$K$420,MATCH(ROWS($M$2:$M27),$M$2:$M$420,0))</f>
        <v>-0.36073557560000002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-515777878.3517949</v>
      </c>
      <c r="C28">
        <f>VLOOKUP($A28,all_biorepintensities!$A:$G,MATCH(C$1,all_biorepintensities!$A$1:$G$1,0),FALSE)</f>
        <v>497657737.31102312</v>
      </c>
      <c r="D28">
        <f>VLOOKUP($A28,all_biorepintensities!$A:$G,MATCH(D$1,all_biorepintensities!$A$1:$G$1,0),FALSE)</f>
        <v>-63145581.748001099</v>
      </c>
      <c r="E28">
        <f>VLOOKUP($A28,all_biorepintensities!$A:$G,MATCH(E$1,all_biorepintensities!$A$1:$G$1,0),FALSE)</f>
        <v>-513549335.28702819</v>
      </c>
      <c r="F28">
        <f>VLOOKUP($A28,all_biorepintensities!$A:$G,MATCH(F$1,all_biorepintensities!$A$1:$G$1,0),FALSE)</f>
        <v>626218183.67598927</v>
      </c>
      <c r="G28">
        <f>VLOOKUP($A28,all_biorepintensities!$A:$G,MATCH(G$1,all_biorepintensities!$A$1:$G$1,0),FALSE)</f>
        <v>-31403125.600188255</v>
      </c>
      <c r="H28" s="10">
        <f>ROUND(AVERAGE(B28:D28),all_biorepintensities!$U$4)</f>
        <v>-27088574.262924299</v>
      </c>
      <c r="I28" s="10">
        <f>ROUND(AVERAGE(E28:G28),all_biorepintensities!$U$4)</f>
        <v>27088574.262924299</v>
      </c>
      <c r="J28" s="2">
        <f>ROUND(SQRT(((1/3+1/3)/4)*((SUM((B28-H28)^2,(C28-H28)^2,(D28-H28)^2)+SUM((E28-I28)^2,(F28-I28)^2,(G28-I28)^2)))),all_biorepintensities!$U$4)</f>
        <v>441615019.42698503</v>
      </c>
      <c r="K28" s="2">
        <f>ROUND((I28-H28)/(J28+all_biorepintensities!$U$2),all_biorepintensities!$U$4)</f>
        <v>0.12267958750000001</v>
      </c>
      <c r="L28" s="2">
        <f>K28+0.00000001*ROWS($K$2:K28)</f>
        <v>0.1226798575</v>
      </c>
      <c r="M28">
        <f t="shared" si="0"/>
        <v>74</v>
      </c>
      <c r="N28">
        <f>INDEX($K$2:$K$420,MATCH(ROWS($M$2:$M28),$M$2:$M$420,0))</f>
        <v>-0.27738761099999998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-430808833.85070807</v>
      </c>
      <c r="C29">
        <f>VLOOKUP($A29,all_biorepintensities!$A:$G,MATCH(C$1,all_biorepintensities!$A$1:$G$1,0),FALSE)</f>
        <v>168905689.34446657</v>
      </c>
      <c r="D29">
        <f>VLOOKUP($A29,all_biorepintensities!$A:$G,MATCH(D$1,all_biorepintensities!$A$1:$G$1,0),FALSE)</f>
        <v>182155047.87615812</v>
      </c>
      <c r="E29">
        <f>VLOOKUP($A29,all_biorepintensities!$A:$G,MATCH(E$1,all_biorepintensities!$A$1:$G$1,0),FALSE)</f>
        <v>-398199926.59138364</v>
      </c>
      <c r="F29">
        <f>VLOOKUP($A29,all_biorepintensities!$A:$G,MATCH(F$1,all_biorepintensities!$A$1:$G$1,0),FALSE)</f>
        <v>231817605.20979941</v>
      </c>
      <c r="G29">
        <f>VLOOKUP($A29,all_biorepintensities!$A:$G,MATCH(G$1,all_biorepintensities!$A$1:$G$1,0),FALSE)</f>
        <v>246130418.01166725</v>
      </c>
      <c r="H29" s="10">
        <f>ROUND(AVERAGE(B29:D29),all_biorepintensities!$U$4)</f>
        <v>-26582698.8766945</v>
      </c>
      <c r="I29" s="10">
        <f>ROUND(AVERAGE(E29:G29),all_biorepintensities!$U$4)</f>
        <v>26582698.876694299</v>
      </c>
      <c r="J29" s="2">
        <f>ROUND(SQRT(((1/3+1/3)/4)*((SUM((B29-H29)^2,(C29-H29)^2,(D29-H29)^2)+SUM((E29-I29)^2,(F29-I29)^2,(G29-I29)^2)))),all_biorepintensities!$U$4)</f>
        <v>293243008.356345</v>
      </c>
      <c r="K29" s="2">
        <f>ROUND((I29-H29)/(J29+all_biorepintensities!$U$2),all_biorepintensities!$U$4)</f>
        <v>0.181301501</v>
      </c>
      <c r="L29" s="2">
        <f>K29+0.00000001*ROWS($K$2:K29)</f>
        <v>0.181301781</v>
      </c>
      <c r="M29">
        <f t="shared" si="0"/>
        <v>76</v>
      </c>
      <c r="N29">
        <f>INDEX($K$2:$K$420,MATCH(ROWS($M$2:$M29),$M$2:$M$420,0))</f>
        <v>-0.27132236879999999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-150411407.65589157</v>
      </c>
      <c r="C30">
        <f>VLOOKUP($A30,all_biorepintensities!$A:$G,MATCH(C$1,all_biorepintensities!$A$1:$G$1,0),FALSE)</f>
        <v>81669989.4976677</v>
      </c>
      <c r="D30">
        <f>VLOOKUP($A30,all_biorepintensities!$A:$G,MATCH(D$1,all_biorepintensities!$A$1:$G$1,0),FALSE)</f>
        <v>3116613.9022099972</v>
      </c>
      <c r="E30">
        <f>VLOOKUP($A30,all_biorepintensities!$A:$G,MATCH(E$1,all_biorepintensities!$A$1:$G$1,0),FALSE)</f>
        <v>-115814573.26188385</v>
      </c>
      <c r="F30">
        <f>VLOOKUP($A30,all_biorepintensities!$A:$G,MATCH(F$1,all_biorepintensities!$A$1:$G$1,0),FALSE)</f>
        <v>91859378.511757523</v>
      </c>
      <c r="G30">
        <f>VLOOKUP($A30,all_biorepintensities!$A:$G,MATCH(G$1,all_biorepintensities!$A$1:$G$1,0),FALSE)</f>
        <v>89579999.006140202</v>
      </c>
      <c r="H30" s="10">
        <f>ROUND(AVERAGE(B30:D30),all_biorepintensities!$U$4)</f>
        <v>-21874934.752004601</v>
      </c>
      <c r="I30" s="10">
        <f>ROUND(AVERAGE(E30:G30),all_biorepintensities!$U$4)</f>
        <v>21874934.752004601</v>
      </c>
      <c r="J30" s="2">
        <f>ROUND(SQRT(((1/3+1/3)/4)*((SUM((B30-H30)^2,(C30-H30)^2,(D30-H30)^2)+SUM((E30-I30)^2,(F30-I30)^2,(G30-I30)^2)))),all_biorepintensities!$U$4)</f>
        <v>96874448.316453502</v>
      </c>
      <c r="K30" s="2">
        <f>ROUND((I30-H30)/(J30+all_biorepintensities!$U$2),all_biorepintensities!$U$4)</f>
        <v>0.45161412340000001</v>
      </c>
      <c r="L30" s="2">
        <f>K30+0.00000001*ROWS($K$2:K30)</f>
        <v>0.45161441340000003</v>
      </c>
      <c r="M30">
        <f t="shared" si="0"/>
        <v>88</v>
      </c>
      <c r="N30">
        <f>INDEX($K$2:$K$420,MATCH(ROWS($M$2:$M30),$M$2:$M$420,0))</f>
        <v>-0.19063536950000001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322740678.87801027</v>
      </c>
      <c r="C31">
        <f>VLOOKUP($A31,all_biorepintensities!$A:$G,MATCH(C$1,all_biorepintensities!$A$1:$G$1,0),FALSE)</f>
        <v>-330288635.71682149</v>
      </c>
      <c r="D31">
        <f>VLOOKUP($A31,all_biorepintensities!$A:$G,MATCH(D$1,all_biorepintensities!$A$1:$G$1,0),FALSE)</f>
        <v>20817132.570484042</v>
      </c>
      <c r="E31">
        <f>VLOOKUP($A31,all_biorepintensities!$A:$G,MATCH(E$1,all_biorepintensities!$A$1:$G$1,0),FALSE)</f>
        <v>336390674.54325783</v>
      </c>
      <c r="F31">
        <f>VLOOKUP($A31,all_biorepintensities!$A:$G,MATCH(F$1,all_biorepintensities!$A$1:$G$1,0),FALSE)</f>
        <v>-387650023.7945224</v>
      </c>
      <c r="G31">
        <f>VLOOKUP($A31,all_biorepintensities!$A:$G,MATCH(G$1,all_biorepintensities!$A$1:$G$1,0),FALSE)</f>
        <v>37990173.519591451</v>
      </c>
      <c r="H31" s="10">
        <f>ROUND(AVERAGE(B31:D31),all_biorepintensities!$U$4)</f>
        <v>4423058.5772242704</v>
      </c>
      <c r="I31" s="10">
        <f>ROUND(AVERAGE(E31:G31),all_biorepintensities!$U$4)</f>
        <v>-4423058.5772243701</v>
      </c>
      <c r="J31" s="2">
        <f>ROUND(SQRT(((1/3+1/3)/4)*((SUM((B31-H31)^2,(C31-H31)^2,(D31-H31)^2)+SUM((E31-I31)^2,(F31-I31)^2,(G31-I31)^2)))),all_biorepintensities!$U$4)</f>
        <v>282383480.738316</v>
      </c>
      <c r="K31" s="2">
        <f>ROUND((I31-H31)/(J31+all_biorepintensities!$U$2),all_biorepintensities!$U$4)</f>
        <v>-3.1326609800000002E-2</v>
      </c>
      <c r="L31" s="2">
        <f>K31+0.00000001*ROWS($K$2:K31)</f>
        <v>-3.13263098E-2</v>
      </c>
      <c r="M31">
        <f t="shared" si="0"/>
        <v>46</v>
      </c>
      <c r="N31">
        <f>INDEX($K$2:$K$420,MATCH(ROWS($M$2:$M31),$M$2:$M$420,0))</f>
        <v>-0.16487713239999999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-590165174.62778819</v>
      </c>
      <c r="C32">
        <f>VLOOKUP($A32,all_biorepintensities!$A:$G,MATCH(C$1,all_biorepintensities!$A$1:$G$1,0),FALSE)</f>
        <v>781361783.43803191</v>
      </c>
      <c r="D32">
        <f>VLOOKUP($A32,all_biorepintensities!$A:$G,MATCH(D$1,all_biorepintensities!$A$1:$G$1,0),FALSE)</f>
        <v>-160445343.09706128</v>
      </c>
      <c r="E32">
        <f>VLOOKUP($A32,all_biorepintensities!$A:$G,MATCH(E$1,all_biorepintensities!$A$1:$G$1,0),FALSE)</f>
        <v>-581769560.40533364</v>
      </c>
      <c r="F32">
        <f>VLOOKUP($A32,all_biorepintensities!$A:$G,MATCH(F$1,all_biorepintensities!$A$1:$G$1,0),FALSE)</f>
        <v>730207004.03705072</v>
      </c>
      <c r="G32">
        <f>VLOOKUP($A32,all_biorepintensities!$A:$G,MATCH(G$1,all_biorepintensities!$A$1:$G$1,0),FALSE)</f>
        <v>-179188709.34489822</v>
      </c>
      <c r="H32" s="10">
        <f>ROUND(AVERAGE(B32:D32),all_biorepintensities!$U$4)</f>
        <v>10250421.904394099</v>
      </c>
      <c r="I32" s="10">
        <f>ROUND(AVERAGE(E32:G32),all_biorepintensities!$U$4)</f>
        <v>-10250421.904393701</v>
      </c>
      <c r="J32" s="2">
        <f>ROUND(SQRT(((1/3+1/3)/4)*((SUM((B32-H32)^2,(C32-H32)^2,(D32-H32)^2)+SUM((E32-I32)^2,(F32-I32)^2,(G32-I32)^2)))),all_biorepintensities!$U$4)</f>
        <v>560907023.62376201</v>
      </c>
      <c r="K32" s="2">
        <f>ROUND((I32-H32)/(J32+all_biorepintensities!$U$2),all_biorepintensities!$U$4)</f>
        <v>-3.6549450999999997E-2</v>
      </c>
      <c r="L32" s="2">
        <f>K32+0.00000001*ROWS($K$2:K32)</f>
        <v>-3.6549140999999993E-2</v>
      </c>
      <c r="M32">
        <f t="shared" si="0"/>
        <v>44</v>
      </c>
      <c r="N32">
        <f>INDEX($K$2:$K$420,MATCH(ROWS($M$2:$M32),$M$2:$M$420,0))</f>
        <v>-0.1641353676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-149026512.98853517</v>
      </c>
      <c r="C33">
        <f>VLOOKUP($A33,all_biorepintensities!$A:$G,MATCH(C$1,all_biorepintensities!$A$1:$G$1,0),FALSE)</f>
        <v>124810034.0270896</v>
      </c>
      <c r="D33">
        <f>VLOOKUP($A33,all_biorepintensities!$A:$G,MATCH(D$1,all_biorepintensities!$A$1:$G$1,0),FALSE)</f>
        <v>46023642.226565838</v>
      </c>
      <c r="E33">
        <f>VLOOKUP($A33,all_biorepintensities!$A:$G,MATCH(E$1,all_biorepintensities!$A$1:$G$1,0),FALSE)</f>
        <v>-86928975.354103327</v>
      </c>
      <c r="F33">
        <f>VLOOKUP($A33,all_biorepintensities!$A:$G,MATCH(F$1,all_biorepintensities!$A$1:$G$1,0),FALSE)</f>
        <v>41266764.920688868</v>
      </c>
      <c r="G33">
        <f>VLOOKUP($A33,all_biorepintensities!$A:$G,MATCH(G$1,all_biorepintensities!$A$1:$G$1,0),FALSE)</f>
        <v>23855047.16829443</v>
      </c>
      <c r="H33" s="10">
        <f>ROUND(AVERAGE(B33:D33),all_biorepintensities!$U$4)</f>
        <v>7269054.4217067603</v>
      </c>
      <c r="I33" s="10">
        <f>ROUND(AVERAGE(E33:G33),all_biorepintensities!$U$4)</f>
        <v>-7269054.4217066802</v>
      </c>
      <c r="J33" s="2">
        <f>ROUND(SQRT(((1/3+1/3)/4)*((SUM((B33-H33)^2,(C33-H33)^2,(D33-H33)^2)+SUM((E33-I33)^2,(F33-I33)^2,(G33-I33)^2)))),all_biorepintensities!$U$4)</f>
        <v>90752633.402181998</v>
      </c>
      <c r="K33" s="2">
        <f>ROUND((I33-H33)/(J33+all_biorepintensities!$U$2),all_biorepintensities!$U$4)</f>
        <v>-0.16019489619999999</v>
      </c>
      <c r="L33" s="2">
        <f>K33+0.00000001*ROWS($K$2:K33)</f>
        <v>-0.16019457619999999</v>
      </c>
      <c r="M33">
        <f t="shared" si="0"/>
        <v>32</v>
      </c>
      <c r="N33">
        <f>INDEX($K$2:$K$420,MATCH(ROWS($M$2:$M33),$M$2:$M$420,0))</f>
        <v>-0.16019489619999999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-272943787.53798199</v>
      </c>
      <c r="C34">
        <f>VLOOKUP($A34,all_biorepintensities!$A:$G,MATCH(C$1,all_biorepintensities!$A$1:$G$1,0),FALSE)</f>
        <v>276527528.07099062</v>
      </c>
      <c r="D34">
        <f>VLOOKUP($A34,all_biorepintensities!$A:$G,MATCH(D$1,all_biorepintensities!$A$1:$G$1,0),FALSE)</f>
        <v>171332632.10385853</v>
      </c>
      <c r="E34">
        <f>VLOOKUP($A34,all_biorepintensities!$A:$G,MATCH(E$1,all_biorepintensities!$A$1:$G$1,0),FALSE)</f>
        <v>-362399616.47887933</v>
      </c>
      <c r="F34">
        <f>VLOOKUP($A34,all_biorepintensities!$A:$G,MATCH(F$1,all_biorepintensities!$A$1:$G$1,0),FALSE)</f>
        <v>173249346.99225134</v>
      </c>
      <c r="G34">
        <f>VLOOKUP($A34,all_biorepintensities!$A:$G,MATCH(G$1,all_biorepintensities!$A$1:$G$1,0),FALSE)</f>
        <v>14233896.849760592</v>
      </c>
      <c r="H34" s="10">
        <f>ROUND(AVERAGE(B34:D34),all_biorepintensities!$U$4)</f>
        <v>58305457.545622401</v>
      </c>
      <c r="I34" s="10">
        <f>ROUND(AVERAGE(E34:G34),all_biorepintensities!$U$4)</f>
        <v>-58305457.545622498</v>
      </c>
      <c r="J34" s="2">
        <f>ROUND(SQRT(((1/3+1/3)/4)*((SUM((B34-H34)^2,(C34-H34)^2,(D34-H34)^2)+SUM((E34-I34)^2,(F34-I34)^2,(G34-I34)^2)))),all_biorepintensities!$U$4)</f>
        <v>231471711.57596901</v>
      </c>
      <c r="K34" s="2">
        <f>ROUND((I34-H34)/(J34+all_biorepintensities!$U$2),all_biorepintensities!$U$4)</f>
        <v>-0.50378041360000003</v>
      </c>
      <c r="L34" s="2">
        <f>K34+0.00000001*ROWS($K$2:K34)</f>
        <v>-0.50378008360000004</v>
      </c>
      <c r="M34">
        <f t="shared" si="0"/>
        <v>15</v>
      </c>
      <c r="N34">
        <f>INDEX($K$2:$K$420,MATCH(ROWS($M$2:$M34),$M$2:$M$420,0))</f>
        <v>-0.14494723179999999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32304074.003534496</v>
      </c>
      <c r="C35">
        <f>VLOOKUP($A35,all_biorepintensities!$A:$G,MATCH(C$1,all_biorepintensities!$A$1:$G$1,0),FALSE)</f>
        <v>138538638.45866281</v>
      </c>
      <c r="D35">
        <f>VLOOKUP($A35,all_biorepintensities!$A:$G,MATCH(D$1,all_biorepintensities!$A$1:$G$1,0),FALSE)</f>
        <v>-109709727.29567647</v>
      </c>
      <c r="E35">
        <f>VLOOKUP($A35,all_biorepintensities!$A:$G,MATCH(E$1,all_biorepintensities!$A$1:$G$1,0),FALSE)</f>
        <v>85446467.770005643</v>
      </c>
      <c r="F35">
        <f>VLOOKUP($A35,all_biorepintensities!$A:$G,MATCH(F$1,all_biorepintensities!$A$1:$G$1,0),FALSE)</f>
        <v>-2121692.3224369884</v>
      </c>
      <c r="G35">
        <f>VLOOKUP($A35,all_biorepintensities!$A:$G,MATCH(G$1,all_biorepintensities!$A$1:$G$1,0),FALSE)</f>
        <v>-144457760.61408961</v>
      </c>
      <c r="H35" s="10">
        <f>ROUND(AVERAGE(B35:D35),all_biorepintensities!$U$4)</f>
        <v>20377661.722173601</v>
      </c>
      <c r="I35" s="10">
        <f>ROUND(AVERAGE(E35:G35),all_biorepintensities!$U$4)</f>
        <v>-20377661.722173601</v>
      </c>
      <c r="J35" s="2">
        <f>ROUND(SQRT(((1/3+1/3)/4)*((SUM((B35-H35)^2,(C35-H35)^2,(D35-H35)^2)+SUM((E35-I35)^2,(F35-I35)^2,(G35-I35)^2)))),all_biorepintensities!$U$4)</f>
        <v>98280959.716889307</v>
      </c>
      <c r="K35" s="2">
        <f>ROUND((I35-H35)/(J35+all_biorepintensities!$U$2),all_biorepintensities!$U$4)</f>
        <v>-0.41468177709999998</v>
      </c>
      <c r="L35" s="2">
        <f>K35+0.00000001*ROWS($K$2:K35)</f>
        <v>-0.41468143709999999</v>
      </c>
      <c r="M35">
        <f t="shared" si="0"/>
        <v>23</v>
      </c>
      <c r="N35">
        <f>INDEX($K$2:$K$420,MATCH(ROWS($M$2:$M35),$M$2:$M$420,0))</f>
        <v>-0.1436422561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-74198077.449521288</v>
      </c>
      <c r="C36">
        <f>VLOOKUP($A36,all_biorepintensities!$A:$G,MATCH(C$1,all_biorepintensities!$A$1:$G$1,0),FALSE)</f>
        <v>28252052.933241278</v>
      </c>
      <c r="D36">
        <f>VLOOKUP($A36,all_biorepintensities!$A:$G,MATCH(D$1,all_biorepintensities!$A$1:$G$1,0),FALSE)</f>
        <v>12749340.960409954</v>
      </c>
      <c r="E36">
        <f>VLOOKUP($A36,all_biorepintensities!$A:$G,MATCH(E$1,all_biorepintensities!$A$1:$G$1,0),FALSE)</f>
        <v>-74826157.477031052</v>
      </c>
      <c r="F36">
        <f>VLOOKUP($A36,all_biorepintensities!$A:$G,MATCH(F$1,all_biorepintensities!$A$1:$G$1,0),FALSE)</f>
        <v>83286851.422090456</v>
      </c>
      <c r="G36">
        <f>VLOOKUP($A36,all_biorepintensities!$A:$G,MATCH(G$1,all_biorepintensities!$A$1:$G$1,0),FALSE)</f>
        <v>24735989.610810623</v>
      </c>
      <c r="H36" s="10">
        <f>ROUND(AVERAGE(B36:D36),all_biorepintensities!$U$4)</f>
        <v>-11065561.185289999</v>
      </c>
      <c r="I36" s="10">
        <f>ROUND(AVERAGE(E36:G36),all_biorepintensities!$U$4)</f>
        <v>11065561.185289999</v>
      </c>
      <c r="J36" s="2">
        <f>ROUND(SQRT(((1/3+1/3)/4)*((SUM((B36-H36)^2,(C36-H36)^2,(D36-H36)^2)+SUM((E36-I36)^2,(F36-I36)^2,(G36-I36)^2)))),all_biorepintensities!$U$4)</f>
        <v>56093555.2828326</v>
      </c>
      <c r="K36" s="2">
        <f>ROUND((I36-H36)/(J36+all_biorepintensities!$U$2),all_biorepintensities!$U$4)</f>
        <v>0.39453947719999999</v>
      </c>
      <c r="L36" s="2">
        <f>K36+0.00000001*ROWS($K$2:K36)</f>
        <v>0.39453982719999997</v>
      </c>
      <c r="M36">
        <f t="shared" si="0"/>
        <v>86</v>
      </c>
      <c r="N36">
        <f>INDEX($K$2:$K$420,MATCH(ROWS($M$2:$M36),$M$2:$M$420,0))</f>
        <v>-0.142096628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-258803419.4228999</v>
      </c>
      <c r="C37">
        <f>VLOOKUP($A37,all_biorepintensities!$A:$G,MATCH(C$1,all_biorepintensities!$A$1:$G$1,0),FALSE)</f>
        <v>581621748.28996825</v>
      </c>
      <c r="D37">
        <f>VLOOKUP($A37,all_biorepintensities!$A:$G,MATCH(D$1,all_biorepintensities!$A$1:$G$1,0),FALSE)</f>
        <v>-106744284.52797246</v>
      </c>
      <c r="E37">
        <f>VLOOKUP($A37,all_biorepintensities!$A:$G,MATCH(E$1,all_biorepintensities!$A$1:$G$1,0),FALSE)</f>
        <v>-70497522.612758338</v>
      </c>
      <c r="F37">
        <f>VLOOKUP($A37,all_biorepintensities!$A:$G,MATCH(F$1,all_biorepintensities!$A$1:$G$1,0),FALSE)</f>
        <v>161350146.84388411</v>
      </c>
      <c r="G37">
        <f>VLOOKUP($A37,all_biorepintensities!$A:$G,MATCH(G$1,all_biorepintensities!$A$1:$G$1,0),FALSE)</f>
        <v>-306926668.57022142</v>
      </c>
      <c r="H37" s="10">
        <f>ROUND(AVERAGE(B37:D37),all_biorepintensities!$U$4)</f>
        <v>72024681.446365297</v>
      </c>
      <c r="I37" s="10">
        <f>ROUND(AVERAGE(E37:G37),all_biorepintensities!$U$4)</f>
        <v>-72024681.446365207</v>
      </c>
      <c r="J37" s="2">
        <f>ROUND(SQRT(((1/3+1/3)/4)*((SUM((B37-H37)^2,(C37-H37)^2,(D37-H37)^2)+SUM((E37-I37)^2,(F37-I37)^2,(G37-I37)^2)))),all_biorepintensities!$U$4)</f>
        <v>291758985.09564501</v>
      </c>
      <c r="K37" s="2">
        <f>ROUND((I37-H37)/(J37+all_biorepintensities!$U$2),all_biorepintensities!$U$4)</f>
        <v>-0.49372725350000002</v>
      </c>
      <c r="L37" s="2">
        <f>K37+0.00000001*ROWS($K$2:K37)</f>
        <v>-0.49372689350000004</v>
      </c>
      <c r="M37">
        <f t="shared" si="0"/>
        <v>16</v>
      </c>
      <c r="N37">
        <f>INDEX($K$2:$K$420,MATCH(ROWS($M$2:$M37),$M$2:$M$420,0))</f>
        <v>-0.13940876490000001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-33986851.387990192</v>
      </c>
      <c r="C38">
        <f>VLOOKUP($A38,all_biorepintensities!$A:$G,MATCH(C$1,all_biorepintensities!$A$1:$G$1,0),FALSE)</f>
        <v>53939097.818909496</v>
      </c>
      <c r="D38">
        <f>VLOOKUP($A38,all_biorepintensities!$A:$G,MATCH(D$1,all_biorepintensities!$A$1:$G$1,0),FALSE)</f>
        <v>-18866547.288086534</v>
      </c>
      <c r="E38">
        <f>VLOOKUP($A38,all_biorepintensities!$A:$G,MATCH(E$1,all_biorepintensities!$A$1:$G$1,0),FALSE)</f>
        <v>-28535300.304338571</v>
      </c>
      <c r="F38">
        <f>VLOOKUP($A38,all_biorepintensities!$A:$G,MATCH(F$1,all_biorepintensities!$A$1:$G$1,0),FALSE)</f>
        <v>53289641.99974817</v>
      </c>
      <c r="G38">
        <f>VLOOKUP($A38,all_biorepintensities!$A:$G,MATCH(G$1,all_biorepintensities!$A$1:$G$1,0),FALSE)</f>
        <v>-25840040.838242348</v>
      </c>
      <c r="H38" s="10">
        <f>ROUND(AVERAGE(B38:D38),all_biorepintensities!$U$4)</f>
        <v>361899.71427758998</v>
      </c>
      <c r="I38" s="10">
        <f>ROUND(AVERAGE(E38:G38),all_biorepintensities!$U$4)</f>
        <v>-361899.714277583</v>
      </c>
      <c r="J38" s="2">
        <f>ROUND(SQRT(((1/3+1/3)/4)*((SUM((B38-H38)^2,(C38-H38)^2,(D38-H38)^2)+SUM((E38-I38)^2,(F38-I38)^2,(G38-I38)^2)))),all_biorepintensities!$U$4)</f>
        <v>38169468.901605599</v>
      </c>
      <c r="K38" s="2">
        <f>ROUND((I38-H38)/(J38+all_biorepintensities!$U$2),all_biorepintensities!$U$4)</f>
        <v>-1.8962784399999998E-2</v>
      </c>
      <c r="L38" s="2">
        <f>K38+0.00000001*ROWS($K$2:K38)</f>
        <v>-1.8962414399999999E-2</v>
      </c>
      <c r="M38">
        <f t="shared" si="0"/>
        <v>52</v>
      </c>
      <c r="N38">
        <f>INDEX($K$2:$K$420,MATCH(ROWS($M$2:$M38),$M$2:$M$420,0))</f>
        <v>-0.13517670900000001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566637484.78889728</v>
      </c>
      <c r="C39">
        <f>VLOOKUP($A39,all_biorepintensities!$A:$G,MATCH(C$1,all_biorepintensities!$A$1:$G$1,0),FALSE)</f>
        <v>-1024110301.3865869</v>
      </c>
      <c r="D39">
        <f>VLOOKUP($A39,all_biorepintensities!$A:$G,MATCH(D$1,all_biorepintensities!$A$1:$G$1,0),FALSE)</f>
        <v>-920123095.38085854</v>
      </c>
      <c r="E39">
        <f>VLOOKUP($A39,all_biorepintensities!$A:$G,MATCH(E$1,all_biorepintensities!$A$1:$G$1,0),FALSE)</f>
        <v>-271409284.31746912</v>
      </c>
      <c r="F39">
        <f>VLOOKUP($A39,all_biorepintensities!$A:$G,MATCH(F$1,all_biorepintensities!$A$1:$G$1,0),FALSE)</f>
        <v>735285083.19823813</v>
      </c>
      <c r="G39">
        <f>VLOOKUP($A39,all_biorepintensities!$A:$G,MATCH(G$1,all_biorepintensities!$A$1:$G$1,0),FALSE)</f>
        <v>913720113.09777951</v>
      </c>
      <c r="H39" s="10">
        <f>ROUND(AVERAGE(B39:D39),all_biorepintensities!$U$4)</f>
        <v>-459198637.32618302</v>
      </c>
      <c r="I39" s="10">
        <f>ROUND(AVERAGE(E39:G39),all_biorepintensities!$U$4)</f>
        <v>459198637.32618302</v>
      </c>
      <c r="J39" s="2">
        <f>ROUND(SQRT(((1/3+1/3)/4)*((SUM((B39-H39)^2,(C39-H39)^2,(D39-H39)^2)+SUM((E39-I39)^2,(F39-I39)^2,(G39-I39)^2)))),all_biorepintensities!$U$4)</f>
        <v>632523744.79288697</v>
      </c>
      <c r="K39" s="2">
        <f>ROUND((I39-H39)/(J39+all_biorepintensities!$U$2),all_biorepintensities!$U$4)</f>
        <v>1.4519569910000001</v>
      </c>
      <c r="L39" s="2">
        <f>K39+0.00000001*ROWS($K$2:K39)</f>
        <v>1.451957371</v>
      </c>
      <c r="M39">
        <f t="shared" si="0"/>
        <v>99</v>
      </c>
      <c r="N39">
        <f>INDEX($K$2:$K$420,MATCH(ROWS($M$2:$M39),$M$2:$M$420,0))</f>
        <v>-0.10094001349999999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12339642.427198663</v>
      </c>
      <c r="C40">
        <f>VLOOKUP($A40,all_biorepintensities!$A:$G,MATCH(C$1,all_biorepintensities!$A$1:$G$1,0),FALSE)</f>
        <v>29898233.38350828</v>
      </c>
      <c r="D40">
        <f>VLOOKUP($A40,all_biorepintensities!$A:$G,MATCH(D$1,all_biorepintensities!$A$1:$G$1,0),FALSE)</f>
        <v>-58225745.741733611</v>
      </c>
      <c r="E40">
        <f>VLOOKUP($A40,all_biorepintensities!$A:$G,MATCH(E$1,all_biorepintensities!$A$1:$G$1,0),FALSE)</f>
        <v>10605978.325163707</v>
      </c>
      <c r="F40">
        <f>VLOOKUP($A40,all_biorepintensities!$A:$G,MATCH(F$1,all_biorepintensities!$A$1:$G$1,0),FALSE)</f>
        <v>12685227.694935992</v>
      </c>
      <c r="G40">
        <f>VLOOKUP($A40,all_biorepintensities!$A:$G,MATCH(G$1,all_biorepintensities!$A$1:$G$1,0),FALSE)</f>
        <v>-7303336.0890729725</v>
      </c>
      <c r="H40" s="10">
        <f>ROUND(AVERAGE(B40:D40),all_biorepintensities!$U$4)</f>
        <v>-5329289.9770088904</v>
      </c>
      <c r="I40" s="10">
        <f>ROUND(AVERAGE(E40:G40),all_biorepintensities!$U$4)</f>
        <v>5329289.9770089099</v>
      </c>
      <c r="J40" s="2">
        <f>ROUND(SQRT(((1/3+1/3)/4)*((SUM((B40-H40)^2,(C40-H40)^2,(D40-H40)^2)+SUM((E40-I40)^2,(F40-I40)^2,(G40-I40)^2)))),all_biorepintensities!$U$4)</f>
        <v>27666890.886186</v>
      </c>
      <c r="K40" s="2">
        <f>ROUND((I40-H40)/(J40+all_biorepintensities!$U$2),all_biorepintensities!$U$4)</f>
        <v>0.38524674180000001</v>
      </c>
      <c r="L40" s="2">
        <f>K40+0.00000001*ROWS($K$2:K40)</f>
        <v>0.38524713180000003</v>
      </c>
      <c r="M40">
        <f t="shared" si="0"/>
        <v>84</v>
      </c>
      <c r="N40">
        <f>INDEX($K$2:$K$420,MATCH(ROWS($M$2:$M40),$M$2:$M$420,0))</f>
        <v>-9.3969361599999995E-2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-118645415.32667607</v>
      </c>
      <c r="C41">
        <f>VLOOKUP($A41,all_biorepintensities!$A:$G,MATCH(C$1,all_biorepintensities!$A$1:$G$1,0),FALSE)</f>
        <v>101560781.81080303</v>
      </c>
      <c r="D41">
        <f>VLOOKUP($A41,all_biorepintensities!$A:$G,MATCH(D$1,all_biorepintensities!$A$1:$G$1,0),FALSE)</f>
        <v>20986165.967935354</v>
      </c>
      <c r="E41">
        <f>VLOOKUP($A41,all_biorepintensities!$A:$G,MATCH(E$1,all_biorepintensities!$A$1:$G$1,0),FALSE)</f>
        <v>-117914596.99507274</v>
      </c>
      <c r="F41">
        <f>VLOOKUP($A41,all_biorepintensities!$A:$G,MATCH(F$1,all_biorepintensities!$A$1:$G$1,0),FALSE)</f>
        <v>89038930.551570296</v>
      </c>
      <c r="G41">
        <f>VLOOKUP($A41,all_biorepintensities!$A:$G,MATCH(G$1,all_biorepintensities!$A$1:$G$1,0),FALSE)</f>
        <v>24974133.991440117</v>
      </c>
      <c r="H41" s="10">
        <f>ROUND(AVERAGE(B41:D41),all_biorepintensities!$U$4)</f>
        <v>1300510.8173541001</v>
      </c>
      <c r="I41" s="10">
        <f>ROUND(AVERAGE(E41:G41),all_biorepintensities!$U$4)</f>
        <v>-1300510.8173541101</v>
      </c>
      <c r="J41" s="2">
        <f>ROUND(SQRT(((1/3+1/3)/4)*((SUM((B41-H41)^2,(C41-H41)^2,(D41-H41)^2)+SUM((E41-I41)^2,(F41-I41)^2,(G41-I41)^2)))),all_biorepintensities!$U$4)</f>
        <v>88766631.191642597</v>
      </c>
      <c r="K41" s="2">
        <f>ROUND((I41-H41)/(J41+all_biorepintensities!$U$2),all_biorepintensities!$U$4)</f>
        <v>-2.9301794700000001E-2</v>
      </c>
      <c r="L41" s="2">
        <f>K41+0.00000001*ROWS($K$2:K41)</f>
        <v>-2.93013947E-2</v>
      </c>
      <c r="M41">
        <f t="shared" si="0"/>
        <v>47</v>
      </c>
      <c r="N41">
        <f>INDEX($K$2:$K$420,MATCH(ROWS($M$2:$M41),$M$2:$M$420,0))</f>
        <v>-8.4869021700000005E-2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-7295698.0995738115</v>
      </c>
      <c r="C42">
        <f>VLOOKUP($A42,all_biorepintensities!$A:$G,MATCH(C$1,all_biorepintensities!$A$1:$G$1,0),FALSE)</f>
        <v>17336181.847509939</v>
      </c>
      <c r="D42">
        <f>VLOOKUP($A42,all_biorepintensities!$A:$G,MATCH(D$1,all_biorepintensities!$A$1:$G$1,0),FALSE)</f>
        <v>-7710950.4300656794</v>
      </c>
      <c r="E42">
        <f>VLOOKUP($A42,all_biorepintensities!$A:$G,MATCH(E$1,all_biorepintensities!$A$1:$G$1,0),FALSE)</f>
        <v>-6994541.2863047048</v>
      </c>
      <c r="F42">
        <f>VLOOKUP($A42,all_biorepintensities!$A:$G,MATCH(F$1,all_biorepintensities!$A$1:$G$1,0),FALSE)</f>
        <v>12805650.695582021</v>
      </c>
      <c r="G42">
        <f>VLOOKUP($A42,all_biorepintensities!$A:$G,MATCH(G$1,all_biorepintensities!$A$1:$G$1,0),FALSE)</f>
        <v>-8140642.7271477655</v>
      </c>
      <c r="H42" s="10">
        <f>ROUND(AVERAGE(B42:D42),all_biorepintensities!$U$4)</f>
        <v>776511.105956816</v>
      </c>
      <c r="I42" s="10">
        <f>ROUND(AVERAGE(E42:G42),all_biorepintensities!$U$4)</f>
        <v>-776511.105956816</v>
      </c>
      <c r="J42" s="2">
        <f>ROUND(SQRT(((1/3+1/3)/4)*((SUM((B42-H42)^2,(C42-H42)^2,(D42-H42)^2)+SUM((E42-I42)^2,(F42-I42)^2,(G42-I42)^2)))),all_biorepintensities!$U$4)</f>
        <v>10714396.1792308</v>
      </c>
      <c r="K42" s="2">
        <f>ROUND((I42-H42)/(J42+all_biorepintensities!$U$2),all_biorepintensities!$U$4)</f>
        <v>-0.14494723179999999</v>
      </c>
      <c r="L42" s="2">
        <f>K42+0.00000001*ROWS($K$2:K42)</f>
        <v>-0.14494682179999999</v>
      </c>
      <c r="M42">
        <f t="shared" si="0"/>
        <v>33</v>
      </c>
      <c r="N42">
        <f>INDEX($K$2:$K$420,MATCH(ROWS($M$2:$M42),$M$2:$M$420,0))</f>
        <v>-7.9272032199999995E-2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-137082079.40524957</v>
      </c>
      <c r="C43">
        <f>VLOOKUP($A43,all_biorepintensities!$A:$G,MATCH(C$1,all_biorepintensities!$A$1:$G$1,0),FALSE)</f>
        <v>162106324.2475999</v>
      </c>
      <c r="D43">
        <f>VLOOKUP($A43,all_biorepintensities!$A:$G,MATCH(D$1,all_biorepintensities!$A$1:$G$1,0),FALSE)</f>
        <v>3635954.2976077795</v>
      </c>
      <c r="E43">
        <f>VLOOKUP($A43,all_biorepintensities!$A:$G,MATCH(E$1,all_biorepintensities!$A$1:$G$1,0),FALSE)</f>
        <v>-136445597.78074956</v>
      </c>
      <c r="F43">
        <f>VLOOKUP($A43,all_biorepintensities!$A:$G,MATCH(F$1,all_biorepintensities!$A$1:$G$1,0),FALSE)</f>
        <v>132455465.38807064</v>
      </c>
      <c r="G43">
        <f>VLOOKUP($A43,all_biorepintensities!$A:$G,MATCH(G$1,all_biorepintensities!$A$1:$G$1,0),FALSE)</f>
        <v>-24670066.747279242</v>
      </c>
      <c r="H43" s="10">
        <f>ROUND(AVERAGE(B43:D43),all_biorepintensities!$U$4)</f>
        <v>9553399.7133193705</v>
      </c>
      <c r="I43" s="10">
        <f>ROUND(AVERAGE(E43:G43),all_biorepintensities!$U$4)</f>
        <v>-9553399.7133193891</v>
      </c>
      <c r="J43" s="2">
        <f>ROUND(SQRT(((1/3+1/3)/4)*((SUM((B43-H43)^2,(C43-H43)^2,(D43-H43)^2)+SUM((E43-I43)^2,(F43-I43)^2,(G43-I43)^2)))),all_biorepintensities!$U$4)</f>
        <v>116408788.32840601</v>
      </c>
      <c r="K43" s="2">
        <f>ROUND((I43-H43)/(J43+all_biorepintensities!$U$2),all_biorepintensities!$U$4)</f>
        <v>-0.1641353676</v>
      </c>
      <c r="L43" s="2">
        <f>K43+0.00000001*ROWS($K$2:K43)</f>
        <v>-0.1641349476</v>
      </c>
      <c r="M43">
        <f t="shared" si="0"/>
        <v>31</v>
      </c>
      <c r="N43">
        <f>INDEX($K$2:$K$420,MATCH(ROWS($M$2:$M43),$M$2:$M$420,0))</f>
        <v>-5.35585305E-2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-249875360.26301667</v>
      </c>
      <c r="C44">
        <f>VLOOKUP($A44,all_biorepintensities!$A:$G,MATCH(C$1,all_biorepintensities!$A$1:$G$1,0),FALSE)</f>
        <v>192431492.00294662</v>
      </c>
      <c r="D44">
        <f>VLOOKUP($A44,all_biorepintensities!$A:$G,MATCH(D$1,all_biorepintensities!$A$1:$G$1,0),FALSE)</f>
        <v>419237582.84743929</v>
      </c>
      <c r="E44">
        <f>VLOOKUP($A44,all_biorepintensities!$A:$G,MATCH(E$1,all_biorepintensities!$A$1:$G$1,0),FALSE)</f>
        <v>-209166245.68626809</v>
      </c>
      <c r="F44">
        <f>VLOOKUP($A44,all_biorepintensities!$A:$G,MATCH(F$1,all_biorepintensities!$A$1:$G$1,0),FALSE)</f>
        <v>-187480865.68180686</v>
      </c>
      <c r="G44">
        <f>VLOOKUP($A44,all_biorepintensities!$A:$G,MATCH(G$1,all_biorepintensities!$A$1:$G$1,0),FALSE)</f>
        <v>34853396.780706108</v>
      </c>
      <c r="H44" s="10">
        <f>ROUND(AVERAGE(B44:D44),all_biorepintensities!$U$4)</f>
        <v>120597904.86245599</v>
      </c>
      <c r="I44" s="10">
        <f>ROUND(AVERAGE(E44:G44),all_biorepintensities!$U$4)</f>
        <v>-120597904.86245599</v>
      </c>
      <c r="J44" s="2">
        <f>ROUND(SQRT(((1/3+1/3)/4)*((SUM((B44-H44)^2,(C44-H44)^2,(D44-H44)^2)+SUM((E44-I44)^2,(F44-I44)^2,(G44-I44)^2)))),all_biorepintensities!$U$4)</f>
        <v>211376027.61743999</v>
      </c>
      <c r="K44" s="2">
        <f>ROUND((I44-H44)/(J44+all_biorepintensities!$U$2),all_biorepintensities!$U$4)</f>
        <v>-1.1410745641</v>
      </c>
      <c r="L44" s="2">
        <f>K44+0.00000001*ROWS($K$2:K44)</f>
        <v>-1.1410741340999999</v>
      </c>
      <c r="M44">
        <f t="shared" si="0"/>
        <v>4</v>
      </c>
      <c r="N44">
        <f>INDEX($K$2:$K$420,MATCH(ROWS($M$2:$M44),$M$2:$M$420,0))</f>
        <v>-4.8233364399999999E-2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-1616358537.7994616</v>
      </c>
      <c r="C45">
        <f>VLOOKUP($A45,all_biorepintensities!$A:$G,MATCH(C$1,all_biorepintensities!$A$1:$G$1,0),FALSE)</f>
        <v>731856560.98209929</v>
      </c>
      <c r="D45">
        <f>VLOOKUP($A45,all_biorepintensities!$A:$G,MATCH(D$1,all_biorepintensities!$A$1:$G$1,0),FALSE)</f>
        <v>-74530039.977869511</v>
      </c>
      <c r="E45">
        <f>VLOOKUP($A45,all_biorepintensities!$A:$G,MATCH(E$1,all_biorepintensities!$A$1:$G$1,0),FALSE)</f>
        <v>-1652581103.0437973</v>
      </c>
      <c r="F45">
        <f>VLOOKUP($A45,all_biorepintensities!$A:$G,MATCH(F$1,all_biorepintensities!$A$1:$G$1,0),FALSE)</f>
        <v>1971037197.5799196</v>
      </c>
      <c r="G45">
        <f>VLOOKUP($A45,all_biorepintensities!$A:$G,MATCH(G$1,all_biorepintensities!$A$1:$G$1,0),FALSE)</f>
        <v>640575922.25910783</v>
      </c>
      <c r="H45" s="10">
        <f>ROUND(AVERAGE(B45:D45),all_biorepintensities!$U$4)</f>
        <v>-319677338.93174398</v>
      </c>
      <c r="I45" s="10">
        <f>ROUND(AVERAGE(E45:G45),all_biorepintensities!$U$4)</f>
        <v>319677338.93174303</v>
      </c>
      <c r="J45" s="2">
        <f>ROUND(SQRT(((1/3+1/3)/4)*((SUM((B45-H45)^2,(C45-H45)^2,(D45-H45)^2)+SUM((E45-I45)^2,(F45-I45)^2,(G45-I45)^2)))),all_biorepintensities!$U$4)</f>
        <v>1262733246.9573801</v>
      </c>
      <c r="K45" s="2">
        <f>ROUND((I45-H45)/(J45+all_biorepintensities!$U$2),all_biorepintensities!$U$4)</f>
        <v>0.50632600270000006</v>
      </c>
      <c r="L45" s="2">
        <f>K45+0.00000001*ROWS($K$2:K45)</f>
        <v>0.50632644270000005</v>
      </c>
      <c r="M45">
        <f t="shared" si="0"/>
        <v>90</v>
      </c>
      <c r="N45">
        <f>INDEX($K$2:$K$420,MATCH(ROWS($M$2:$M45),$M$2:$M$420,0))</f>
        <v>-3.6549450999999997E-2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-23653993.821010247</v>
      </c>
      <c r="C46">
        <f>VLOOKUP($A46,all_biorepintensities!$A:$G,MATCH(C$1,all_biorepintensities!$A$1:$G$1,0),FALSE)</f>
        <v>44563226.342501223</v>
      </c>
      <c r="D46">
        <f>VLOOKUP($A46,all_biorepintensities!$A:$G,MATCH(D$1,all_biorepintensities!$A$1:$G$1,0),FALSE)</f>
        <v>-18474347.147104602</v>
      </c>
      <c r="E46">
        <f>VLOOKUP($A46,all_biorepintensities!$A:$G,MATCH(E$1,all_biorepintensities!$A$1:$G$1,0),FALSE)</f>
        <v>-20661964.149261855</v>
      </c>
      <c r="F46">
        <f>VLOOKUP($A46,all_biorepintensities!$A:$G,MATCH(F$1,all_biorepintensities!$A$1:$G$1,0),FALSE)</f>
        <v>41017387.14141722</v>
      </c>
      <c r="G46">
        <f>VLOOKUP($A46,all_biorepintensities!$A:$G,MATCH(G$1,all_biorepintensities!$A$1:$G$1,0),FALSE)</f>
        <v>-22790308.366541751</v>
      </c>
      <c r="H46" s="10">
        <f>ROUND(AVERAGE(B46:D46),all_biorepintensities!$U$4)</f>
        <v>811628.45812879095</v>
      </c>
      <c r="I46" s="10">
        <f>ROUND(AVERAGE(E46:G46),all_biorepintensities!$U$4)</f>
        <v>-811628.45812879503</v>
      </c>
      <c r="J46" s="2">
        <f>ROUND(SQRT(((1/3+1/3)/4)*((SUM((B46-H46)^2,(C46-H46)^2,(D46-H46)^2)+SUM((E46-I46)^2,(F46-I46)^2,(G46-I46)^2)))),all_biorepintensities!$U$4)</f>
        <v>30308091.850145701</v>
      </c>
      <c r="K46" s="2">
        <f>ROUND((I46-H46)/(J46+all_biorepintensities!$U$2),all_biorepintensities!$U$4)</f>
        <v>-5.35585305E-2</v>
      </c>
      <c r="L46" s="2">
        <f>K46+0.00000001*ROWS($K$2:K46)</f>
        <v>-5.3558080500000001E-2</v>
      </c>
      <c r="M46">
        <f t="shared" si="0"/>
        <v>42</v>
      </c>
      <c r="N46">
        <f>INDEX($K$2:$K$420,MATCH(ROWS($M$2:$M46),$M$2:$M$420,0))</f>
        <v>-3.2935150500000003E-2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-95880398.576960132</v>
      </c>
      <c r="C47">
        <f>VLOOKUP($A47,all_biorepintensities!$A:$G,MATCH(C$1,all_biorepintensities!$A$1:$G$1,0),FALSE)</f>
        <v>-56669474.618789345</v>
      </c>
      <c r="D47">
        <f>VLOOKUP($A47,all_biorepintensities!$A:$G,MATCH(D$1,all_biorepintensities!$A$1:$G$1,0),FALSE)</f>
        <v>186704168.71348113</v>
      </c>
      <c r="E47">
        <f>VLOOKUP($A47,all_biorepintensities!$A:$G,MATCH(E$1,all_biorepintensities!$A$1:$G$1,0),FALSE)</f>
        <v>-98510579.029651925</v>
      </c>
      <c r="F47">
        <f>VLOOKUP($A47,all_biorepintensities!$A:$G,MATCH(F$1,all_biorepintensities!$A$1:$G$1,0),FALSE)</f>
        <v>-84730680.043144226</v>
      </c>
      <c r="G47">
        <f>VLOOKUP($A47,all_biorepintensities!$A:$G,MATCH(G$1,all_biorepintensities!$A$1:$G$1,0),FALSE)</f>
        <v>149086963.55506444</v>
      </c>
      <c r="H47" s="10">
        <f>ROUND(AVERAGE(B47:D47),all_biorepintensities!$U$4)</f>
        <v>11384765.1725772</v>
      </c>
      <c r="I47" s="10">
        <f>ROUND(AVERAGE(E47:G47),all_biorepintensities!$U$4)</f>
        <v>-11384765.1725772</v>
      </c>
      <c r="J47" s="2">
        <f>ROUND(SQRT(((1/3+1/3)/4)*((SUM((B47-H47)^2,(C47-H47)^2,(D47-H47)^2)+SUM((E47-I47)^2,(F47-I47)^2,(G47-I47)^2)))),all_biorepintensities!$U$4)</f>
        <v>119440218.348644</v>
      </c>
      <c r="K47" s="2">
        <f>ROUND((I47-H47)/(J47+all_biorepintensities!$U$2),all_biorepintensities!$U$4)</f>
        <v>-0.19063536950000001</v>
      </c>
      <c r="L47" s="2">
        <f>K47+0.00000001*ROWS($K$2:K47)</f>
        <v>-0.1906349095</v>
      </c>
      <c r="M47">
        <f t="shared" si="0"/>
        <v>29</v>
      </c>
      <c r="N47">
        <f>INDEX($K$2:$K$420,MATCH(ROWS($M$2:$M47),$M$2:$M$420,0))</f>
        <v>-3.1326609800000002E-2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-353788842.84569907</v>
      </c>
      <c r="C48">
        <f>VLOOKUP($A48,all_biorepintensities!$A:$G,MATCH(C$1,all_biorepintensities!$A$1:$G$1,0),FALSE)</f>
        <v>266444780.35344565</v>
      </c>
      <c r="D48">
        <f>VLOOKUP($A48,all_biorepintensities!$A:$G,MATCH(D$1,all_biorepintensities!$A$1:$G$1,0),FALSE)</f>
        <v>69528659.154916644</v>
      </c>
      <c r="E48">
        <f>VLOOKUP($A48,all_biorepintensities!$A:$G,MATCH(E$1,all_biorepintensities!$A$1:$G$1,0),FALSE)</f>
        <v>-355321857.97184086</v>
      </c>
      <c r="F48">
        <f>VLOOKUP($A48,all_biorepintensities!$A:$G,MATCH(F$1,all_biorepintensities!$A$1:$G$1,0),FALSE)</f>
        <v>252687539.59404182</v>
      </c>
      <c r="G48">
        <f>VLOOKUP($A48,all_biorepintensities!$A:$G,MATCH(G$1,all_biorepintensities!$A$1:$G$1,0),FALSE)</f>
        <v>120449721.71513593</v>
      </c>
      <c r="H48" s="10">
        <f>ROUND(AVERAGE(B48:D48),all_biorepintensities!$U$4)</f>
        <v>-5938467.7791122599</v>
      </c>
      <c r="I48" s="10">
        <f>ROUND(AVERAGE(E48:G48),all_biorepintensities!$U$4)</f>
        <v>5938467.7791122999</v>
      </c>
      <c r="J48" s="2">
        <f>ROUND(SQRT(((1/3+1/3)/4)*((SUM((B48-H48)^2,(C48-H48)^2,(D48-H48)^2)+SUM((E48-I48)^2,(F48-I48)^2,(G48-I48)^2)))),all_biorepintensities!$U$4)</f>
        <v>259934209.37681499</v>
      </c>
      <c r="K48" s="2">
        <f>ROUND((I48-H48)/(J48+all_biorepintensities!$U$2),all_biorepintensities!$U$4)</f>
        <v>4.5692083199999997E-2</v>
      </c>
      <c r="L48" s="2">
        <f>K48+0.00000001*ROWS($K$2:K48)</f>
        <v>4.56925532E-2</v>
      </c>
      <c r="M48">
        <f t="shared" si="0"/>
        <v>61</v>
      </c>
      <c r="N48">
        <f>INDEX($K$2:$K$420,MATCH(ROWS($M$2:$M48),$M$2:$M$420,0))</f>
        <v>-2.9301794700000001E-2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-357359425.55368066</v>
      </c>
      <c r="C49">
        <f>VLOOKUP($A49,all_biorepintensities!$A:$G,MATCH(C$1,all_biorepintensities!$A$1:$G$1,0),FALSE)</f>
        <v>220046977.62670273</v>
      </c>
      <c r="D49">
        <f>VLOOKUP($A49,all_biorepintensities!$A:$G,MATCH(D$1,all_biorepintensities!$A$1:$G$1,0),FALSE)</f>
        <v>192550033.10175484</v>
      </c>
      <c r="E49">
        <f>VLOOKUP($A49,all_biorepintensities!$A:$G,MATCH(E$1,all_biorepintensities!$A$1:$G$1,0),FALSE)</f>
        <v>-363675523.95965266</v>
      </c>
      <c r="F49">
        <f>VLOOKUP($A49,all_biorepintensities!$A:$G,MATCH(F$1,all_biorepintensities!$A$1:$G$1,0),FALSE)</f>
        <v>195132797.07359225</v>
      </c>
      <c r="G49">
        <f>VLOOKUP($A49,all_biorepintensities!$A:$G,MATCH(G$1,all_biorepintensities!$A$1:$G$1,0),FALSE)</f>
        <v>113305141.71128333</v>
      </c>
      <c r="H49" s="10">
        <f>ROUND(AVERAGE(B49:D49),all_biorepintensities!$U$4)</f>
        <v>18412528.391592301</v>
      </c>
      <c r="I49" s="10">
        <f>ROUND(AVERAGE(E49:G49),all_biorepintensities!$U$4)</f>
        <v>-18412528.391592398</v>
      </c>
      <c r="J49" s="2">
        <f>ROUND(SQRT(((1/3+1/3)/4)*((SUM((B49-H49)^2,(C49-H49)^2,(D49-H49)^2)+SUM((E49-I49)^2,(F49-I49)^2,(G49-I49)^2)))),all_biorepintensities!$U$4)</f>
        <v>256366459.64675501</v>
      </c>
      <c r="K49" s="2">
        <f>ROUND((I49-H49)/(J49+all_biorepintensities!$U$2),all_biorepintensities!$U$4)</f>
        <v>-0.1436422561</v>
      </c>
      <c r="L49" s="2">
        <f>K49+0.00000001*ROWS($K$2:K49)</f>
        <v>-0.14364177610000001</v>
      </c>
      <c r="M49">
        <f t="shared" si="0"/>
        <v>34</v>
      </c>
      <c r="N49">
        <f>INDEX($K$2:$K$420,MATCH(ROWS($M$2:$M49),$M$2:$M$420,0))</f>
        <v>-2.8911009599999999E-2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-265448229.62170625</v>
      </c>
      <c r="C50">
        <f>VLOOKUP($A50,all_biorepintensities!$A:$G,MATCH(C$1,all_biorepintensities!$A$1:$G$1,0),FALSE)</f>
        <v>303092489.61134201</v>
      </c>
      <c r="D50">
        <f>VLOOKUP($A50,all_biorepintensities!$A:$G,MATCH(D$1,all_biorepintensities!$A$1:$G$1,0),FALSE)</f>
        <v>-72008967.311374545</v>
      </c>
      <c r="E50">
        <f>VLOOKUP($A50,all_biorepintensities!$A:$G,MATCH(E$1,all_biorepintensities!$A$1:$G$1,0),FALSE)</f>
        <v>-245010760.40144247</v>
      </c>
      <c r="F50">
        <f>VLOOKUP($A50,all_biorepintensities!$A:$G,MATCH(F$1,all_biorepintensities!$A$1:$G$1,0),FALSE)</f>
        <v>330771502.64471155</v>
      </c>
      <c r="G50">
        <f>VLOOKUP($A50,all_biorepintensities!$A:$G,MATCH(G$1,all_biorepintensities!$A$1:$G$1,0),FALSE)</f>
        <v>-51396034.921530306</v>
      </c>
      <c r="H50" s="10">
        <f>ROUND(AVERAGE(B50:D50),all_biorepintensities!$U$4)</f>
        <v>-11454902.440579601</v>
      </c>
      <c r="I50" s="10">
        <f>ROUND(AVERAGE(E50:G50),all_biorepintensities!$U$4)</f>
        <v>11454902.440579601</v>
      </c>
      <c r="J50" s="2">
        <f>ROUND(SQRT(((1/3+1/3)/4)*((SUM((B50-H50)^2,(C50-H50)^2,(D50-H50)^2)+SUM((E50-I50)^2,(F50-I50)^2,(G50-I50)^2)))),all_biorepintensities!$U$4)</f>
        <v>237629766.15658501</v>
      </c>
      <c r="K50" s="2">
        <f>ROUND((I50-H50)/(J50+all_biorepintensities!$U$2),all_biorepintensities!$U$4)</f>
        <v>9.6409659300000006E-2</v>
      </c>
      <c r="L50" s="2">
        <f>K50+0.00000001*ROWS($K$2:K50)</f>
        <v>9.6410149300000011E-2</v>
      </c>
      <c r="M50">
        <f t="shared" si="0"/>
        <v>69</v>
      </c>
      <c r="N50">
        <f>INDEX($K$2:$K$420,MATCH(ROWS($M$2:$M50),$M$2:$M$420,0))</f>
        <v>-2.7640808199999999E-2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-342269248.14631206</v>
      </c>
      <c r="C51">
        <f>VLOOKUP($A51,all_biorepintensities!$A:$G,MATCH(C$1,all_biorepintensities!$A$1:$G$1,0),FALSE)</f>
        <v>424940436.96808553</v>
      </c>
      <c r="D51">
        <f>VLOOKUP($A51,all_biorepintensities!$A:$G,MATCH(D$1,all_biorepintensities!$A$1:$G$1,0),FALSE)</f>
        <v>403497535.63912165</v>
      </c>
      <c r="E51">
        <f>VLOOKUP($A51,all_biorepintensities!$A:$G,MATCH(E$1,all_biorepintensities!$A$1:$G$1,0),FALSE)</f>
        <v>-372670725.33426905</v>
      </c>
      <c r="F51">
        <f>VLOOKUP($A51,all_biorepintensities!$A:$G,MATCH(F$1,all_biorepintensities!$A$1:$G$1,0),FALSE)</f>
        <v>-56047587.639397144</v>
      </c>
      <c r="G51">
        <f>VLOOKUP($A51,all_biorepintensities!$A:$G,MATCH(G$1,all_biorepintensities!$A$1:$G$1,0),FALSE)</f>
        <v>-57450411.487228692</v>
      </c>
      <c r="H51" s="10">
        <f>ROUND(AVERAGE(B51:D51),all_biorepintensities!$U$4)</f>
        <v>162056241.486965</v>
      </c>
      <c r="I51" s="10">
        <f>ROUND(AVERAGE(E51:G51),all_biorepintensities!$U$4)</f>
        <v>-162056241.486965</v>
      </c>
      <c r="J51" s="2">
        <f>ROUND(SQRT(((1/3+1/3)/4)*((SUM((B51-H51)^2,(C51-H51)^2,(D51-H51)^2)+SUM((E51-I51)^2,(F51-I51)^2,(G51-I51)^2)))),all_biorepintensities!$U$4)</f>
        <v>273338884.11525702</v>
      </c>
      <c r="K51" s="2">
        <f>ROUND((I51-H51)/(J51+all_biorepintensities!$U$2),all_biorepintensities!$U$4)</f>
        <v>-1.1857532924</v>
      </c>
      <c r="L51" s="2">
        <f>K51+0.00000001*ROWS($K$2:K51)</f>
        <v>-1.1857527924</v>
      </c>
      <c r="M51">
        <f t="shared" si="0"/>
        <v>3</v>
      </c>
      <c r="N51">
        <f>INDEX($K$2:$K$420,MATCH(ROWS($M$2:$M51),$M$2:$M$420,0))</f>
        <v>-2.6337111600000001E-2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-157742039.62601909</v>
      </c>
      <c r="C52">
        <f>VLOOKUP($A52,all_biorepintensities!$A:$G,MATCH(C$1,all_biorepintensities!$A$1:$G$1,0),FALSE)</f>
        <v>63270271.202138692</v>
      </c>
      <c r="D52">
        <f>VLOOKUP($A52,all_biorepintensities!$A:$G,MATCH(D$1,all_biorepintensities!$A$1:$G$1,0),FALSE)</f>
        <v>20002133.536375254</v>
      </c>
      <c r="E52">
        <f>VLOOKUP($A52,all_biorepintensities!$A:$G,MATCH(E$1,all_biorepintensities!$A$1:$G$1,0),FALSE)</f>
        <v>-158384152.16771275</v>
      </c>
      <c r="F52">
        <f>VLOOKUP($A52,all_biorepintensities!$A:$G,MATCH(F$1,all_biorepintensities!$A$1:$G$1,0),FALSE)</f>
        <v>171538993.9495953</v>
      </c>
      <c r="G52">
        <f>VLOOKUP($A52,all_biorepintensities!$A:$G,MATCH(G$1,all_biorepintensities!$A$1:$G$1,0),FALSE)</f>
        <v>61314793.105622679</v>
      </c>
      <c r="H52" s="10">
        <f>ROUND(AVERAGE(B52:D52),all_biorepintensities!$U$4)</f>
        <v>-24823211.629168399</v>
      </c>
      <c r="I52" s="10">
        <f>ROUND(AVERAGE(E52:G52),all_biorepintensities!$U$4)</f>
        <v>24823211.629168399</v>
      </c>
      <c r="J52" s="2">
        <f>ROUND(SQRT(((1/3+1/3)/4)*((SUM((B52-H52)^2,(C52-H52)^2,(D52-H52)^2)+SUM((E52-I52)^2,(F52-I52)^2,(G52-I52)^2)))),all_biorepintensities!$U$4)</f>
        <v>118222447.510732</v>
      </c>
      <c r="K52" s="2">
        <f>ROUND((I52-H52)/(J52+all_biorepintensities!$U$2),all_biorepintensities!$U$4)</f>
        <v>0.4199407463</v>
      </c>
      <c r="L52" s="2">
        <f>K52+0.00000001*ROWS($K$2:K52)</f>
        <v>0.41994125630000001</v>
      </c>
      <c r="M52">
        <f t="shared" si="0"/>
        <v>87</v>
      </c>
      <c r="N52">
        <f>INDEX($K$2:$K$420,MATCH(ROWS($M$2:$M52),$M$2:$M$420,0))</f>
        <v>-2.4978819499999999E-2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197301526.47696996</v>
      </c>
      <c r="C53">
        <f>VLOOKUP($A53,all_biorepintensities!$A:$G,MATCH(C$1,all_biorepintensities!$A$1:$G$1,0),FALSE)</f>
        <v>695188045.36484432</v>
      </c>
      <c r="D53">
        <f>VLOOKUP($A53,all_biorepintensities!$A:$G,MATCH(D$1,all_biorepintensities!$A$1:$G$1,0),FALSE)</f>
        <v>869769922.63702488</v>
      </c>
      <c r="E53">
        <f>VLOOKUP($A53,all_biorepintensities!$A:$G,MATCH(E$1,all_biorepintensities!$A$1:$G$1,0),FALSE)</f>
        <v>-646213207.3175267</v>
      </c>
      <c r="F53">
        <f>VLOOKUP($A53,all_biorepintensities!$A:$G,MATCH(F$1,all_biorepintensities!$A$1:$G$1,0),FALSE)</f>
        <v>-691891234.12438381</v>
      </c>
      <c r="G53">
        <f>VLOOKUP($A53,all_biorepintensities!$A:$G,MATCH(G$1,all_biorepintensities!$A$1:$G$1,0),FALSE)</f>
        <v>-424155053.03692979</v>
      </c>
      <c r="H53" s="10">
        <f>ROUND(AVERAGE(B53:D53),all_biorepintensities!$U$4)</f>
        <v>587419831.49294603</v>
      </c>
      <c r="I53" s="10">
        <f>ROUND(AVERAGE(E53:G53),all_biorepintensities!$U$4)</f>
        <v>-587419831.49294698</v>
      </c>
      <c r="J53" s="2">
        <f>ROUND(SQRT(((1/3+1/3)/4)*((SUM((B53-H53)^2,(C53-H53)^2,(D53-H53)^2)+SUM((E53-I53)^2,(F53-I53)^2,(G53-I53)^2)))),all_biorepintensities!$U$4)</f>
        <v>217774415.658218</v>
      </c>
      <c r="K53" s="2">
        <f>ROUND((I53-H53)/(J53+all_biorepintensities!$U$2),all_biorepintensities!$U$4)</f>
        <v>-5.394755183</v>
      </c>
      <c r="L53" s="2">
        <f>K53+0.00000001*ROWS($K$2:K53)</f>
        <v>-5.3947546629999996</v>
      </c>
      <c r="M53">
        <f t="shared" si="0"/>
        <v>1</v>
      </c>
      <c r="N53">
        <f>INDEX($K$2:$K$420,MATCH(ROWS($M$2:$M53),$M$2:$M$420,0))</f>
        <v>-1.8962784399999998E-2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-272587490.97689688</v>
      </c>
      <c r="C54">
        <f>VLOOKUP($A54,all_biorepintensities!$A:$G,MATCH(C$1,all_biorepintensities!$A$1:$G$1,0),FALSE)</f>
        <v>288970368.11453706</v>
      </c>
      <c r="D54">
        <f>VLOOKUP($A54,all_biorepintensities!$A:$G,MATCH(D$1,all_biorepintensities!$A$1:$G$1,0),FALSE)</f>
        <v>69846086.27676487</v>
      </c>
      <c r="E54">
        <f>VLOOKUP($A54,all_biorepintensities!$A:$G,MATCH(E$1,all_biorepintensities!$A$1:$G$1,0),FALSE)</f>
        <v>-268303334.54703614</v>
      </c>
      <c r="F54">
        <f>VLOOKUP($A54,all_biorepintensities!$A:$G,MATCH(F$1,all_biorepintensities!$A$1:$G$1,0),FALSE)</f>
        <v>166537020.25117898</v>
      </c>
      <c r="G54">
        <f>VLOOKUP($A54,all_biorepintensities!$A:$G,MATCH(G$1,all_biorepintensities!$A$1:$G$1,0),FALSE)</f>
        <v>15537350.881452143</v>
      </c>
      <c r="H54" s="10">
        <f>ROUND(AVERAGE(B54:D54),all_biorepintensities!$U$4)</f>
        <v>28742987.804801699</v>
      </c>
      <c r="I54" s="10">
        <f>ROUND(AVERAGE(E54:G54),all_biorepintensities!$U$4)</f>
        <v>-28742987.804801699</v>
      </c>
      <c r="J54" s="2">
        <f>ROUND(SQRT(((1/3+1/3)/4)*((SUM((B54-H54)^2,(C54-H54)^2,(D54-H54)^2)+SUM((E54-I54)^2,(F54-I54)^2,(G54-I54)^2)))),all_biorepintensities!$U$4)</f>
        <v>207240601.428004</v>
      </c>
      <c r="K54" s="2">
        <f>ROUND((I54-H54)/(J54+all_biorepintensities!$U$2),all_biorepintensities!$U$4)</f>
        <v>-0.27738761099999998</v>
      </c>
      <c r="L54" s="2">
        <f>K54+0.00000001*ROWS($K$2:K54)</f>
        <v>-0.27738708099999998</v>
      </c>
      <c r="M54">
        <f t="shared" si="0"/>
        <v>27</v>
      </c>
      <c r="N54">
        <f>INDEX($K$2:$K$420,MATCH(ROWS($M$2:$M54),$M$2:$M$420,0))</f>
        <v>-1.27679764E-2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235860360.24913508</v>
      </c>
      <c r="C55">
        <f>VLOOKUP($A55,all_biorepintensities!$A:$G,MATCH(C$1,all_biorepintensities!$A$1:$G$1,0),FALSE)</f>
        <v>-88623927.770424202</v>
      </c>
      <c r="D55">
        <f>VLOOKUP($A55,all_biorepintensities!$A:$G,MATCH(D$1,all_biorepintensities!$A$1:$G$1,0),FALSE)</f>
        <v>-154375407.56523156</v>
      </c>
      <c r="E55">
        <f>VLOOKUP($A55,all_biorepintensities!$A:$G,MATCH(E$1,all_biorepintensities!$A$1:$G$1,0),FALSE)</f>
        <v>251504989.62107122</v>
      </c>
      <c r="F55">
        <f>VLOOKUP($A55,all_biorepintensities!$A:$G,MATCH(F$1,all_biorepintensities!$A$1:$G$1,0),FALSE)</f>
        <v>-89081183.652182877</v>
      </c>
      <c r="G55">
        <f>VLOOKUP($A55,all_biorepintensities!$A:$G,MATCH(G$1,all_biorepintensities!$A$1:$G$1,0),FALSE)</f>
        <v>-155284830.88236764</v>
      </c>
      <c r="H55" s="10">
        <f>ROUND(AVERAGE(B55:D55),all_biorepintensities!$U$4)</f>
        <v>-2379658.3621735601</v>
      </c>
      <c r="I55" s="10">
        <f>ROUND(AVERAGE(E55:G55),all_biorepintensities!$U$4)</f>
        <v>2379658.3621735699</v>
      </c>
      <c r="J55" s="2">
        <f>ROUND(SQRT(((1/3+1/3)/4)*((SUM((B55-H55)^2,(C55-H55)^2,(D55-H55)^2)+SUM((E55-I55)^2,(F55-I55)^2,(G55-I55)^2)))),all_biorepintensities!$U$4)</f>
        <v>174444688.327968</v>
      </c>
      <c r="K55" s="2">
        <f>ROUND((I55-H55)/(J55+all_biorepintensities!$U$2),all_biorepintensities!$U$4)</f>
        <v>2.7282668999999999E-2</v>
      </c>
      <c r="L55" s="2">
        <f>K55+0.00000001*ROWS($K$2:K55)</f>
        <v>2.7283208999999999E-2</v>
      </c>
      <c r="M55">
        <f t="shared" si="0"/>
        <v>56</v>
      </c>
      <c r="N55">
        <f>INDEX($K$2:$K$420,MATCH(ROWS($M$2:$M55),$M$2:$M$420,0))</f>
        <v>2.7332240000000002E-4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-155898676.75338498</v>
      </c>
      <c r="C56">
        <f>VLOOKUP($A56,all_biorepintensities!$A:$G,MATCH(C$1,all_biorepintensities!$A$1:$G$1,0),FALSE)</f>
        <v>129562329.80600104</v>
      </c>
      <c r="D56">
        <f>VLOOKUP($A56,all_biorepintensities!$A:$G,MATCH(D$1,all_biorepintensities!$A$1:$G$1,0),FALSE)</f>
        <v>39927467.745639056</v>
      </c>
      <c r="E56">
        <f>VLOOKUP($A56,all_biorepintensities!$A:$G,MATCH(E$1,all_biorepintensities!$A$1:$G$1,0),FALSE)</f>
        <v>-150461006.68572378</v>
      </c>
      <c r="F56">
        <f>VLOOKUP($A56,all_biorepintensities!$A:$G,MATCH(F$1,all_biorepintensities!$A$1:$G$1,0),FALSE)</f>
        <v>112133296.96392629</v>
      </c>
      <c r="G56">
        <f>VLOOKUP($A56,all_biorepintensities!$A:$G,MATCH(G$1,all_biorepintensities!$A$1:$G$1,0),FALSE)</f>
        <v>24736588.92354238</v>
      </c>
      <c r="H56" s="10">
        <f>ROUND(AVERAGE(B56:D56),all_biorepintensities!$U$4)</f>
        <v>4530373.5994183701</v>
      </c>
      <c r="I56" s="10">
        <f>ROUND(AVERAGE(E56:G56),all_biorepintensities!$U$4)</f>
        <v>-4530373.5994183701</v>
      </c>
      <c r="J56" s="2">
        <f>ROUND(SQRT(((1/3+1/3)/4)*((SUM((B56-H56)^2,(C56-H56)^2,(D56-H56)^2)+SUM((E56-I56)^2,(F56-I56)^2,(G56-I56)^2)))),all_biorepintensities!$U$4)</f>
        <v>114299417.71618</v>
      </c>
      <c r="K56" s="2">
        <f>ROUND((I56-H56)/(J56+all_biorepintensities!$U$2),all_biorepintensities!$U$4)</f>
        <v>-7.9272032199999995E-2</v>
      </c>
      <c r="L56" s="2">
        <f>K56+0.00000001*ROWS($K$2:K56)</f>
        <v>-7.9271482199999993E-2</v>
      </c>
      <c r="M56">
        <f t="shared" si="0"/>
        <v>41</v>
      </c>
      <c r="N56">
        <f>INDEX($K$2:$K$420,MATCH(ROWS($M$2:$M56),$M$2:$M$420,0))</f>
        <v>2.1550251400000001E-2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-465720748.19915175</v>
      </c>
      <c r="C57">
        <f>VLOOKUP($A57,all_biorepintensities!$A:$G,MATCH(C$1,all_biorepintensities!$A$1:$G$1,0),FALSE)</f>
        <v>239271907.58619165</v>
      </c>
      <c r="D57">
        <f>VLOOKUP($A57,all_biorepintensities!$A:$G,MATCH(D$1,all_biorepintensities!$A$1:$G$1,0),FALSE)</f>
        <v>72240035.157291889</v>
      </c>
      <c r="E57">
        <f>VLOOKUP($A57,all_biorepintensities!$A:$G,MATCH(E$1,all_biorepintensities!$A$1:$G$1,0),FALSE)</f>
        <v>-455247924.58615339</v>
      </c>
      <c r="F57">
        <f>VLOOKUP($A57,all_biorepintensities!$A:$G,MATCH(F$1,all_biorepintensities!$A$1:$G$1,0),FALSE)</f>
        <v>427279266.86013603</v>
      </c>
      <c r="G57">
        <f>VLOOKUP($A57,all_biorepintensities!$A:$G,MATCH(G$1,all_biorepintensities!$A$1:$G$1,0),FALSE)</f>
        <v>182177463.18168545</v>
      </c>
      <c r="H57" s="10">
        <f>ROUND(AVERAGE(B57:D57),all_biorepintensities!$U$4)</f>
        <v>-51402935.151889399</v>
      </c>
      <c r="I57" s="10">
        <f>ROUND(AVERAGE(E57:G57),all_biorepintensities!$U$4)</f>
        <v>51402935.151889399</v>
      </c>
      <c r="J57" s="2">
        <f>ROUND(SQRT(((1/3+1/3)/4)*((SUM((B57-H57)^2,(C57-H57)^2,(D57-H57)^2)+SUM((E57-I57)^2,(F57-I57)^2,(G57-I57)^2)))),all_biorepintensities!$U$4)</f>
        <v>338259955.78083497</v>
      </c>
      <c r="K57" s="2">
        <f>ROUND((I57-H57)/(J57+all_biorepintensities!$U$2),all_biorepintensities!$U$4)</f>
        <v>0.30392562950000002</v>
      </c>
      <c r="L57" s="2">
        <f>K57+0.00000001*ROWS($K$2:K57)</f>
        <v>0.3039261895</v>
      </c>
      <c r="M57">
        <f t="shared" si="0"/>
        <v>82</v>
      </c>
      <c r="N57">
        <f>INDEX($K$2:$K$420,MATCH(ROWS($M$2:$M57),$M$2:$M$420,0))</f>
        <v>2.7282668999999999E-2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112417369.65266514</v>
      </c>
      <c r="C58">
        <f>VLOOKUP($A58,all_biorepintensities!$A:$G,MATCH(C$1,all_biorepintensities!$A$1:$G$1,0),FALSE)</f>
        <v>-65626011.073947608</v>
      </c>
      <c r="D58">
        <f>VLOOKUP($A58,all_biorepintensities!$A:$G,MATCH(D$1,all_biorepintensities!$A$1:$G$1,0),FALSE)</f>
        <v>-98255604.664233088</v>
      </c>
      <c r="E58">
        <f>VLOOKUP($A58,all_biorepintensities!$A:$G,MATCH(E$1,all_biorepintensities!$A$1:$G$1,0),FALSE)</f>
        <v>228085539.10686719</v>
      </c>
      <c r="F58">
        <f>VLOOKUP($A58,all_biorepintensities!$A:$G,MATCH(F$1,all_biorepintensities!$A$1:$G$1,0),FALSE)</f>
        <v>-114721704.73297268</v>
      </c>
      <c r="G58">
        <f>VLOOKUP($A58,all_biorepintensities!$A:$G,MATCH(G$1,all_biorepintensities!$A$1:$G$1,0),FALSE)</f>
        <v>-61899588.288379431</v>
      </c>
      <c r="H58" s="10">
        <f>ROUND(AVERAGE(B58:D58),all_biorepintensities!$U$4)</f>
        <v>-17154748.6951719</v>
      </c>
      <c r="I58" s="10">
        <f>ROUND(AVERAGE(E58:G58),all_biorepintensities!$U$4)</f>
        <v>17154748.695171699</v>
      </c>
      <c r="J58" s="2">
        <f>ROUND(SQRT(((1/3+1/3)/4)*((SUM((B58-H58)^2,(C58-H58)^2,(D58-H58)^2)+SUM((E58-I58)^2,(F58-I58)^2,(G58-I58)^2)))),all_biorepintensities!$U$4)</f>
        <v>125065670.40096</v>
      </c>
      <c r="K58" s="2">
        <f>ROUND((I58-H58)/(J58+all_biorepintensities!$U$2),all_biorepintensities!$U$4)</f>
        <v>0.27433185310000002</v>
      </c>
      <c r="L58" s="2">
        <f>K58+0.00000001*ROWS($K$2:K58)</f>
        <v>0.2743324231</v>
      </c>
      <c r="M58">
        <f t="shared" si="0"/>
        <v>80</v>
      </c>
      <c r="N58">
        <f>INDEX($K$2:$K$420,MATCH(ROWS($M$2:$M58),$M$2:$M$420,0))</f>
        <v>3.1020086200000001E-2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-114028841.61740398</v>
      </c>
      <c r="C59">
        <f>VLOOKUP($A59,all_biorepintensities!$A:$G,MATCH(C$1,all_biorepintensities!$A$1:$G$1,0),FALSE)</f>
        <v>-101761928.77457905</v>
      </c>
      <c r="D59">
        <f>VLOOKUP($A59,all_biorepintensities!$A:$G,MATCH(D$1,all_biorepintensities!$A$1:$G$1,0),FALSE)</f>
        <v>66679163.511216819</v>
      </c>
      <c r="E59">
        <f>VLOOKUP($A59,all_biorepintensities!$A:$G,MATCH(E$1,all_biorepintensities!$A$1:$G$1,0),FALSE)</f>
        <v>-249164180.25862354</v>
      </c>
      <c r="F59">
        <f>VLOOKUP($A59,all_biorepintensities!$A:$G,MATCH(F$1,all_biorepintensities!$A$1:$G$1,0),FALSE)</f>
        <v>92201456.171528637</v>
      </c>
      <c r="G59">
        <f>VLOOKUP($A59,all_biorepintensities!$A:$G,MATCH(G$1,all_biorepintensities!$A$1:$G$1,0),FALSE)</f>
        <v>306074330.96786064</v>
      </c>
      <c r="H59" s="10">
        <f>ROUND(AVERAGE(B59:D59),all_biorepintensities!$U$4)</f>
        <v>-49703868.960255399</v>
      </c>
      <c r="I59" s="10">
        <f>ROUND(AVERAGE(E59:G59),all_biorepintensities!$U$4)</f>
        <v>49703868.960255198</v>
      </c>
      <c r="J59" s="2">
        <f>ROUND(SQRT(((1/3+1/3)/4)*((SUM((B59-H59)^2,(C59-H59)^2,(D59-H59)^2)+SUM((E59-I59)^2,(F59-I59)^2,(G59-I59)^2)))),all_biorepintensities!$U$4)</f>
        <v>171875305.33252901</v>
      </c>
      <c r="K59" s="2">
        <f>ROUND((I59-H59)/(J59+all_biorepintensities!$U$2),all_biorepintensities!$U$4)</f>
        <v>0.57837126250000004</v>
      </c>
      <c r="L59" s="2">
        <f>K59+0.00000001*ROWS($K$2:K59)</f>
        <v>0.57837184250000007</v>
      </c>
      <c r="M59">
        <f t="shared" si="0"/>
        <v>95</v>
      </c>
      <c r="N59">
        <f>INDEX($K$2:$K$420,MATCH(ROWS($M$2:$M59),$M$2:$M$420,0))</f>
        <v>3.3291008900000002E-2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121620649.6028423</v>
      </c>
      <c r="C60">
        <f>VLOOKUP($A60,all_biorepintensities!$A:$G,MATCH(C$1,all_biorepintensities!$A$1:$G$1,0),FALSE)</f>
        <v>-77753720.037882388</v>
      </c>
      <c r="D60">
        <f>VLOOKUP($A60,all_biorepintensities!$A:$G,MATCH(D$1,all_biorepintensities!$A$1:$G$1,0),FALSE)</f>
        <v>-59274217.089441657</v>
      </c>
      <c r="E60">
        <f>VLOOKUP($A60,all_biorepintensities!$A:$G,MATCH(E$1,all_biorepintensities!$A$1:$G$1,0),FALSE)</f>
        <v>150336837.39959887</v>
      </c>
      <c r="F60">
        <f>VLOOKUP($A60,all_biorepintensities!$A:$G,MATCH(F$1,all_biorepintensities!$A$1:$G$1,0),FALSE)</f>
        <v>-105457908.25440745</v>
      </c>
      <c r="G60">
        <f>VLOOKUP($A60,all_biorepintensities!$A:$G,MATCH(G$1,all_biorepintensities!$A$1:$G$1,0),FALSE)</f>
        <v>-29471641.620709628</v>
      </c>
      <c r="H60" s="10">
        <f>ROUND(AVERAGE(B60:D60),all_biorepintensities!$U$4)</f>
        <v>-5135762.5081605799</v>
      </c>
      <c r="I60" s="10">
        <f>ROUND(AVERAGE(E60:G60),all_biorepintensities!$U$4)</f>
        <v>5135762.5081606004</v>
      </c>
      <c r="J60" s="2">
        <f>ROUND(SQRT(((1/3+1/3)/4)*((SUM((B60-H60)^2,(C60-H60)^2,(D60-H60)^2)+SUM((E60-I60)^2,(F60-I60)^2,(G60-I60)^2)))),all_biorepintensities!$U$4)</f>
        <v>98981069.414307401</v>
      </c>
      <c r="K60" s="2">
        <f>ROUND((I60-H60)/(J60+all_biorepintensities!$U$2),all_biorepintensities!$U$4)</f>
        <v>0.1037726201</v>
      </c>
      <c r="L60" s="2">
        <f>K60+0.00000001*ROWS($K$2:K60)</f>
        <v>0.1037732101</v>
      </c>
      <c r="M60">
        <f t="shared" si="0"/>
        <v>71</v>
      </c>
      <c r="N60">
        <f>INDEX($K$2:$K$420,MATCH(ROWS($M$2:$M60),$M$2:$M$420,0))</f>
        <v>4.0630277399999998E-2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-229854521.76142445</v>
      </c>
      <c r="C61">
        <f>VLOOKUP($A61,all_biorepintensities!$A:$G,MATCH(C$1,all_biorepintensities!$A$1:$G$1,0),FALSE)</f>
        <v>73142100.823748887</v>
      </c>
      <c r="D61">
        <f>VLOOKUP($A61,all_biorepintensities!$A:$G,MATCH(D$1,all_biorepintensities!$A$1:$G$1,0),FALSE)</f>
        <v>196804625.86829013</v>
      </c>
      <c r="E61">
        <f>VLOOKUP($A61,all_biorepintensities!$A:$G,MATCH(E$1,all_biorepintensities!$A$1:$G$1,0),FALSE)</f>
        <v>-213217169.74561971</v>
      </c>
      <c r="F61">
        <f>VLOOKUP($A61,all_biorepintensities!$A:$G,MATCH(F$1,all_biorepintensities!$A$1:$G$1,0),FALSE)</f>
        <v>60239877.614704549</v>
      </c>
      <c r="G61">
        <f>VLOOKUP($A61,all_biorepintensities!$A:$G,MATCH(G$1,all_biorepintensities!$A$1:$G$1,0),FALSE)</f>
        <v>112885087.20030063</v>
      </c>
      <c r="H61" s="10">
        <f>ROUND(AVERAGE(B61:D61),all_biorepintensities!$U$4)</f>
        <v>13364068.310204901</v>
      </c>
      <c r="I61" s="10">
        <f>ROUND(AVERAGE(E61:G61),all_biorepintensities!$U$4)</f>
        <v>-13364068.3102048</v>
      </c>
      <c r="J61" s="2">
        <f>ROUND(SQRT(((1/3+1/3)/4)*((SUM((B61-H61)^2,(C61-H61)^2,(D61-H61)^2)+SUM((E61-I61)^2,(F61-I61)^2,(G61-I61)^2)))),all_biorepintensities!$U$4)</f>
        <v>162109420.94823399</v>
      </c>
      <c r="K61" s="2">
        <f>ROUND((I61-H61)/(J61+all_biorepintensities!$U$2),all_biorepintensities!$U$4)</f>
        <v>-0.16487713239999999</v>
      </c>
      <c r="L61" s="2">
        <f>K61+0.00000001*ROWS($K$2:K61)</f>
        <v>-0.1648765324</v>
      </c>
      <c r="M61">
        <f t="shared" si="0"/>
        <v>30</v>
      </c>
      <c r="N61">
        <f>INDEX($K$2:$K$420,MATCH(ROWS($M$2:$M61),$M$2:$M$420,0))</f>
        <v>4.0971552899999999E-2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-127244606.44040152</v>
      </c>
      <c r="C62">
        <f>VLOOKUP($A62,all_biorepintensities!$A:$G,MATCH(C$1,all_biorepintensities!$A$1:$G$1,0),FALSE)</f>
        <v>76390600.690388143</v>
      </c>
      <c r="D62">
        <f>VLOOKUP($A62,all_biorepintensities!$A:$G,MATCH(D$1,all_biorepintensities!$A$1:$G$1,0),FALSE)</f>
        <v>42615161.017166167</v>
      </c>
      <c r="E62">
        <f>VLOOKUP($A62,all_biorepintensities!$A:$G,MATCH(E$1,all_biorepintensities!$A$1:$G$1,0),FALSE)</f>
        <v>-125458171.13410008</v>
      </c>
      <c r="F62">
        <f>VLOOKUP($A62,all_biorepintensities!$A:$G,MATCH(F$1,all_biorepintensities!$A$1:$G$1,0),FALSE)</f>
        <v>81078764.575368792</v>
      </c>
      <c r="G62">
        <f>VLOOKUP($A62,all_biorepintensities!$A:$G,MATCH(G$1,all_biorepintensities!$A$1:$G$1,0),FALSE)</f>
        <v>52618251.291578412</v>
      </c>
      <c r="H62" s="10">
        <f>ROUND(AVERAGE(B62:D62),all_biorepintensities!$U$4)</f>
        <v>-2746281.5776157398</v>
      </c>
      <c r="I62" s="10">
        <f>ROUND(AVERAGE(E62:G62),all_biorepintensities!$U$4)</f>
        <v>2746281.57761571</v>
      </c>
      <c r="J62" s="2">
        <f>ROUND(SQRT(((1/3+1/3)/4)*((SUM((B62-H62)^2,(C62-H62)^2,(D62-H62)^2)+SUM((E62-I62)^2,(F62-I62)^2,(G62-I62)^2)))),all_biorepintensities!$U$4)</f>
        <v>90258621.429269895</v>
      </c>
      <c r="K62" s="2">
        <f>ROUND((I62-H62)/(J62+all_biorepintensities!$U$2),all_biorepintensities!$U$4)</f>
        <v>6.0853611600000003E-2</v>
      </c>
      <c r="L62" s="2">
        <f>K62+0.00000001*ROWS($K$2:K62)</f>
        <v>6.0854221600000001E-2</v>
      </c>
      <c r="M62">
        <f t="shared" si="0"/>
        <v>65</v>
      </c>
      <c r="N62">
        <f>INDEX($K$2:$K$420,MATCH(ROWS($M$2:$M62),$M$2:$M$420,0))</f>
        <v>4.5692083199999997E-2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-24456710.079918135</v>
      </c>
      <c r="C63">
        <f>VLOOKUP($A63,all_biorepintensities!$A:$G,MATCH(C$1,all_biorepintensities!$A$1:$G$1,0),FALSE)</f>
        <v>12031456.097470671</v>
      </c>
      <c r="D63">
        <f>VLOOKUP($A63,all_biorepintensities!$A:$G,MATCH(D$1,all_biorepintensities!$A$1:$G$1,0),FALSE)</f>
        <v>11016572.768710129</v>
      </c>
      <c r="E63">
        <f>VLOOKUP($A63,all_biorepintensities!$A:$G,MATCH(E$1,all_biorepintensities!$A$1:$G$1,0),FALSE)</f>
        <v>-24652574.500661794</v>
      </c>
      <c r="F63">
        <f>VLOOKUP($A63,all_biorepintensities!$A:$G,MATCH(F$1,all_biorepintensities!$A$1:$G$1,0),FALSE)</f>
        <v>17263872.457259133</v>
      </c>
      <c r="G63">
        <f>VLOOKUP($A63,all_biorepintensities!$A:$G,MATCH(G$1,all_biorepintensities!$A$1:$G$1,0),FALSE)</f>
        <v>8797383.2571399733</v>
      </c>
      <c r="H63" s="10">
        <f>ROUND(AVERAGE(B63:D63),all_biorepintensities!$U$4)</f>
        <v>-469560.40457911202</v>
      </c>
      <c r="I63" s="10">
        <f>ROUND(AVERAGE(E63:G63),all_biorepintensities!$U$4)</f>
        <v>469560.40457910398</v>
      </c>
      <c r="J63" s="2">
        <f>ROUND(SQRT(((1/3+1/3)/4)*((SUM((B63-H63)^2,(C63-H63)^2,(D63-H63)^2)+SUM((E63-I63)^2,(F63-I63)^2,(G63-I63)^2)))),all_biorepintensities!$U$4)</f>
        <v>17540967.4352629</v>
      </c>
      <c r="K63" s="2">
        <f>ROUND((I63-H63)/(J63+all_biorepintensities!$U$2),all_biorepintensities!$U$4)</f>
        <v>5.3538709300000001E-2</v>
      </c>
      <c r="L63" s="2">
        <f>K63+0.00000001*ROWS($K$2:K63)</f>
        <v>5.3539329300000001E-2</v>
      </c>
      <c r="M63">
        <f t="shared" si="0"/>
        <v>63</v>
      </c>
      <c r="N63">
        <f>INDEX($K$2:$K$420,MATCH(ROWS($M$2:$M63),$M$2:$M$420,0))</f>
        <v>5.2476813999999997E-2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-77848588.547520339</v>
      </c>
      <c r="C64">
        <f>VLOOKUP($A64,all_biorepintensities!$A:$G,MATCH(C$1,all_biorepintensities!$A$1:$G$1,0),FALSE)</f>
        <v>48854787.558041513</v>
      </c>
      <c r="D64">
        <f>VLOOKUP($A64,all_biorepintensities!$A:$G,MATCH(D$1,all_biorepintensities!$A$1:$G$1,0),FALSE)</f>
        <v>31156860.141109586</v>
      </c>
      <c r="E64">
        <f>VLOOKUP($A64,all_biorepintensities!$A:$G,MATCH(E$1,all_biorepintensities!$A$1:$G$1,0),FALSE)</f>
        <v>-66430754.256025732</v>
      </c>
      <c r="F64">
        <f>VLOOKUP($A64,all_biorepintensities!$A:$G,MATCH(F$1,all_biorepintensities!$A$1:$G$1,0),FALSE)</f>
        <v>17341384.326715261</v>
      </c>
      <c r="G64">
        <f>VLOOKUP($A64,all_biorepintensities!$A:$G,MATCH(G$1,all_biorepintensities!$A$1:$G$1,0),FALSE)</f>
        <v>46926310.777679741</v>
      </c>
      <c r="H64" s="10">
        <f>ROUND(AVERAGE(B64:D64),all_biorepintensities!$U$4)</f>
        <v>721019.717210253</v>
      </c>
      <c r="I64" s="10">
        <f>ROUND(AVERAGE(E64:G64),all_biorepintensities!$U$4)</f>
        <v>-721019.71721024299</v>
      </c>
      <c r="J64" s="2">
        <f>ROUND(SQRT(((1/3+1/3)/4)*((SUM((B64-H64)^2,(C64-H64)^2,(D64-H64)^2)+SUM((E64-I64)^2,(F64-I64)^2,(G64-I64)^2)))),all_biorepintensities!$U$4)</f>
        <v>52170667.1863833</v>
      </c>
      <c r="K64" s="2">
        <f>ROUND((I64-H64)/(J64+all_biorepintensities!$U$2),all_biorepintensities!$U$4)</f>
        <v>-2.7640808199999999E-2</v>
      </c>
      <c r="L64" s="2">
        <f>K64+0.00000001*ROWS($K$2:K64)</f>
        <v>-2.7640178199999997E-2</v>
      </c>
      <c r="M64">
        <f t="shared" si="0"/>
        <v>49</v>
      </c>
      <c r="N64">
        <f>INDEX($K$2:$K$420,MATCH(ROWS($M$2:$M64),$M$2:$M$420,0))</f>
        <v>5.3538709300000001E-2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-583122971.14647365</v>
      </c>
      <c r="C65">
        <f>VLOOKUP($A65,all_biorepintensities!$A:$G,MATCH(C$1,all_biorepintensities!$A$1:$G$1,0),FALSE)</f>
        <v>243352128.49367559</v>
      </c>
      <c r="D65">
        <f>VLOOKUP($A65,all_biorepintensities!$A:$G,MATCH(D$1,all_biorepintensities!$A$1:$G$1,0),FALSE)</f>
        <v>-28709408.130150914</v>
      </c>
      <c r="E65">
        <f>VLOOKUP($A65,all_biorepintensities!$A:$G,MATCH(E$1,all_biorepintensities!$A$1:$G$1,0),FALSE)</f>
        <v>-593275207.10988605</v>
      </c>
      <c r="F65">
        <f>VLOOKUP($A65,all_biorepintensities!$A:$G,MATCH(F$1,all_biorepintensities!$A$1:$G$1,0),FALSE)</f>
        <v>748430710.82537448</v>
      </c>
      <c r="G65">
        <f>VLOOKUP($A65,all_biorepintensities!$A:$G,MATCH(G$1,all_biorepintensities!$A$1:$G$1,0),FALSE)</f>
        <v>213324747.06746054</v>
      </c>
      <c r="H65" s="10">
        <f>ROUND(AVERAGE(B65:D65),all_biorepintensities!$U$4)</f>
        <v>-122826750.26098301</v>
      </c>
      <c r="I65" s="10">
        <f>ROUND(AVERAGE(E65:G65),all_biorepintensities!$U$4)</f>
        <v>122826750.26098301</v>
      </c>
      <c r="J65" s="2">
        <f>ROUND(SQRT(((1/3+1/3)/4)*((SUM((B65-H65)^2,(C65-H65)^2,(D65-H65)^2)+SUM((E65-I65)^2,(F65-I65)^2,(G65-I65)^2)))),all_biorepintensities!$U$4)</f>
        <v>459563175.29937798</v>
      </c>
      <c r="K65" s="2">
        <f>ROUND((I65-H65)/(J65+all_biorepintensities!$U$2),all_biorepintensities!$U$4)</f>
        <v>0.53453695420000003</v>
      </c>
      <c r="L65" s="2">
        <f>K65+0.00000001*ROWS($K$2:K65)</f>
        <v>0.53453759420000002</v>
      </c>
      <c r="M65">
        <f t="shared" si="0"/>
        <v>93</v>
      </c>
      <c r="N65">
        <f>INDEX($K$2:$K$420,MATCH(ROWS($M$2:$M65),$M$2:$M$420,0))</f>
        <v>5.4788740500000002E-2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-45870988.14392215</v>
      </c>
      <c r="C66">
        <f>VLOOKUP($A66,all_biorepintensities!$A:$G,MATCH(C$1,all_biorepintensities!$A$1:$G$1,0),FALSE)</f>
        <v>53182743.853800036</v>
      </c>
      <c r="D66">
        <f>VLOOKUP($A66,all_biorepintensities!$A:$G,MATCH(D$1,all_biorepintensities!$A$1:$G$1,0),FALSE)</f>
        <v>20413744.263463698</v>
      </c>
      <c r="E66">
        <f>VLOOKUP($A66,all_biorepintensities!$A:$G,MATCH(E$1,all_biorepintensities!$A$1:$G$1,0),FALSE)</f>
        <v>-48968510.930165231</v>
      </c>
      <c r="F66">
        <f>VLOOKUP($A66,all_biorepintensities!$A:$G,MATCH(F$1,all_biorepintensities!$A$1:$G$1,0),FALSE)</f>
        <v>13070629.725163944</v>
      </c>
      <c r="G66">
        <f>VLOOKUP($A66,all_biorepintensities!$A:$G,MATCH(G$1,all_biorepintensities!$A$1:$G$1,0),FALSE)</f>
        <v>8172381.2316597328</v>
      </c>
      <c r="H66" s="10">
        <f>ROUND(AVERAGE(B66:D66),all_biorepintensities!$U$4)</f>
        <v>9241833.3244471904</v>
      </c>
      <c r="I66" s="10">
        <f>ROUND(AVERAGE(E66:G66),all_biorepintensities!$U$4)</f>
        <v>-9241833.3244471792</v>
      </c>
      <c r="J66" s="2">
        <f>ROUND(SQRT(((1/3+1/3)/4)*((SUM((B66-H66)^2,(C66-H66)^2,(D66-H66)^2)+SUM((E66-I66)^2,(F66-I66)^2,(G66-I66)^2)))),all_biorepintensities!$U$4)</f>
        <v>35290102.701081596</v>
      </c>
      <c r="K66" s="2">
        <f>ROUND((I66-H66)/(J66+all_biorepintensities!$U$2),all_biorepintensities!$U$4)</f>
        <v>-0.52376345520000001</v>
      </c>
      <c r="L66" s="2">
        <f>K66+0.00000001*ROWS($K$2:K66)</f>
        <v>-0.52376280519999996</v>
      </c>
      <c r="M66">
        <f t="shared" si="0"/>
        <v>14</v>
      </c>
      <c r="N66">
        <f>INDEX($K$2:$K$420,MATCH(ROWS($M$2:$M66),$M$2:$M$420,0))</f>
        <v>6.0853611600000003E-2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-92700181.002030194</v>
      </c>
      <c r="C67">
        <f>VLOOKUP($A67,all_biorepintensities!$A:$G,MATCH(C$1,all_biorepintensities!$A$1:$G$1,0),FALSE)</f>
        <v>150717879.68496701</v>
      </c>
      <c r="D67">
        <f>VLOOKUP($A67,all_biorepintensities!$A:$G,MATCH(D$1,all_biorepintensities!$A$1:$G$1,0),FALSE)</f>
        <v>42331.442260444164</v>
      </c>
      <c r="E67">
        <f>VLOOKUP($A67,all_biorepintensities!$A:$G,MATCH(E$1,all_biorepintensities!$A$1:$G$1,0),FALSE)</f>
        <v>-84122111.426935375</v>
      </c>
      <c r="F67">
        <f>VLOOKUP($A67,all_biorepintensities!$A:$G,MATCH(F$1,all_biorepintensities!$A$1:$G$1,0),FALSE)</f>
        <v>65539510.271992862</v>
      </c>
      <c r="G67">
        <f>VLOOKUP($A67,all_biorepintensities!$A:$G,MATCH(G$1,all_biorepintensities!$A$1:$G$1,0),FALSE)</f>
        <v>-39477428.970254868</v>
      </c>
      <c r="H67" s="10">
        <f>ROUND(AVERAGE(B67:D67),all_biorepintensities!$U$4)</f>
        <v>19353343.3750658</v>
      </c>
      <c r="I67" s="10">
        <f>ROUND(AVERAGE(E67:G67),all_biorepintensities!$U$4)</f>
        <v>-19353343.3750658</v>
      </c>
      <c r="J67" s="2">
        <f>ROUND(SQRT(((1/3+1/3)/4)*((SUM((B67-H67)^2,(C67-H67)^2,(D67-H67)^2)+SUM((E67-I67)^2,(F67-I67)^2,(G67-I67)^2)))),all_biorepintensities!$U$4)</f>
        <v>83658350.493194506</v>
      </c>
      <c r="K67" s="2">
        <f>ROUND((I67-H67)/(J67+all_biorepintensities!$U$2),all_biorepintensities!$U$4)</f>
        <v>-0.46267570489999998</v>
      </c>
      <c r="L67" s="2">
        <f>K67+0.00000001*ROWS($K$2:K67)</f>
        <v>-0.4626750449</v>
      </c>
      <c r="M67">
        <f t="shared" ref="M67:M101" si="1">COUNTIF(L:L,"&lt;="&amp;$L67)</f>
        <v>17</v>
      </c>
      <c r="N67">
        <f>INDEX($K$2:$K$420,MATCH(ROWS($M$2:$M67),$M$2:$M$420,0))</f>
        <v>7.8038525299999995E-2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-296755485.26040518</v>
      </c>
      <c r="C68">
        <f>VLOOKUP($A68,all_biorepintensities!$A:$G,MATCH(C$1,all_biorepintensities!$A$1:$G$1,0),FALSE)</f>
        <v>-6642674.7184135318</v>
      </c>
      <c r="D68">
        <f>VLOOKUP($A68,all_biorepintensities!$A:$G,MATCH(D$1,all_biorepintensities!$A$1:$G$1,0),FALSE)</f>
        <v>312667416.4705255</v>
      </c>
      <c r="E68">
        <f>VLOOKUP($A68,all_biorepintensities!$A:$G,MATCH(E$1,all_biorepintensities!$A$1:$G$1,0),FALSE)</f>
        <v>-285885591.45206803</v>
      </c>
      <c r="F68">
        <f>VLOOKUP($A68,all_biorepintensities!$A:$G,MATCH(F$1,all_biorepintensities!$A$1:$G$1,0),FALSE)</f>
        <v>-36919869.897193372</v>
      </c>
      <c r="G68">
        <f>VLOOKUP($A68,all_biorepintensities!$A:$G,MATCH(G$1,all_biorepintensities!$A$1:$G$1,0),FALSE)</f>
        <v>313536204.85755455</v>
      </c>
      <c r="H68" s="10">
        <f>ROUND(AVERAGE(B68:D68),all_biorepintensities!$U$4)</f>
        <v>3089752.1639022599</v>
      </c>
      <c r="I68" s="10">
        <f>ROUND(AVERAGE(E68:G68),all_biorepintensities!$U$4)</f>
        <v>-3089752.1639022799</v>
      </c>
      <c r="J68" s="2">
        <f>ROUND(SQRT(((1/3+1/3)/4)*((SUM((B68-H68)^2,(C68-H68)^2,(D68-H68)^2)+SUM((E68-I68)^2,(F68-I68)^2,(G68-I68)^2)))),all_biorepintensities!$U$4)</f>
        <v>247389765.69403699</v>
      </c>
      <c r="K68" s="2">
        <f>ROUND((I68-H68)/(J68+all_biorepintensities!$U$2),all_biorepintensities!$U$4)</f>
        <v>-2.4978819499999999E-2</v>
      </c>
      <c r="L68" s="2">
        <f>K68+0.00000001*ROWS($K$2:K68)</f>
        <v>-2.4978149499999998E-2</v>
      </c>
      <c r="M68">
        <f t="shared" si="1"/>
        <v>51</v>
      </c>
      <c r="N68">
        <f>INDEX($K$2:$K$420,MATCH(ROWS($M$2:$M68),$M$2:$M$420,0))</f>
        <v>8.38168725E-2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9938939.7048279792</v>
      </c>
      <c r="C69">
        <f>VLOOKUP($A69,all_biorepintensities!$A:$G,MATCH(C$1,all_biorepintensities!$A$1:$G$1,0),FALSE)</f>
        <v>-26006114.016854826</v>
      </c>
      <c r="D69">
        <f>VLOOKUP($A69,all_biorepintensities!$A:$G,MATCH(D$1,all_biorepintensities!$A$1:$G$1,0),FALSE)</f>
        <v>-18491155.526923239</v>
      </c>
      <c r="E69">
        <f>VLOOKUP($A69,all_biorepintensities!$A:$G,MATCH(E$1,all_biorepintensities!$A$1:$G$1,0),FALSE)</f>
        <v>25972042.684583351</v>
      </c>
      <c r="F69">
        <f>VLOOKUP($A69,all_biorepintensities!$A:$G,MATCH(F$1,all_biorepintensities!$A$1:$G$1,0),FALSE)</f>
        <v>6389942.2488788962</v>
      </c>
      <c r="G69">
        <f>VLOOKUP($A69,all_biorepintensities!$A:$G,MATCH(G$1,all_biorepintensities!$A$1:$G$1,0),FALSE)</f>
        <v>2196344.9054878429</v>
      </c>
      <c r="H69" s="10">
        <f>ROUND(AVERAGE(B69:D69),all_biorepintensities!$U$4)</f>
        <v>-11519443.279650001</v>
      </c>
      <c r="I69" s="10">
        <f>ROUND(AVERAGE(E69:G69),all_biorepintensities!$U$4)</f>
        <v>11519443.279650001</v>
      </c>
      <c r="J69" s="2">
        <f>ROUND(SQRT(((1/3+1/3)/4)*((SUM((B69-H69)^2,(C69-H69)^2,(D69-H69)^2)+SUM((E69-I69)^2,(F69-I69)^2,(G69-I69)^2)))),all_biorepintensities!$U$4)</f>
        <v>13172194.038288699</v>
      </c>
      <c r="K69" s="2">
        <f>ROUND((I69-H69)/(J69+all_biorepintensities!$U$2),all_biorepintensities!$U$4)</f>
        <v>1.749054466</v>
      </c>
      <c r="L69" s="2">
        <f>K69+0.00000001*ROWS($K$2:K69)</f>
        <v>1.7490551460000001</v>
      </c>
      <c r="M69">
        <f t="shared" si="1"/>
        <v>100</v>
      </c>
      <c r="N69">
        <f>INDEX($K$2:$K$420,MATCH(ROWS($M$2:$M69),$M$2:$M$420,0))</f>
        <v>9.06148762E-2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123233341.1238718</v>
      </c>
      <c r="C70">
        <f>VLOOKUP($A70,all_biorepintensities!$A:$G,MATCH(C$1,all_biorepintensities!$A$1:$G$1,0),FALSE)</f>
        <v>-140016998.3151134</v>
      </c>
      <c r="D70">
        <f>VLOOKUP($A70,all_biorepintensities!$A:$G,MATCH(D$1,all_biorepintensities!$A$1:$G$1,0),FALSE)</f>
        <v>11276144.245236695</v>
      </c>
      <c r="E70">
        <f>VLOOKUP($A70,all_biorepintensities!$A:$G,MATCH(E$1,all_biorepintensities!$A$1:$G$1,0),FALSE)</f>
        <v>155305280.37171918</v>
      </c>
      <c r="F70">
        <f>VLOOKUP($A70,all_biorepintensities!$A:$G,MATCH(F$1,all_biorepintensities!$A$1:$G$1,0),FALSE)</f>
        <v>-158035183.64661947</v>
      </c>
      <c r="G70">
        <f>VLOOKUP($A70,all_biorepintensities!$A:$G,MATCH(G$1,all_biorepintensities!$A$1:$G$1,0),FALSE)</f>
        <v>8237416.2209052444</v>
      </c>
      <c r="H70" s="10">
        <f>ROUND(AVERAGE(B70:D70),all_biorepintensities!$U$4)</f>
        <v>-1835837.6486682999</v>
      </c>
      <c r="I70" s="10">
        <f>ROUND(AVERAGE(E70:G70),all_biorepintensities!$U$4)</f>
        <v>1835837.6486683199</v>
      </c>
      <c r="J70" s="2">
        <f>ROUND(SQRT(((1/3+1/3)/4)*((SUM((B70-H70)^2,(C70-H70)^2,(D70-H70)^2)+SUM((E70-I70)^2,(F70-I70)^2,(G70-I70)^2)))),all_biorepintensities!$U$4)</f>
        <v>118364444.421378</v>
      </c>
      <c r="K70" s="2">
        <f>ROUND((I70-H70)/(J70+all_biorepintensities!$U$2),all_biorepintensities!$U$4)</f>
        <v>3.1020086200000001E-2</v>
      </c>
      <c r="L70" s="2">
        <f>K70+0.00000001*ROWS($K$2:K70)</f>
        <v>3.1020776200000003E-2</v>
      </c>
      <c r="M70">
        <f t="shared" si="1"/>
        <v>57</v>
      </c>
      <c r="N70">
        <f>INDEX($K$2:$K$420,MATCH(ROWS($M$2:$M70),$M$2:$M$420,0))</f>
        <v>9.6409659300000006E-2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-694643345.31087792</v>
      </c>
      <c r="C71">
        <f>VLOOKUP($A71,all_biorepintensities!$A:$G,MATCH(C$1,all_biorepintensities!$A$1:$G$1,0),FALSE)</f>
        <v>553995021.72665012</v>
      </c>
      <c r="D71">
        <f>VLOOKUP($A71,all_biorepintensities!$A:$G,MATCH(D$1,all_biorepintensities!$A$1:$G$1,0),FALSE)</f>
        <v>642788165.96944797</v>
      </c>
      <c r="E71">
        <f>VLOOKUP($A71,all_biorepintensities!$A:$G,MATCH(E$1,all_biorepintensities!$A$1:$G$1,0),FALSE)</f>
        <v>-660593128.83016455</v>
      </c>
      <c r="F71">
        <f>VLOOKUP($A71,all_biorepintensities!$A:$G,MATCH(F$1,all_biorepintensities!$A$1:$G$1,0),FALSE)</f>
        <v>-78959483.505906701</v>
      </c>
      <c r="G71">
        <f>VLOOKUP($A71,all_biorepintensities!$A:$G,MATCH(G$1,all_biorepintensities!$A$1:$G$1,0),FALSE)</f>
        <v>237412769.95085096</v>
      </c>
      <c r="H71" s="10">
        <f>ROUND(AVERAGE(B71:D71),all_biorepintensities!$U$4)</f>
        <v>167379947.46173999</v>
      </c>
      <c r="I71" s="10">
        <f>ROUND(AVERAGE(E71:G71),all_biorepintensities!$U$4)</f>
        <v>-167379947.46173999</v>
      </c>
      <c r="J71" s="2">
        <f>ROUND(SQRT(((1/3+1/3)/4)*((SUM((B71-H71)^2,(C71-H71)^2,(D71-H71)^2)+SUM((E71-I71)^2,(F71-I71)^2,(G71-I71)^2)))),all_biorepintensities!$U$4)</f>
        <v>505552983.03739899</v>
      </c>
      <c r="K71" s="2">
        <f>ROUND((I71-H71)/(J71+all_biorepintensities!$U$2),all_biorepintensities!$U$4)</f>
        <v>-0.66216579760000005</v>
      </c>
      <c r="L71" s="2">
        <f>K71+0.00000001*ROWS($K$2:K71)</f>
        <v>-0.66216509760000009</v>
      </c>
      <c r="M71">
        <f t="shared" si="1"/>
        <v>9</v>
      </c>
      <c r="N71">
        <f>INDEX($K$2:$K$420,MATCH(ROWS($M$2:$M71),$M$2:$M$420,0))</f>
        <v>9.6495544000000003E-2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-16926011.155004144</v>
      </c>
      <c r="C72">
        <f>VLOOKUP($A72,all_biorepintensities!$A:$G,MATCH(C$1,all_biorepintensities!$A$1:$G$1,0),FALSE)</f>
        <v>6772547.2456927299</v>
      </c>
      <c r="D72">
        <f>VLOOKUP($A72,all_biorepintensities!$A:$G,MATCH(D$1,all_biorepintensities!$A$1:$G$1,0),FALSE)</f>
        <v>24544460.793231815</v>
      </c>
      <c r="E72">
        <f>VLOOKUP($A72,all_biorepintensities!$A:$G,MATCH(E$1,all_biorepintensities!$A$1:$G$1,0),FALSE)</f>
        <v>2324642.3523450792</v>
      </c>
      <c r="F72">
        <f>VLOOKUP($A72,all_biorepintensities!$A:$G,MATCH(F$1,all_biorepintensities!$A$1:$G$1,0),FALSE)</f>
        <v>-38518367.831642807</v>
      </c>
      <c r="G72">
        <f>VLOOKUP($A72,all_biorepintensities!$A:$G,MATCH(G$1,all_biorepintensities!$A$1:$G$1,0),FALSE)</f>
        <v>21802728.595377266</v>
      </c>
      <c r="H72" s="10">
        <f>ROUND(AVERAGE(B72:D72),all_biorepintensities!$U$4)</f>
        <v>4796998.9613068001</v>
      </c>
      <c r="I72" s="10">
        <f>ROUND(AVERAGE(E72:G72),all_biorepintensities!$U$4)</f>
        <v>-4796998.9613068197</v>
      </c>
      <c r="J72" s="2">
        <f>ROUND(SQRT(((1/3+1/3)/4)*((SUM((B72-H72)^2,(C72-H72)^2,(D72-H72)^2)+SUM((E72-I72)^2,(F72-I72)^2,(G72-I72)^2)))),all_biorepintensities!$U$4)</f>
        <v>21452071.4148231</v>
      </c>
      <c r="K72" s="2">
        <f>ROUND((I72-H72)/(J72+all_biorepintensities!$U$2),all_biorepintensities!$U$4)</f>
        <v>-0.44722942090000001</v>
      </c>
      <c r="L72" s="2">
        <f>K72+0.00000001*ROWS($K$2:K72)</f>
        <v>-0.44722871089999999</v>
      </c>
      <c r="M72">
        <f t="shared" si="1"/>
        <v>19</v>
      </c>
      <c r="N72">
        <f>INDEX($K$2:$K$420,MATCH(ROWS($M$2:$M72),$M$2:$M$420,0))</f>
        <v>0.1037726201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-1546870541.8882418</v>
      </c>
      <c r="C73">
        <f>VLOOKUP($A73,all_biorepintensities!$A:$G,MATCH(C$1,all_biorepintensities!$A$1:$G$1,0),FALSE)</f>
        <v>643716298.50976443</v>
      </c>
      <c r="D73">
        <f>VLOOKUP($A73,all_biorepintensities!$A:$G,MATCH(D$1,all_biorepintensities!$A$1:$G$1,0),FALSE)</f>
        <v>-23356414.959746599</v>
      </c>
      <c r="E73">
        <f>VLOOKUP($A73,all_biorepintensities!$A:$G,MATCH(E$1,all_biorepintensities!$A$1:$G$1,0),FALSE)</f>
        <v>-1588762303.7493596</v>
      </c>
      <c r="F73">
        <f>VLOOKUP($A73,all_biorepintensities!$A:$G,MATCH(F$1,all_biorepintensities!$A$1:$G$1,0),FALSE)</f>
        <v>1817952457.1338999</v>
      </c>
      <c r="G73">
        <f>VLOOKUP($A73,all_biorepintensities!$A:$G,MATCH(G$1,all_biorepintensities!$A$1:$G$1,0),FALSE)</f>
        <v>697320504.95368266</v>
      </c>
      <c r="H73" s="10">
        <f>ROUND(AVERAGE(B73:D73),all_biorepintensities!$U$4)</f>
        <v>-308836886.11274099</v>
      </c>
      <c r="I73" s="10">
        <f>ROUND(AVERAGE(E73:G73),all_biorepintensities!$U$4)</f>
        <v>308836886.11274099</v>
      </c>
      <c r="J73" s="2">
        <f>ROUND(SQRT(((1/3+1/3)/4)*((SUM((B73-H73)^2,(C73-H73)^2,(D73-H73)^2)+SUM((E73-I73)^2,(F73-I73)^2,(G73-I73)^2)))),all_biorepintensities!$U$4)</f>
        <v>1193790602.5170901</v>
      </c>
      <c r="K73" s="2">
        <f>ROUND((I73-H73)/(J73+all_biorepintensities!$U$2),all_biorepintensities!$U$4)</f>
        <v>0.51740545650000003</v>
      </c>
      <c r="L73" s="2">
        <f>K73+0.00000001*ROWS($K$2:K73)</f>
        <v>0.51740617649999998</v>
      </c>
      <c r="M73">
        <f t="shared" si="1"/>
        <v>91</v>
      </c>
      <c r="N73">
        <f>INDEX($K$2:$K$420,MATCH(ROWS($M$2:$M73),$M$2:$M$420,0))</f>
        <v>0.11474450329999999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-192112566.8654598</v>
      </c>
      <c r="C74">
        <f>VLOOKUP($A74,all_biorepintensities!$A:$G,MATCH(C$1,all_biorepintensities!$A$1:$G$1,0),FALSE)</f>
        <v>224913438.29409218</v>
      </c>
      <c r="D74">
        <f>VLOOKUP($A74,all_biorepintensities!$A:$G,MATCH(D$1,all_biorepintensities!$A$1:$G$1,0),FALSE)</f>
        <v>256382150.9355104</v>
      </c>
      <c r="E74">
        <f>VLOOKUP($A74,all_biorepintensities!$A:$G,MATCH(E$1,all_biorepintensities!$A$1:$G$1,0),FALSE)</f>
        <v>-255412307.70434391</v>
      </c>
      <c r="F74">
        <f>VLOOKUP($A74,all_biorepintensities!$A:$G,MATCH(F$1,all_biorepintensities!$A$1:$G$1,0),FALSE)</f>
        <v>77293199.645145655</v>
      </c>
      <c r="G74">
        <f>VLOOKUP($A74,all_biorepintensities!$A:$G,MATCH(G$1,all_biorepintensities!$A$1:$G$1,0),FALSE)</f>
        <v>-111063914.30494487</v>
      </c>
      <c r="H74" s="10">
        <f>ROUND(AVERAGE(B74:D74),all_biorepintensities!$U$4)</f>
        <v>96394340.788047597</v>
      </c>
      <c r="I74" s="10">
        <f>ROUND(AVERAGE(E74:G74),all_biorepintensities!$U$4)</f>
        <v>-96394340.788047701</v>
      </c>
      <c r="J74" s="2">
        <f>ROUND(SQRT(((1/3+1/3)/4)*((SUM((B74-H74)^2,(C74-H74)^2,(D74-H74)^2)+SUM((E74-I74)^2,(F74-I74)^2,(G74-I74)^2)))),all_biorepintensities!$U$4)</f>
        <v>173694542.935978</v>
      </c>
      <c r="K74" s="2">
        <f>ROUND((I74-H74)/(J74+all_biorepintensities!$U$2),all_biorepintensities!$U$4)</f>
        <v>-1.1099294037</v>
      </c>
      <c r="L74" s="2">
        <f>K74+0.00000001*ROWS($K$2:K74)</f>
        <v>-1.1099286737</v>
      </c>
      <c r="M74">
        <f t="shared" si="1"/>
        <v>5</v>
      </c>
      <c r="N74">
        <f>INDEX($K$2:$K$420,MATCH(ROWS($M$2:$M74),$M$2:$M$420,0))</f>
        <v>0.1216159948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7711369.6044179797</v>
      </c>
      <c r="C75">
        <f>VLOOKUP($A75,all_biorepintensities!$A:$G,MATCH(C$1,all_biorepintensities!$A$1:$G$1,0),FALSE)</f>
        <v>-1923078.6885615587</v>
      </c>
      <c r="D75">
        <f>VLOOKUP($A75,all_biorepintensities!$A:$G,MATCH(D$1,all_biorepintensities!$A$1:$G$1,0),FALSE)</f>
        <v>-18344050.95017311</v>
      </c>
      <c r="E75">
        <f>VLOOKUP($A75,all_biorepintensities!$A:$G,MATCH(E$1,all_biorepintensities!$A$1:$G$1,0),FALSE)</f>
        <v>55463571.229992807</v>
      </c>
      <c r="F75">
        <f>VLOOKUP($A75,all_biorepintensities!$A:$G,MATCH(F$1,all_biorepintensities!$A$1:$G$1,0),FALSE)</f>
        <v>-10592322.493438452</v>
      </c>
      <c r="G75">
        <f>VLOOKUP($A75,all_biorepintensities!$A:$G,MATCH(G$1,all_biorepintensities!$A$1:$G$1,0),FALSE)</f>
        <v>-32315488.702237636</v>
      </c>
      <c r="H75" s="10">
        <f>ROUND(AVERAGE(B75:D75),all_biorepintensities!$U$4)</f>
        <v>-4185253.3447722299</v>
      </c>
      <c r="I75" s="10">
        <f>ROUND(AVERAGE(E75:G75),all_biorepintensities!$U$4)</f>
        <v>4185253.3447722401</v>
      </c>
      <c r="J75" s="2">
        <f>ROUND(SQRT(((1/3+1/3)/4)*((SUM((B75-H75)^2,(C75-H75)^2,(D75-H75)^2)+SUM((E75-I75)^2,(F75-I75)^2,(G75-I75)^2)))),all_biorepintensities!$U$4)</f>
        <v>27468968.625751901</v>
      </c>
      <c r="K75" s="2">
        <f>ROUND((I75-H75)/(J75+all_biorepintensities!$U$2),all_biorepintensities!$U$4)</f>
        <v>0.30472590719999998</v>
      </c>
      <c r="L75" s="2">
        <f>K75+0.00000001*ROWS($K$2:K75)</f>
        <v>0.30472664719999998</v>
      </c>
      <c r="M75">
        <f t="shared" si="1"/>
        <v>83</v>
      </c>
      <c r="N75">
        <f>INDEX($K$2:$K$420,MATCH(ROWS($M$2:$M75),$M$2:$M$420,0))</f>
        <v>0.12267958750000001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-47394019.879011542</v>
      </c>
      <c r="C76">
        <f>VLOOKUP($A76,all_biorepintensities!$A:$G,MATCH(C$1,all_biorepintensities!$A$1:$G$1,0),FALSE)</f>
        <v>116414684.86838475</v>
      </c>
      <c r="D76">
        <f>VLOOKUP($A76,all_biorepintensities!$A:$G,MATCH(D$1,all_biorepintensities!$A$1:$G$1,0),FALSE)</f>
        <v>-16740040.17980051</v>
      </c>
      <c r="E76">
        <f>VLOOKUP($A76,all_biorepintensities!$A:$G,MATCH(E$1,all_biorepintensities!$A$1:$G$1,0),FALSE)</f>
        <v>-47592973.106266975</v>
      </c>
      <c r="F76">
        <f>VLOOKUP($A76,all_biorepintensities!$A:$G,MATCH(F$1,all_biorepintensities!$A$1:$G$1,0),FALSE)</f>
        <v>43213519.123013884</v>
      </c>
      <c r="G76">
        <f>VLOOKUP($A76,all_biorepintensities!$A:$G,MATCH(G$1,all_biorepintensities!$A$1:$G$1,0),FALSE)</f>
        <v>-47901170.826319754</v>
      </c>
      <c r="H76" s="10">
        <f>ROUND(AVERAGE(B76:D76),all_biorepintensities!$U$4)</f>
        <v>17426874.936524201</v>
      </c>
      <c r="I76" s="10">
        <f>ROUND(AVERAGE(E76:G76),all_biorepintensities!$U$4)</f>
        <v>-17426874.936524302</v>
      </c>
      <c r="J76" s="2">
        <f>ROUND(SQRT(((1/3+1/3)/4)*((SUM((B76-H76)^2,(C76-H76)^2,(D76-H76)^2)+SUM((E76-I76)^2,(F76-I76)^2,(G76-I76)^2)))),all_biorepintensities!$U$4)</f>
        <v>58713494.458004102</v>
      </c>
      <c r="K76" s="2">
        <f>ROUND((I76-H76)/(J76+all_biorepintensities!$U$2),all_biorepintensities!$U$4)</f>
        <v>-0.59362416770000004</v>
      </c>
      <c r="L76" s="2">
        <f>K76+0.00000001*ROWS($K$2:K76)</f>
        <v>-0.59362341770000004</v>
      </c>
      <c r="M76">
        <f t="shared" si="1"/>
        <v>12</v>
      </c>
      <c r="N76">
        <f>INDEX($K$2:$K$420,MATCH(ROWS($M$2:$M76),$M$2:$M$420,0))</f>
        <v>0.1383492304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-65234521.522321165</v>
      </c>
      <c r="C77">
        <f>VLOOKUP($A77,all_biorepintensities!$A:$G,MATCH(C$1,all_biorepintensities!$A$1:$G$1,0),FALSE)</f>
        <v>79647174.483429193</v>
      </c>
      <c r="D77">
        <f>VLOOKUP($A77,all_biorepintensities!$A:$G,MATCH(D$1,all_biorepintensities!$A$1:$G$1,0),FALSE)</f>
        <v>549399326.929757</v>
      </c>
      <c r="E77">
        <f>VLOOKUP($A77,all_biorepintensities!$A:$G,MATCH(E$1,all_biorepintensities!$A$1:$G$1,0),FALSE)</f>
        <v>-186344547.70038307</v>
      </c>
      <c r="F77">
        <f>VLOOKUP($A77,all_biorepintensities!$A:$G,MATCH(F$1,all_biorepintensities!$A$1:$G$1,0),FALSE)</f>
        <v>-174965315.55351424</v>
      </c>
      <c r="G77">
        <f>VLOOKUP($A77,all_biorepintensities!$A:$G,MATCH(G$1,all_biorepintensities!$A$1:$G$1,0),FALSE)</f>
        <v>-202502116.63696757</v>
      </c>
      <c r="H77" s="10">
        <f>ROUND(AVERAGE(B77:D77),all_biorepintensities!$U$4)</f>
        <v>187937326.630288</v>
      </c>
      <c r="I77" s="10">
        <f>ROUND(AVERAGE(E77:G77),all_biorepintensities!$U$4)</f>
        <v>-187937326.630288</v>
      </c>
      <c r="J77" s="2">
        <f>ROUND(SQRT(((1/3+1/3)/4)*((SUM((B77-H77)^2,(C77-H77)^2,(D77-H77)^2)+SUM((E77-I77)^2,(F77-I77)^2,(G77-I77)^2)))),all_biorepintensities!$U$4)</f>
        <v>185679141.95080599</v>
      </c>
      <c r="K77" s="2">
        <f>ROUND((I77-H77)/(J77+all_biorepintensities!$U$2),all_biorepintensities!$U$4)</f>
        <v>-2.0243235038999998</v>
      </c>
      <c r="L77" s="2">
        <f>K77+0.00000001*ROWS($K$2:K77)</f>
        <v>-2.0243227439</v>
      </c>
      <c r="M77">
        <f t="shared" si="1"/>
        <v>2</v>
      </c>
      <c r="N77">
        <f>INDEX($K$2:$K$420,MATCH(ROWS($M$2:$M77),$M$2:$M$420,0))</f>
        <v>0.181301501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-247057576.82490617</v>
      </c>
      <c r="C78">
        <f>VLOOKUP($A78,all_biorepintensities!$A:$G,MATCH(C$1,all_biorepintensities!$A$1:$G$1,0),FALSE)</f>
        <v>129003405.10373521</v>
      </c>
      <c r="D78">
        <f>VLOOKUP($A78,all_biorepintensities!$A:$G,MATCH(D$1,all_biorepintensities!$A$1:$G$1,0),FALSE)</f>
        <v>317496365.19440073</v>
      </c>
      <c r="E78">
        <f>VLOOKUP($A78,all_biorepintensities!$A:$G,MATCH(E$1,all_biorepintensities!$A$1:$G$1,0),FALSE)</f>
        <v>-194590005.84420237</v>
      </c>
      <c r="F78">
        <f>VLOOKUP($A78,all_biorepintensities!$A:$G,MATCH(F$1,all_biorepintensities!$A$1:$G$1,0),FALSE)</f>
        <v>-87020466.873103321</v>
      </c>
      <c r="G78">
        <f>VLOOKUP($A78,all_biorepintensities!$A:$G,MATCH(G$1,all_biorepintensities!$A$1:$G$1,0),FALSE)</f>
        <v>82168279.244076014</v>
      </c>
      <c r="H78" s="10">
        <f>ROUND(AVERAGE(B78:D78),all_biorepintensities!$U$4)</f>
        <v>66480731.157743298</v>
      </c>
      <c r="I78" s="10">
        <f>ROUND(AVERAGE(E78:G78),all_biorepintensities!$U$4)</f>
        <v>-66480731.157743201</v>
      </c>
      <c r="J78" s="2">
        <f>ROUND(SQRT(((1/3+1/3)/4)*((SUM((B78-H78)^2,(C78-H78)^2,(D78-H78)^2)+SUM((E78-I78)^2,(F78-I78)^2,(G78-I78)^2)))),all_biorepintensities!$U$4)</f>
        <v>184460745.21796101</v>
      </c>
      <c r="K78" s="2">
        <f>ROUND((I78-H78)/(J78+all_biorepintensities!$U$2),all_biorepintensities!$U$4)</f>
        <v>-0.72081169050000005</v>
      </c>
      <c r="L78" s="2">
        <f>K78+0.00000001*ROWS($K$2:K78)</f>
        <v>-0.72081092050000006</v>
      </c>
      <c r="M78">
        <f t="shared" si="1"/>
        <v>8</v>
      </c>
      <c r="N78">
        <f>INDEX($K$2:$K$420,MATCH(ROWS($M$2:$M78),$M$2:$M$420,0))</f>
        <v>0.1850427452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-40016126.147995889</v>
      </c>
      <c r="C79">
        <f>VLOOKUP($A79,all_biorepintensities!$A:$G,MATCH(C$1,all_biorepintensities!$A$1:$G$1,0),FALSE)</f>
        <v>47376380.965139575</v>
      </c>
      <c r="D79">
        <f>VLOOKUP($A79,all_biorepintensities!$A:$G,MATCH(D$1,all_biorepintensities!$A$1:$G$1,0),FALSE)</f>
        <v>12942153.650871776</v>
      </c>
      <c r="E79">
        <f>VLOOKUP($A79,all_biorepintensities!$A:$G,MATCH(E$1,all_biorepintensities!$A$1:$G$1,0),FALSE)</f>
        <v>-42209517.506806068</v>
      </c>
      <c r="F79">
        <f>VLOOKUP($A79,all_biorepintensities!$A:$G,MATCH(F$1,all_biorepintensities!$A$1:$G$1,0),FALSE)</f>
        <v>18981673.149642527</v>
      </c>
      <c r="G79">
        <f>VLOOKUP($A79,all_biorepintensities!$A:$G,MATCH(G$1,all_biorepintensities!$A$1:$G$1,0),FALSE)</f>
        <v>2925435.8891480416</v>
      </c>
      <c r="H79" s="10">
        <f>ROUND(AVERAGE(B79:D79),all_biorepintensities!$U$4)</f>
        <v>6767469.4893384902</v>
      </c>
      <c r="I79" s="10">
        <f>ROUND(AVERAGE(E79:G79),all_biorepintensities!$U$4)</f>
        <v>-6767469.4893385004</v>
      </c>
      <c r="J79" s="2">
        <f>ROUND(SQRT(((1/3+1/3)/4)*((SUM((B79-H79)^2,(C79-H79)^2,(D79-H79)^2)+SUM((E79-I79)^2,(F79-I79)^2,(G79-I79)^2)))),all_biorepintensities!$U$4)</f>
        <v>31328966.270564798</v>
      </c>
      <c r="K79" s="2">
        <f>ROUND((I79-H79)/(J79+all_biorepintensities!$U$2),all_biorepintensities!$U$4)</f>
        <v>-0.4320263372</v>
      </c>
      <c r="L79" s="2">
        <f>K79+0.00000001*ROWS($K$2:K79)</f>
        <v>-0.43202555720000002</v>
      </c>
      <c r="M79">
        <f t="shared" si="1"/>
        <v>21</v>
      </c>
      <c r="N79">
        <f>INDEX($K$2:$K$420,MATCH(ROWS($M$2:$M79),$M$2:$M$420,0))</f>
        <v>0.25825105209999999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-46406219.065552369</v>
      </c>
      <c r="C80">
        <f>VLOOKUP($A80,all_biorepintensities!$A:$G,MATCH(C$1,all_biorepintensities!$A$1:$G$1,0),FALSE)</f>
        <v>36143971.410334364</v>
      </c>
      <c r="D80">
        <f>VLOOKUP($A80,all_biorepintensities!$A:$G,MATCH(D$1,all_biorepintensities!$A$1:$G$1,0),FALSE)</f>
        <v>7393414.4773014039</v>
      </c>
      <c r="E80">
        <f>VLOOKUP($A80,all_biorepintensities!$A:$G,MATCH(E$1,all_biorepintensities!$A$1:$G$1,0),FALSE)</f>
        <v>-47720448.725979894</v>
      </c>
      <c r="F80">
        <f>VLOOKUP($A80,all_biorepintensities!$A:$G,MATCH(F$1,all_biorepintensities!$A$1:$G$1,0),FALSE)</f>
        <v>36370653.588379949</v>
      </c>
      <c r="G80">
        <f>VLOOKUP($A80,all_biorepintensities!$A:$G,MATCH(G$1,all_biorepintensities!$A$1:$G$1,0),FALSE)</f>
        <v>14218628.315516457</v>
      </c>
      <c r="H80" s="10">
        <f>ROUND(AVERAGE(B80:D80),all_biorepintensities!$U$4)</f>
        <v>-956277.72597220005</v>
      </c>
      <c r="I80" s="10">
        <f>ROUND(AVERAGE(E80:G80),all_biorepintensities!$U$4)</f>
        <v>956277.72597217106</v>
      </c>
      <c r="J80" s="2">
        <f>ROUND(SQRT(((1/3+1/3)/4)*((SUM((B80-H80)^2,(C80-H80)^2,(D80-H80)^2)+SUM((E80-I80)^2,(F80-I80)^2,(G80-I80)^2)))),all_biorepintensities!$U$4)</f>
        <v>34907818.304306202</v>
      </c>
      <c r="K80" s="2">
        <f>ROUND((I80-H80)/(J80+all_biorepintensities!$U$2),all_biorepintensities!$U$4)</f>
        <v>5.4788740500000002E-2</v>
      </c>
      <c r="L80" s="2">
        <f>K80+0.00000001*ROWS($K$2:K80)</f>
        <v>5.4789530500000003E-2</v>
      </c>
      <c r="M80">
        <f t="shared" si="1"/>
        <v>64</v>
      </c>
      <c r="N80">
        <f>INDEX($K$2:$K$420,MATCH(ROWS($M$2:$M80),$M$2:$M$420,0))</f>
        <v>0.2688049327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-15795764.382960754</v>
      </c>
      <c r="C81">
        <f>VLOOKUP($A81,all_biorepintensities!$A:$G,MATCH(C$1,all_biorepintensities!$A$1:$G$1,0),FALSE)</f>
        <v>-8733683.5186790526</v>
      </c>
      <c r="D81">
        <f>VLOOKUP($A81,all_biorepintensities!$A:$G,MATCH(D$1,all_biorepintensities!$A$1:$G$1,0),FALSE)</f>
        <v>32356545.066427618</v>
      </c>
      <c r="E81">
        <f>VLOOKUP($A81,all_biorepintensities!$A:$G,MATCH(E$1,all_biorepintensities!$A$1:$G$1,0),FALSE)</f>
        <v>-12649986.679273421</v>
      </c>
      <c r="F81">
        <f>VLOOKUP($A81,all_biorepintensities!$A:$G,MATCH(F$1,all_biorepintensities!$A$1:$G$1,0),FALSE)</f>
        <v>-16505126.538800171</v>
      </c>
      <c r="G81">
        <f>VLOOKUP($A81,all_biorepintensities!$A:$G,MATCH(G$1,all_biorepintensities!$A$1:$G$1,0),FALSE)</f>
        <v>21328016.053285785</v>
      </c>
      <c r="H81" s="10">
        <f>ROUND(AVERAGE(B81:D81),all_biorepintensities!$U$4)</f>
        <v>2609032.3882626002</v>
      </c>
      <c r="I81" s="10">
        <f>ROUND(AVERAGE(E81:G81),all_biorepintensities!$U$4)</f>
        <v>-2609032.3882626002</v>
      </c>
      <c r="J81" s="2">
        <f>ROUND(SQRT(((1/3+1/3)/4)*((SUM((B81-H81)^2,(C81-H81)^2,(D81-H81)^2)+SUM((E81-I81)^2,(F81-I81)^2,(G81-I81)^2)))),all_biorepintensities!$U$4)</f>
        <v>19231973.129318699</v>
      </c>
      <c r="K81" s="2">
        <f>ROUND((I81-H81)/(J81+all_biorepintensities!$U$2),all_biorepintensities!$U$4)</f>
        <v>-0.27132236879999999</v>
      </c>
      <c r="L81" s="2">
        <f>K81+0.00000001*ROWS($K$2:K81)</f>
        <v>-0.27132156879999997</v>
      </c>
      <c r="M81">
        <f t="shared" si="1"/>
        <v>28</v>
      </c>
      <c r="N81">
        <f>INDEX($K$2:$K$420,MATCH(ROWS($M$2:$M81),$M$2:$M$420,0))</f>
        <v>0.27433185310000002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-41332980.269559063</v>
      </c>
      <c r="C82">
        <f>VLOOKUP($A82,all_biorepintensities!$A:$G,MATCH(C$1,all_biorepintensities!$A$1:$G$1,0),FALSE)</f>
        <v>25036974.3993228</v>
      </c>
      <c r="D82">
        <f>VLOOKUP($A82,all_biorepintensities!$A:$G,MATCH(D$1,all_biorepintensities!$A$1:$G$1,0),FALSE)</f>
        <v>16284023.943873897</v>
      </c>
      <c r="E82">
        <f>VLOOKUP($A82,all_biorepintensities!$A:$G,MATCH(E$1,all_biorepintensities!$A$1:$G$1,0),FALSE)</f>
        <v>-40984660.375559874</v>
      </c>
      <c r="F82">
        <f>VLOOKUP($A82,all_biorepintensities!$A:$G,MATCH(F$1,all_biorepintensities!$A$1:$G$1,0),FALSE)</f>
        <v>19049563.506494962</v>
      </c>
      <c r="G82">
        <f>VLOOKUP($A82,all_biorepintensities!$A:$G,MATCH(G$1,all_biorepintensities!$A$1:$G$1,0),FALSE)</f>
        <v>21947078.795427285</v>
      </c>
      <c r="H82" s="10">
        <f>ROUND(AVERAGE(B82:D82),all_biorepintensities!$U$4)</f>
        <v>-3993.9754541217999</v>
      </c>
      <c r="I82" s="10">
        <f>ROUND(AVERAGE(E82:G82),all_biorepintensities!$U$4)</f>
        <v>3993.9754541243001</v>
      </c>
      <c r="J82" s="2">
        <f>ROUND(SQRT(((1/3+1/3)/4)*((SUM((B82-H82)^2,(C82-H82)^2,(D82-H82)^2)+SUM((E82-I82)^2,(F82-I82)^2,(G82-I82)^2)))),all_biorepintensities!$U$4)</f>
        <v>29225380.546910401</v>
      </c>
      <c r="K82" s="2">
        <f>ROUND((I82-H82)/(J82+all_biorepintensities!$U$2),all_biorepintensities!$U$4)</f>
        <v>2.7332240000000002E-4</v>
      </c>
      <c r="L82" s="2">
        <f>K82+0.00000001*ROWS($K$2:K82)</f>
        <v>2.7413240000000004E-4</v>
      </c>
      <c r="M82">
        <f t="shared" si="1"/>
        <v>54</v>
      </c>
      <c r="N82">
        <f>INDEX($K$2:$K$420,MATCH(ROWS($M$2:$M82),$M$2:$M$420,0))</f>
        <v>0.29818032500000002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-24324928.605747104</v>
      </c>
      <c r="C83">
        <f>VLOOKUP($A83,all_biorepintensities!$A:$G,MATCH(C$1,all_biorepintensities!$A$1:$G$1,0),FALSE)</f>
        <v>309183.96674510837</v>
      </c>
      <c r="D83">
        <f>VLOOKUP($A83,all_biorepintensities!$A:$G,MATCH(D$1,all_biorepintensities!$A$1:$G$1,0),FALSE)</f>
        <v>78182078.63682726</v>
      </c>
      <c r="E83">
        <f>VLOOKUP($A83,all_biorepintensities!$A:$G,MATCH(E$1,all_biorepintensities!$A$1:$G$1,0),FALSE)</f>
        <v>20227806.608142465</v>
      </c>
      <c r="F83">
        <f>VLOOKUP($A83,all_biorepintensities!$A:$G,MATCH(F$1,all_biorepintensities!$A$1:$G$1,0),FALSE)</f>
        <v>-73274334.428886324</v>
      </c>
      <c r="G83">
        <f>VLOOKUP($A83,all_biorepintensities!$A:$G,MATCH(G$1,all_biorepintensities!$A$1:$G$1,0),FALSE)</f>
        <v>-1119806.1770815253</v>
      </c>
      <c r="H83" s="10">
        <f>ROUND(AVERAGE(B83:D83),all_biorepintensities!$U$4)</f>
        <v>18055444.665941801</v>
      </c>
      <c r="I83" s="10">
        <f>ROUND(AVERAGE(E83:G83),all_biorepintensities!$U$4)</f>
        <v>-18055444.665941801</v>
      </c>
      <c r="J83" s="2">
        <f>ROUND(SQRT(((1/3+1/3)/4)*((SUM((B83-H83)^2,(C83-H83)^2,(D83-H83)^2)+SUM((E83-I83)^2,(F83-I83)^2,(G83-I83)^2)))),all_biorepintensities!$U$4)</f>
        <v>41888317.555758998</v>
      </c>
      <c r="K83" s="2">
        <f>ROUND((I83-H83)/(J83+all_biorepintensities!$U$2),all_biorepintensities!$U$4)</f>
        <v>-0.86207540849999997</v>
      </c>
      <c r="L83" s="2">
        <f>K83+0.00000001*ROWS($K$2:K83)</f>
        <v>-0.86207458849999996</v>
      </c>
      <c r="M83">
        <f t="shared" si="1"/>
        <v>6</v>
      </c>
      <c r="N83">
        <f>INDEX($K$2:$K$420,MATCH(ROWS($M$2:$M83),$M$2:$M$420,0))</f>
        <v>0.30392562950000002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-17999842.500934377</v>
      </c>
      <c r="C84">
        <f>VLOOKUP($A84,all_biorepintensities!$A:$G,MATCH(C$1,all_biorepintensities!$A$1:$G$1,0),FALSE)</f>
        <v>-71062728.499289781</v>
      </c>
      <c r="D84">
        <f>VLOOKUP($A84,all_biorepintensities!$A:$G,MATCH(D$1,all_biorepintensities!$A$1:$G$1,0),FALSE)</f>
        <v>99597319.23159191</v>
      </c>
      <c r="E84">
        <f>VLOOKUP($A84,all_biorepintensities!$A:$G,MATCH(E$1,all_biorepintensities!$A$1:$G$1,0),FALSE)</f>
        <v>-4260161.6883060485</v>
      </c>
      <c r="F84">
        <f>VLOOKUP($A84,all_biorepintensities!$A:$G,MATCH(F$1,all_biorepintensities!$A$1:$G$1,0),FALSE)</f>
        <v>-98683166.498858601</v>
      </c>
      <c r="G84">
        <f>VLOOKUP($A84,all_biorepintensities!$A:$G,MATCH(G$1,all_biorepintensities!$A$1:$G$1,0),FALSE)</f>
        <v>92408579.955796838</v>
      </c>
      <c r="H84" s="10">
        <f>ROUND(AVERAGE(B84:D84),all_biorepintensities!$U$4)</f>
        <v>3511582.74378925</v>
      </c>
      <c r="I84" s="10">
        <f>ROUND(AVERAGE(E84:G84),all_biorepintensities!$U$4)</f>
        <v>-3511582.7437892701</v>
      </c>
      <c r="J84" s="2">
        <f>ROUND(SQRT(((1/3+1/3)/4)*((SUM((B84-H84)^2,(C84-H84)^2,(D84-H84)^2)+SUM((E84-I84)^2,(F84-I84)^2,(G84-I84)^2)))),all_biorepintensities!$U$4)</f>
        <v>74738885.915166706</v>
      </c>
      <c r="K84" s="2">
        <f>ROUND((I84-H84)/(J84+all_biorepintensities!$U$2),all_biorepintensities!$U$4)</f>
        <v>-9.3969361599999995E-2</v>
      </c>
      <c r="L84" s="2">
        <f>K84+0.00000001*ROWS($K$2:K84)</f>
        <v>-9.3968531600000002E-2</v>
      </c>
      <c r="M84">
        <f t="shared" si="1"/>
        <v>39</v>
      </c>
      <c r="N84">
        <f>INDEX($K$2:$K$420,MATCH(ROWS($M$2:$M84),$M$2:$M$420,0))</f>
        <v>0.30472590719999998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-269411412.17360485</v>
      </c>
      <c r="C85">
        <f>VLOOKUP($A85,all_biorepintensities!$A:$G,MATCH(C$1,all_biorepintensities!$A$1:$G$1,0),FALSE)</f>
        <v>344313005.69848114</v>
      </c>
      <c r="D85">
        <f>VLOOKUP($A85,all_biorepintensities!$A:$G,MATCH(D$1,all_biorepintensities!$A$1:$G$1,0),FALSE)</f>
        <v>-87943283.32318303</v>
      </c>
      <c r="E85">
        <f>VLOOKUP($A85,all_biorepintensities!$A:$G,MATCH(E$1,all_biorepintensities!$A$1:$G$1,0),FALSE)</f>
        <v>-264749360.28300875</v>
      </c>
      <c r="F85">
        <f>VLOOKUP($A85,all_biorepintensities!$A:$G,MATCH(F$1,all_biorepintensities!$A$1:$G$1,0),FALSE)</f>
        <v>364520735.17347556</v>
      </c>
      <c r="G85">
        <f>VLOOKUP($A85,all_biorepintensities!$A:$G,MATCH(G$1,all_biorepintensities!$A$1:$G$1,0),FALSE)</f>
        <v>-86729685.092160046</v>
      </c>
      <c r="H85" s="10">
        <f>ROUND(AVERAGE(B85:D85),all_biorepintensities!$U$4)</f>
        <v>-4347229.9327689102</v>
      </c>
      <c r="I85" s="10">
        <f>ROUND(AVERAGE(E85:G85),all_biorepintensities!$U$4)</f>
        <v>4347229.9327689204</v>
      </c>
      <c r="J85" s="2">
        <f>ROUND(SQRT(((1/3+1/3)/4)*((SUM((B85-H85)^2,(C85-H85)^2,(D85-H85)^2)+SUM((E85-I85)^2,(F85-I85)^2,(G85-I85)^2)))),all_biorepintensities!$U$4)</f>
        <v>261165405.42776299</v>
      </c>
      <c r="K85" s="2">
        <f>ROUND((I85-H85)/(J85+all_biorepintensities!$U$2),all_biorepintensities!$U$4)</f>
        <v>3.3291008900000002E-2</v>
      </c>
      <c r="L85" s="2">
        <f>K85+0.00000001*ROWS($K$2:K85)</f>
        <v>3.3291848900000004E-2</v>
      </c>
      <c r="M85">
        <f t="shared" si="1"/>
        <v>58</v>
      </c>
      <c r="N85">
        <f>INDEX($K$2:$K$420,MATCH(ROWS($M$2:$M85),$M$2:$M$420,0))</f>
        <v>0.38524674180000001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-219208950.53193825</v>
      </c>
      <c r="C86">
        <f>VLOOKUP($A86,all_biorepintensities!$A:$G,MATCH(C$1,all_biorepintensities!$A$1:$G$1,0),FALSE)</f>
        <v>388777459.07944268</v>
      </c>
      <c r="D86">
        <f>VLOOKUP($A86,all_biorepintensities!$A:$G,MATCH(D$1,all_biorepintensities!$A$1:$G$1,0),FALSE)</f>
        <v>-129556867.04861006</v>
      </c>
      <c r="E86">
        <f>VLOOKUP($A86,all_biorepintensities!$A:$G,MATCH(E$1,all_biorepintensities!$A$1:$G$1,0),FALSE)</f>
        <v>-212996262.10502449</v>
      </c>
      <c r="F86">
        <f>VLOOKUP($A86,all_biorepintensities!$A:$G,MATCH(F$1,all_biorepintensities!$A$1:$G$1,0),FALSE)</f>
        <v>354590504.55371779</v>
      </c>
      <c r="G86">
        <f>VLOOKUP($A86,all_biorepintensities!$A:$G,MATCH(G$1,all_biorepintensities!$A$1:$G$1,0),FALSE)</f>
        <v>-181605883.94758767</v>
      </c>
      <c r="H86" s="10">
        <f>ROUND(AVERAGE(B86:D86),all_biorepintensities!$U$4)</f>
        <v>13337213.8329648</v>
      </c>
      <c r="I86" s="10">
        <f>ROUND(AVERAGE(E86:G86),all_biorepintensities!$U$4)</f>
        <v>-13337213.8329648</v>
      </c>
      <c r="J86" s="2">
        <f>ROUND(SQRT(((1/3+1/3)/4)*((SUM((B86-H86)^2,(C86-H86)^2,(D86-H86)^2)+SUM((E86-I86)^2,(F86-I86)^2,(G86-I86)^2)))),all_biorepintensities!$U$4)</f>
        <v>264260194.227467</v>
      </c>
      <c r="K86" s="2">
        <f>ROUND((I86-H86)/(J86+all_biorepintensities!$U$2),all_biorepintensities!$U$4)</f>
        <v>-0.10094001349999999</v>
      </c>
      <c r="L86" s="2">
        <f>K86+0.00000001*ROWS($K$2:K86)</f>
        <v>-0.1009391635</v>
      </c>
      <c r="M86">
        <f t="shared" si="1"/>
        <v>38</v>
      </c>
      <c r="N86">
        <f>INDEX($K$2:$K$420,MATCH(ROWS($M$2:$M86),$M$2:$M$420,0))</f>
        <v>0.38846939349999998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860519079.70168865</v>
      </c>
      <c r="C87">
        <f>VLOOKUP($A87,all_biorepintensities!$A:$G,MATCH(C$1,all_biorepintensities!$A$1:$G$1,0),FALSE)</f>
        <v>-253492668.31216699</v>
      </c>
      <c r="D87">
        <f>VLOOKUP($A87,all_biorepintensities!$A:$G,MATCH(D$1,all_biorepintensities!$A$1:$G$1,0),FALSE)</f>
        <v>-105469489.99291539</v>
      </c>
      <c r="E87">
        <f>VLOOKUP($A87,all_biorepintensities!$A:$G,MATCH(E$1,all_biorepintensities!$A$1:$G$1,0),FALSE)</f>
        <v>362092801.56602097</v>
      </c>
      <c r="F87">
        <f>VLOOKUP($A87,all_biorepintensities!$A:$G,MATCH(F$1,all_biorepintensities!$A$1:$G$1,0),FALSE)</f>
        <v>-415335167.96016353</v>
      </c>
      <c r="G87">
        <f>VLOOKUP($A87,all_biorepintensities!$A:$G,MATCH(G$1,all_biorepintensities!$A$1:$G$1,0),FALSE)</f>
        <v>-448314555.00246388</v>
      </c>
      <c r="H87" s="10">
        <f>ROUND(AVERAGE(B87:D87),all_biorepintensities!$U$4)</f>
        <v>167185640.46553501</v>
      </c>
      <c r="I87" s="10">
        <f>ROUND(AVERAGE(E87:G87),all_biorepintensities!$U$4)</f>
        <v>-167185640.46553501</v>
      </c>
      <c r="J87" s="2">
        <f>ROUND(SQRT(((1/3+1/3)/4)*((SUM((B87-H87)^2,(C87-H87)^2,(D87-H87)^2)+SUM((E87-I87)^2,(F87-I87)^2,(G87-I87)^2)))),all_biorepintensities!$U$4)</f>
        <v>438324393.07516801</v>
      </c>
      <c r="K87" s="2">
        <f>ROUND((I87-H87)/(J87+all_biorepintensities!$U$2),all_biorepintensities!$U$4)</f>
        <v>-0.76283977219999999</v>
      </c>
      <c r="L87" s="2">
        <f>K87+0.00000001*ROWS($K$2:K87)</f>
        <v>-0.7628389122</v>
      </c>
      <c r="M87">
        <f t="shared" si="1"/>
        <v>7</v>
      </c>
      <c r="N87">
        <f>INDEX($K$2:$K$420,MATCH(ROWS($M$2:$M87),$M$2:$M$420,0))</f>
        <v>0.39453947719999999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-15785311.974585399</v>
      </c>
      <c r="C88">
        <f>VLOOKUP($A88,all_biorepintensities!$A:$G,MATCH(C$1,all_biorepintensities!$A$1:$G$1,0),FALSE)</f>
        <v>-24526742.948219568</v>
      </c>
      <c r="D88">
        <f>VLOOKUP($A88,all_biorepintensities!$A:$G,MATCH(D$1,all_biorepintensities!$A$1:$G$1,0),FALSE)</f>
        <v>64187518.997656539</v>
      </c>
      <c r="E88">
        <f>VLOOKUP($A88,all_biorepintensities!$A:$G,MATCH(E$1,all_biorepintensities!$A$1:$G$1,0),FALSE)</f>
        <v>-40923407.221825257</v>
      </c>
      <c r="F88">
        <f>VLOOKUP($A88,all_biorepintensities!$A:$G,MATCH(F$1,all_biorepintensities!$A$1:$G$1,0),FALSE)</f>
        <v>-23792864.730702311</v>
      </c>
      <c r="G88">
        <f>VLOOKUP($A88,all_biorepintensities!$A:$G,MATCH(G$1,all_biorepintensities!$A$1:$G$1,0),FALSE)</f>
        <v>40840807.87767601</v>
      </c>
      <c r="H88" s="10">
        <f>ROUND(AVERAGE(B88:D88),all_biorepintensities!$U$4)</f>
        <v>7958488.0249505201</v>
      </c>
      <c r="I88" s="10">
        <f>ROUND(AVERAGE(E88:G88),all_biorepintensities!$U$4)</f>
        <v>-7958488.0249505201</v>
      </c>
      <c r="J88" s="2">
        <f>ROUND(SQRT(((1/3+1/3)/4)*((SUM((B88-H88)^2,(C88-H88)^2,(D88-H88)^2)+SUM((E88-I88)^2,(F88-I88)^2,(G88-I88)^2)))),all_biorepintensities!$U$4)</f>
        <v>37637629.348467998</v>
      </c>
      <c r="K88" s="2">
        <f>ROUND((I88-H88)/(J88+all_biorepintensities!$U$2),all_biorepintensities!$U$4)</f>
        <v>-0.42290058920000001</v>
      </c>
      <c r="L88" s="2">
        <f>K88+0.00000001*ROWS($K$2:K88)</f>
        <v>-0.42289971920000002</v>
      </c>
      <c r="M88">
        <f t="shared" si="1"/>
        <v>22</v>
      </c>
      <c r="N88">
        <f>INDEX($K$2:$K$420,MATCH(ROWS($M$2:$M88),$M$2:$M$420,0))</f>
        <v>0.4199407463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-145600886.31777519</v>
      </c>
      <c r="C89">
        <f>VLOOKUP($A89,all_biorepintensities!$A:$G,MATCH(C$1,all_biorepintensities!$A$1:$G$1,0),FALSE)</f>
        <v>212867086.8698003</v>
      </c>
      <c r="D89">
        <f>VLOOKUP($A89,all_biorepintensities!$A:$G,MATCH(D$1,all_biorepintensities!$A$1:$G$1,0),FALSE)</f>
        <v>-98089687.256290108</v>
      </c>
      <c r="E89">
        <f>VLOOKUP($A89,all_biorepintensities!$A:$G,MATCH(E$1,all_biorepintensities!$A$1:$G$1,0),FALSE)</f>
        <v>-144374677.02270672</v>
      </c>
      <c r="F89">
        <f>VLOOKUP($A89,all_biorepintensities!$A:$G,MATCH(F$1,all_biorepintensities!$A$1:$G$1,0),FALSE)</f>
        <v>260234507.19221333</v>
      </c>
      <c r="G89">
        <f>VLOOKUP($A89,all_biorepintensities!$A:$G,MATCH(G$1,all_biorepintensities!$A$1:$G$1,0),FALSE)</f>
        <v>-85036343.465241551</v>
      </c>
      <c r="H89" s="10">
        <f>ROUND(AVERAGE(B89:D89),all_biorepintensities!$U$4)</f>
        <v>-10274495.568088301</v>
      </c>
      <c r="I89" s="10">
        <f>ROUND(AVERAGE(E89:G89),all_biorepintensities!$U$4)</f>
        <v>10274495.568088399</v>
      </c>
      <c r="J89" s="2">
        <f>ROUND(SQRT(((1/3+1/3)/4)*((SUM((B89-H89)^2,(C89-H89)^2,(D89-H89)^2)+SUM((E89-I89)^2,(F89-I89)^2,(G89-I89)^2)))),all_biorepintensities!$U$4)</f>
        <v>168966187.825082</v>
      </c>
      <c r="K89" s="2">
        <f>ROUND((I89-H89)/(J89+all_biorepintensities!$U$2),all_biorepintensities!$U$4)</f>
        <v>0.1216159948</v>
      </c>
      <c r="L89" s="2">
        <f>K89+0.00000001*ROWS($K$2:K89)</f>
        <v>0.1216168748</v>
      </c>
      <c r="M89">
        <f t="shared" si="1"/>
        <v>73</v>
      </c>
      <c r="N89">
        <f>INDEX($K$2:$K$420,MATCH(ROWS($M$2:$M89),$M$2:$M$420,0))</f>
        <v>0.45161412340000001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-100420337.74000224</v>
      </c>
      <c r="C90">
        <f>VLOOKUP($A90,all_biorepintensities!$A:$G,MATCH(C$1,all_biorepintensities!$A$1:$G$1,0),FALSE)</f>
        <v>99266241.878080919</v>
      </c>
      <c r="D90">
        <f>VLOOKUP($A90,all_biorepintensities!$A:$G,MATCH(D$1,all_biorepintensities!$A$1:$G$1,0),FALSE)</f>
        <v>66088152.278476641</v>
      </c>
      <c r="E90">
        <f>VLOOKUP($A90,all_biorepintensities!$A:$G,MATCH(E$1,all_biorepintensities!$A$1:$G$1,0),FALSE)</f>
        <v>-98232284.241678596</v>
      </c>
      <c r="F90">
        <f>VLOOKUP($A90,all_biorepintensities!$A:$G,MATCH(F$1,all_biorepintensities!$A$1:$G$1,0),FALSE)</f>
        <v>43658793.891728476</v>
      </c>
      <c r="G90">
        <f>VLOOKUP($A90,all_biorepintensities!$A:$G,MATCH(G$1,all_biorepintensities!$A$1:$G$1,0),FALSE)</f>
        <v>-10360566.066605225</v>
      </c>
      <c r="H90" s="10">
        <f>ROUND(AVERAGE(B90:D90),all_biorepintensities!$U$4)</f>
        <v>21644685.472185101</v>
      </c>
      <c r="I90" s="10">
        <f>ROUND(AVERAGE(E90:G90),all_biorepintensities!$U$4)</f>
        <v>-21644685.472185101</v>
      </c>
      <c r="J90" s="2">
        <f>ROUND(SQRT(((1/3+1/3)/4)*((SUM((B90-H90)^2,(C90-H90)^2,(D90-H90)^2)+SUM((E90-I90)^2,(F90-I90)^2,(G90-I90)^2)))),all_biorepintensities!$U$4)</f>
        <v>74339013.653102398</v>
      </c>
      <c r="K90" s="2">
        <f>ROUND((I90-H90)/(J90+all_biorepintensities!$U$2),all_biorepintensities!$U$4)</f>
        <v>-0.58232371179999998</v>
      </c>
      <c r="L90" s="2">
        <f>K90+0.00000001*ROWS($K$2:K90)</f>
        <v>-0.58232282179999995</v>
      </c>
      <c r="M90">
        <f t="shared" si="1"/>
        <v>13</v>
      </c>
      <c r="N90">
        <f>INDEX($K$2:$K$420,MATCH(ROWS($M$2:$M90),$M$2:$M$420,0))</f>
        <v>0.4829298648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-251551922.67505485</v>
      </c>
      <c r="C91">
        <f>VLOOKUP($A91,all_biorepintensities!$A:$G,MATCH(C$1,all_biorepintensities!$A$1:$G$1,0),FALSE)</f>
        <v>239861466.64500806</v>
      </c>
      <c r="D91">
        <f>VLOOKUP($A91,all_biorepintensities!$A:$G,MATCH(D$1,all_biorepintensities!$A$1:$G$1,0),FALSE)</f>
        <v>188217530.88820103</v>
      </c>
      <c r="E91">
        <f>VLOOKUP($A91,all_biorepintensities!$A:$G,MATCH(E$1,all_biorepintensities!$A$1:$G$1,0),FALSE)</f>
        <v>-238237656.37235612</v>
      </c>
      <c r="F91">
        <f>VLOOKUP($A91,all_biorepintensities!$A:$G,MATCH(F$1,all_biorepintensities!$A$1:$G$1,0),FALSE)</f>
        <v>27377027.362329394</v>
      </c>
      <c r="G91">
        <f>VLOOKUP($A91,all_biorepintensities!$A:$G,MATCH(G$1,all_biorepintensities!$A$1:$G$1,0),FALSE)</f>
        <v>34333554.151872486</v>
      </c>
      <c r="H91" s="10">
        <f>ROUND(AVERAGE(B91:D91),all_biorepintensities!$U$4)</f>
        <v>58842358.2860514</v>
      </c>
      <c r="I91" s="10">
        <f>ROUND(AVERAGE(E91:G91),all_biorepintensities!$U$4)</f>
        <v>-58842358.2860514</v>
      </c>
      <c r="J91" s="2">
        <f>ROUND(SQRT(((1/3+1/3)/4)*((SUM((B91-H91)^2,(C91-H91)^2,(D91-H91)^2)+SUM((E91-I91)^2,(F91-I91)^2,(G91-I91)^2)))),all_biorepintensities!$U$4)</f>
        <v>179883605.249787</v>
      </c>
      <c r="K91" s="2">
        <f>ROUND((I91-H91)/(J91+all_biorepintensities!$U$2),all_biorepintensities!$U$4)</f>
        <v>-0.65422702509999997</v>
      </c>
      <c r="L91" s="2">
        <f>K91+0.00000001*ROWS($K$2:K91)</f>
        <v>-0.6542261251</v>
      </c>
      <c r="M91">
        <f t="shared" si="1"/>
        <v>11</v>
      </c>
      <c r="N91">
        <f>INDEX($K$2:$K$420,MATCH(ROWS($M$2:$M91),$M$2:$M$420,0))</f>
        <v>0.50632600270000006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-10632804.600951791</v>
      </c>
      <c r="C92">
        <f>VLOOKUP($A92,all_biorepintensities!$A:$G,MATCH(C$1,all_biorepintensities!$A$1:$G$1,0),FALSE)</f>
        <v>-3167044.8292028382</v>
      </c>
      <c r="D92">
        <f>VLOOKUP($A92,all_biorepintensities!$A:$G,MATCH(D$1,all_biorepintensities!$A$1:$G$1,0),FALSE)</f>
        <v>6870913.5562739074</v>
      </c>
      <c r="E92">
        <f>VLOOKUP($A92,all_biorepintensities!$A:$G,MATCH(E$1,all_biorepintensities!$A$1:$G$1,0),FALSE)</f>
        <v>-7663445.4165023789</v>
      </c>
      <c r="F92">
        <f>VLOOKUP($A92,all_biorepintensities!$A:$G,MATCH(F$1,all_biorepintensities!$A$1:$G$1,0),FALSE)</f>
        <v>4953138.931761466</v>
      </c>
      <c r="G92">
        <f>VLOOKUP($A92,all_biorepintensities!$A:$G,MATCH(G$1,all_biorepintensities!$A$1:$G$1,0),FALSE)</f>
        <v>9639242.3586216271</v>
      </c>
      <c r="H92" s="10">
        <f>ROUND(AVERAGE(B92:D92),all_biorepintensities!$U$4)</f>
        <v>-2309645.2912935698</v>
      </c>
      <c r="I92" s="10">
        <f>ROUND(AVERAGE(E92:G92),all_biorepintensities!$U$4)</f>
        <v>2309645.2912935698</v>
      </c>
      <c r="J92" s="2">
        <f>ROUND(SQRT(((1/3+1/3)/4)*((SUM((B92-H92)^2,(C92-H92)^2,(D92-H92)^2)+SUM((E92-I92)^2,(F92-I92)^2,(G92-I92)^2)))),all_biorepintensities!$U$4)</f>
        <v>7239548.3938077996</v>
      </c>
      <c r="K92" s="2">
        <f>ROUND((I92-H92)/(J92+all_biorepintensities!$U$2),all_biorepintensities!$U$4)</f>
        <v>0.6380632732</v>
      </c>
      <c r="L92" s="2">
        <f>K92+0.00000001*ROWS($K$2:K92)</f>
        <v>0.63806418320000002</v>
      </c>
      <c r="M92">
        <f t="shared" si="1"/>
        <v>97</v>
      </c>
      <c r="N92">
        <f>INDEX($K$2:$K$420,MATCH(ROWS($M$2:$M92),$M$2:$M$420,0))</f>
        <v>0.51740545650000003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-313766639.65237284</v>
      </c>
      <c r="C93">
        <f>VLOOKUP($A93,all_biorepintensities!$A:$G,MATCH(C$1,all_biorepintensities!$A$1:$G$1,0),FALSE)</f>
        <v>105002852.89901286</v>
      </c>
      <c r="D93">
        <f>VLOOKUP($A93,all_biorepintensities!$A:$G,MATCH(D$1,all_biorepintensities!$A$1:$G$1,0),FALSE)</f>
        <v>236841006.92213595</v>
      </c>
      <c r="E93">
        <f>VLOOKUP($A93,all_biorepintensities!$A:$G,MATCH(E$1,all_biorepintensities!$A$1:$G$1,0),FALSE)</f>
        <v>-288064730.2454623</v>
      </c>
      <c r="F93">
        <f>VLOOKUP($A93,all_biorepintensities!$A:$G,MATCH(F$1,all_biorepintensities!$A$1:$G$1,0),FALSE)</f>
        <v>59136798.241968989</v>
      </c>
      <c r="G93">
        <f>VLOOKUP($A93,all_biorepintensities!$A:$G,MATCH(G$1,all_biorepintensities!$A$1:$G$1,0),FALSE)</f>
        <v>200850711.83471715</v>
      </c>
      <c r="H93" s="10">
        <f>ROUND(AVERAGE(B93:D93),all_biorepintensities!$U$4)</f>
        <v>9359073.38959199</v>
      </c>
      <c r="I93" s="10">
        <f>ROUND(AVERAGE(E93:G93),all_biorepintensities!$U$4)</f>
        <v>-9359073.3895920496</v>
      </c>
      <c r="J93" s="2">
        <f>ROUND(SQRT(((1/3+1/3)/4)*((SUM((B93-H93)^2,(C93-H93)^2,(D93-H93)^2)+SUM((E93-I93)^2,(F93-I93)^2,(G93-I93)^2)))),all_biorepintensities!$U$4)</f>
        <v>220553345.95418099</v>
      </c>
      <c r="K93" s="2">
        <f>ROUND((I93-H93)/(J93+all_biorepintensities!$U$2),all_biorepintensities!$U$4)</f>
        <v>-8.4869021700000005E-2</v>
      </c>
      <c r="L93" s="2">
        <f>K93+0.00000001*ROWS($K$2:K93)</f>
        <v>-8.4868101700000004E-2</v>
      </c>
      <c r="M93">
        <f t="shared" si="1"/>
        <v>40</v>
      </c>
      <c r="N93">
        <f>INDEX($K$2:$K$420,MATCH(ROWS($M$2:$M93),$M$2:$M$420,0))</f>
        <v>0.52114168360000002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-707261672.70599151</v>
      </c>
      <c r="C94">
        <f>VLOOKUP($A94,all_biorepintensities!$A:$G,MATCH(C$1,all_biorepintensities!$A$1:$G$1,0),FALSE)</f>
        <v>484518570.09147394</v>
      </c>
      <c r="D94">
        <f>VLOOKUP($A94,all_biorepintensities!$A:$G,MATCH(D$1,all_biorepintensities!$A$1:$G$1,0),FALSE)</f>
        <v>741830764.91304433</v>
      </c>
      <c r="E94">
        <f>VLOOKUP($A94,all_biorepintensities!$A:$G,MATCH(E$1,all_biorepintensities!$A$1:$G$1,0),FALSE)</f>
        <v>-662444584.30532432</v>
      </c>
      <c r="F94">
        <f>VLOOKUP($A94,all_biorepintensities!$A:$G,MATCH(F$1,all_biorepintensities!$A$1:$G$1,0),FALSE)</f>
        <v>-147894360.00768471</v>
      </c>
      <c r="G94">
        <f>VLOOKUP($A94,all_biorepintensities!$A:$G,MATCH(G$1,all_biorepintensities!$A$1:$G$1,0),FALSE)</f>
        <v>291251282.0144819</v>
      </c>
      <c r="H94" s="10">
        <f>ROUND(AVERAGE(B94:D94),all_biorepintensities!$U$4)</f>
        <v>173029220.76617599</v>
      </c>
      <c r="I94" s="10">
        <f>ROUND(AVERAGE(E94:G94),all_biorepintensities!$U$4)</f>
        <v>-173029220.76617599</v>
      </c>
      <c r="J94" s="2">
        <f>ROUND(SQRT(((1/3+1/3)/4)*((SUM((B94-H94)^2,(C94-H94)^2,(D94-H94)^2)+SUM((E94-I94)^2,(F94-I94)^2,(G94-I94)^2)))),all_biorepintensities!$U$4)</f>
        <v>524593241.32333702</v>
      </c>
      <c r="K94" s="2">
        <f>ROUND((I94-H94)/(J94+all_biorepintensities!$U$2),all_biorepintensities!$U$4)</f>
        <v>-0.65967003310000005</v>
      </c>
      <c r="L94" s="2">
        <f>K94+0.00000001*ROWS($K$2:K94)</f>
        <v>-0.65966910310000004</v>
      </c>
      <c r="M94">
        <f t="shared" si="1"/>
        <v>10</v>
      </c>
      <c r="N94">
        <f>INDEX($K$2:$K$420,MATCH(ROWS($M$2:$M94),$M$2:$M$420,0))</f>
        <v>0.53453695420000003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-123156279.72600953</v>
      </c>
      <c r="C95">
        <f>VLOOKUP($A95,all_biorepintensities!$A:$G,MATCH(C$1,all_biorepintensities!$A$1:$G$1,0),FALSE)</f>
        <v>273469418.33126986</v>
      </c>
      <c r="D95">
        <f>VLOOKUP($A95,all_biorepintensities!$A:$G,MATCH(D$1,all_biorepintensities!$A$1:$G$1,0),FALSE)</f>
        <v>-59751870.285605662</v>
      </c>
      <c r="E95">
        <f>VLOOKUP($A95,all_biorepintensities!$A:$G,MATCH(E$1,all_biorepintensities!$A$1:$G$1,0),FALSE)</f>
        <v>-116281588.91017236</v>
      </c>
      <c r="F95">
        <f>VLOOKUP($A95,all_biorepintensities!$A:$G,MATCH(F$1,all_biorepintensities!$A$1:$G$1,0),FALSE)</f>
        <v>125924768.05582528</v>
      </c>
      <c r="G95">
        <f>VLOOKUP($A95,all_biorepintensities!$A:$G,MATCH(G$1,all_biorepintensities!$A$1:$G$1,0),FALSE)</f>
        <v>-100204447.46530768</v>
      </c>
      <c r="H95" s="10">
        <f>ROUND(AVERAGE(B95:D95),all_biorepintensities!$U$4)</f>
        <v>30187089.439884901</v>
      </c>
      <c r="I95" s="10">
        <f>ROUND(AVERAGE(E95:G95),all_biorepintensities!$U$4)</f>
        <v>-30187089.439884901</v>
      </c>
      <c r="J95" s="2">
        <f>ROUND(SQRT(((1/3+1/3)/4)*((SUM((B95-H95)^2,(C95-H95)^2,(D95-H95)^2)+SUM((E95-I95)^2,(F95-I95)^2,(G95-I95)^2)))),all_biorepintensities!$U$4)</f>
        <v>145759563.556523</v>
      </c>
      <c r="K95" s="2">
        <f>ROUND((I95-H95)/(J95+all_biorepintensities!$U$2),all_biorepintensities!$U$4)</f>
        <v>-0.41420389159999998</v>
      </c>
      <c r="L95" s="2">
        <f>K95+0.00000001*ROWS($K$2:K95)</f>
        <v>-0.41420295159999998</v>
      </c>
      <c r="M95">
        <f t="shared" si="1"/>
        <v>24</v>
      </c>
      <c r="N95">
        <f>INDEX($K$2:$K$420,MATCH(ROWS($M$2:$M95),$M$2:$M$420,0))</f>
        <v>0.54064202159999997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-17998694.55576634</v>
      </c>
      <c r="C96">
        <f>VLOOKUP($A96,all_biorepintensities!$A:$G,MATCH(C$1,all_biorepintensities!$A$1:$G$1,0),FALSE)</f>
        <v>13579223.13111094</v>
      </c>
      <c r="D96">
        <f>VLOOKUP($A96,all_biorepintensities!$A:$G,MATCH(D$1,all_biorepintensities!$A$1:$G$1,0),FALSE)</f>
        <v>12809939.484611828</v>
      </c>
      <c r="E96">
        <f>VLOOKUP($A96,all_biorepintensities!$A:$G,MATCH(E$1,all_biorepintensities!$A$1:$G$1,0),FALSE)</f>
        <v>-17163222.556590367</v>
      </c>
      <c r="F96">
        <f>VLOOKUP($A96,all_biorepintensities!$A:$G,MATCH(F$1,all_biorepintensities!$A$1:$G$1,0),FALSE)</f>
        <v>9060634.2114234976</v>
      </c>
      <c r="G96">
        <f>VLOOKUP($A96,all_biorepintensities!$A:$G,MATCH(G$1,all_biorepintensities!$A$1:$G$1,0),FALSE)</f>
        <v>-287879.71478954703</v>
      </c>
      <c r="H96" s="10">
        <f>ROUND(AVERAGE(B96:D96),all_biorepintensities!$U$4)</f>
        <v>2796822.6866521402</v>
      </c>
      <c r="I96" s="10">
        <f>ROUND(AVERAGE(E96:G96),all_biorepintensities!$U$4)</f>
        <v>-2796822.6866521402</v>
      </c>
      <c r="J96" s="2">
        <f>ROUND(SQRT(((1/3+1/3)/4)*((SUM((B96-H96)^2,(C96-H96)^2,(D96-H96)^2)+SUM((E96-I96)^2,(F96-I96)^2,(G96-I96)^2)))),all_biorepintensities!$U$4)</f>
        <v>12924548.5342346</v>
      </c>
      <c r="K96" s="2">
        <f>ROUND((I96-H96)/(J96+all_biorepintensities!$U$2),all_biorepintensities!$U$4)</f>
        <v>-0.43279228870000003</v>
      </c>
      <c r="L96" s="2">
        <f>K96+0.00000001*ROWS($K$2:K96)</f>
        <v>-0.43279133870000003</v>
      </c>
      <c r="M96">
        <f t="shared" si="1"/>
        <v>20</v>
      </c>
      <c r="N96">
        <f>INDEX($K$2:$K$420,MATCH(ROWS($M$2:$M96),$M$2:$M$420,0))</f>
        <v>0.57837126250000004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29352736.468780369</v>
      </c>
      <c r="C97">
        <f>VLOOKUP($A97,all_biorepintensities!$A:$G,MATCH(C$1,all_biorepintensities!$A$1:$G$1,0),FALSE)</f>
        <v>-51185038.406714469</v>
      </c>
      <c r="D97">
        <f>VLOOKUP($A97,all_biorepintensities!$A:$G,MATCH(D$1,all_biorepintensities!$A$1:$G$1,0),FALSE)</f>
        <v>7979858.6774294078</v>
      </c>
      <c r="E97">
        <f>VLOOKUP($A97,all_biorepintensities!$A:$G,MATCH(E$1,all_biorepintensities!$A$1:$G$1,0),FALSE)</f>
        <v>43423635.239954323</v>
      </c>
      <c r="F97">
        <f>VLOOKUP($A97,all_biorepintensities!$A:$G,MATCH(F$1,all_biorepintensities!$A$1:$G$1,0),FALSE)</f>
        <v>-40687063.520759463</v>
      </c>
      <c r="G97">
        <f>VLOOKUP($A97,all_biorepintensities!$A:$G,MATCH(G$1,all_biorepintensities!$A$1:$G$1,0),FALSE)</f>
        <v>11115871.541309655</v>
      </c>
      <c r="H97" s="10">
        <f>ROUND(AVERAGE(B97:D97),all_biorepintensities!$U$4)</f>
        <v>-4617481.0868349001</v>
      </c>
      <c r="I97" s="10">
        <f>ROUND(AVERAGE(E97:G97),all_biorepintensities!$U$4)</f>
        <v>4617481.0868348395</v>
      </c>
      <c r="J97" s="2">
        <f>ROUND(SQRT(((1/3+1/3)/4)*((SUM((B97-H97)^2,(C97-H97)^2,(D97-H97)^2)+SUM((E97-I97)^2,(F97-I97)^2,(G97-I97)^2)))),all_biorepintensities!$U$4)</f>
        <v>34355626.626528002</v>
      </c>
      <c r="K97" s="2">
        <f>ROUND((I97-H97)/(J97+all_biorepintensities!$U$2),all_biorepintensities!$U$4)</f>
        <v>0.2688049327</v>
      </c>
      <c r="L97" s="2">
        <f>K97+0.00000001*ROWS($K$2:K97)</f>
        <v>0.26880589269999999</v>
      </c>
      <c r="M97">
        <f t="shared" si="1"/>
        <v>79</v>
      </c>
      <c r="N97">
        <f>INDEX($K$2:$K$420,MATCH(ROWS($M$2:$M97),$M$2:$M$420,0))</f>
        <v>0.63309600789999998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-323337954.64127332</v>
      </c>
      <c r="C98">
        <f>VLOOKUP($A98,all_biorepintensities!$A:$G,MATCH(C$1,all_biorepintensities!$A$1:$G$1,0),FALSE)</f>
        <v>118410552.46797067</v>
      </c>
      <c r="D98">
        <f>VLOOKUP($A98,all_biorepintensities!$A:$G,MATCH(D$1,all_biorepintensities!$A$1:$G$1,0),FALSE)</f>
        <v>209380959.33834291</v>
      </c>
      <c r="E98">
        <f>VLOOKUP($A98,all_biorepintensities!$A:$G,MATCH(E$1,all_biorepintensities!$A$1:$G$1,0),FALSE)</f>
        <v>-327208958.13805884</v>
      </c>
      <c r="F98">
        <f>VLOOKUP($A98,all_biorepintensities!$A:$G,MATCH(F$1,all_biorepintensities!$A$1:$G$1,0),FALSE)</f>
        <v>123323157.85303414</v>
      </c>
      <c r="G98">
        <f>VLOOKUP($A98,all_biorepintensities!$A:$G,MATCH(G$1,all_biorepintensities!$A$1:$G$1,0),FALSE)</f>
        <v>199432243.11998403</v>
      </c>
      <c r="H98" s="10">
        <f>ROUND(AVERAGE(B98:D98),all_biorepintensities!$U$4)</f>
        <v>1484519.0550134201</v>
      </c>
      <c r="I98" s="10">
        <f>ROUND(AVERAGE(E98:G98),all_biorepintensities!$U$4)</f>
        <v>-1484519.05501356</v>
      </c>
      <c r="J98" s="2">
        <f>ROUND(SQRT(((1/3+1/3)/4)*((SUM((B98-H98)^2,(C98-H98)^2,(D98-H98)^2)+SUM((E98-I98)^2,(F98-I98)^2,(G98-I98)^2)))),all_biorepintensities!$U$4)</f>
        <v>232537874.45789501</v>
      </c>
      <c r="K98" s="2">
        <f>ROUND((I98-H98)/(J98+all_biorepintensities!$U$2),all_biorepintensities!$U$4)</f>
        <v>-1.27679764E-2</v>
      </c>
      <c r="L98" s="2">
        <f>K98+0.00000001*ROWS($K$2:K98)</f>
        <v>-1.2767006400000001E-2</v>
      </c>
      <c r="M98">
        <f t="shared" si="1"/>
        <v>53</v>
      </c>
      <c r="N98">
        <f>INDEX($K$2:$K$420,MATCH(ROWS($M$2:$M98),$M$2:$M$420,0))</f>
        <v>0.6380632732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-127395046.28033812</v>
      </c>
      <c r="C99">
        <f>VLOOKUP($A99,all_biorepintensities!$A:$G,MATCH(C$1,all_biorepintensities!$A$1:$G$1,0),FALSE)</f>
        <v>52062995.209876239</v>
      </c>
      <c r="D99">
        <f>VLOOKUP($A99,all_biorepintensities!$A:$G,MATCH(D$1,all_biorepintensities!$A$1:$G$1,0),FALSE)</f>
        <v>57424563.239520699</v>
      </c>
      <c r="E99">
        <f>VLOOKUP($A99,all_biorepintensities!$A:$G,MATCH(E$1,all_biorepintensities!$A$1:$G$1,0),FALSE)</f>
        <v>-116398777.12452893</v>
      </c>
      <c r="F99">
        <f>VLOOKUP($A99,all_biorepintensities!$A:$G,MATCH(F$1,all_biorepintensities!$A$1:$G$1,0),FALSE)</f>
        <v>60616815.893394947</v>
      </c>
      <c r="G99">
        <f>VLOOKUP($A99,all_biorepintensities!$A:$G,MATCH(G$1,all_biorepintensities!$A$1:$G$1,0),FALSE)</f>
        <v>73689449.062075317</v>
      </c>
      <c r="H99" s="10">
        <f>ROUND(AVERAGE(B99:D99),all_biorepintensities!$U$4)</f>
        <v>-5969162.6103137303</v>
      </c>
      <c r="I99" s="10">
        <f>ROUND(AVERAGE(E99:G99),all_biorepintensities!$U$4)</f>
        <v>5969162.6103137797</v>
      </c>
      <c r="J99" s="2">
        <f>ROUND(SQRT(((1/3+1/3)/4)*((SUM((B99-H99)^2,(C99-H99)^2,(D99-H99)^2)+SUM((E99-I99)^2,(F99-I99)^2,(G99-I99)^2)))),all_biorepintensities!$U$4)</f>
        <v>86291228.720772699</v>
      </c>
      <c r="K99" s="2">
        <f>ROUND((I99-H99)/(J99+all_biorepintensities!$U$2),all_biorepintensities!$U$4)</f>
        <v>0.1383492304</v>
      </c>
      <c r="L99" s="2">
        <f>K99+0.00000001*ROWS($K$2:K99)</f>
        <v>0.13835021040000001</v>
      </c>
      <c r="M99">
        <f t="shared" si="1"/>
        <v>75</v>
      </c>
      <c r="N99">
        <f>INDEX($K$2:$K$420,MATCH(ROWS($M$2:$M99),$M$2:$M$420,0))</f>
        <v>0.78683187359999995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-91662864.182981536</v>
      </c>
      <c r="C100">
        <f>VLOOKUP($A100,all_biorepintensities!$A:$G,MATCH(C$1,all_biorepintensities!$A$1:$G$1,0),FALSE)</f>
        <v>15181568.477253571</v>
      </c>
      <c r="D100">
        <f>VLOOKUP($A100,all_biorepintensities!$A:$G,MATCH(D$1,all_biorepintensities!$A$1:$G$1,0),FALSE)</f>
        <v>79479975.412252143</v>
      </c>
      <c r="E100">
        <f>VLOOKUP($A100,all_biorepintensities!$A:$G,MATCH(E$1,all_biorepintensities!$A$1:$G$1,0),FALSE)</f>
        <v>-92656653.793949962</v>
      </c>
      <c r="F100">
        <f>VLOOKUP($A100,all_biorepintensities!$A:$G,MATCH(F$1,all_biorepintensities!$A$1:$G$1,0),FALSE)</f>
        <v>20954584.258450404</v>
      </c>
      <c r="G100">
        <f>VLOOKUP($A100,all_biorepintensities!$A:$G,MATCH(G$1,all_biorepintensities!$A$1:$G$1,0),FALSE)</f>
        <v>68703389.828975365</v>
      </c>
      <c r="H100" s="10">
        <f>ROUND(AVERAGE(B100:D100),all_biorepintensities!$U$4)</f>
        <v>999559.90217472601</v>
      </c>
      <c r="I100" s="10">
        <f>ROUND(AVERAGE(E100:G100),all_biorepintensities!$U$4)</f>
        <v>-999559.90217473102</v>
      </c>
      <c r="J100" s="2">
        <f>ROUND(SQRT(((1/3+1/3)/4)*((SUM((B100-H100)^2,(C100-H100)^2,(D100-H100)^2)+SUM((E100-I100)^2,(F100-I100)^2,(G100-I100)^2)))),all_biorepintensities!$U$4)</f>
        <v>69147352.722199693</v>
      </c>
      <c r="K100" s="2">
        <f>ROUND((I100-H100)/(J100+all_biorepintensities!$U$2),all_biorepintensities!$U$4)</f>
        <v>-2.8911009599999999E-2</v>
      </c>
      <c r="L100" s="2">
        <f>K100+0.00000001*ROWS($K$2:K100)</f>
        <v>-2.89100196E-2</v>
      </c>
      <c r="M100">
        <f t="shared" si="1"/>
        <v>48</v>
      </c>
      <c r="N100">
        <f>INDEX($K$2:$K$420,MATCH(ROWS($M$2:$M100),$M$2:$M$420,0))</f>
        <v>1.4519569910000001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-79117920.652400672</v>
      </c>
      <c r="C101">
        <f>VLOOKUP($A101,all_biorepintensities!$A:$G,MATCH(C$1,all_biorepintensities!$A$1:$G$1,0),FALSE)</f>
        <v>-50394674.934023753</v>
      </c>
      <c r="D101">
        <f>VLOOKUP($A101,all_biorepintensities!$A:$G,MATCH(D$1,all_biorepintensities!$A$1:$G$1,0),FALSE)</f>
        <v>78460935.852700859</v>
      </c>
      <c r="E101">
        <f>VLOOKUP($A101,all_biorepintensities!$A:$G,MATCH(E$1,all_biorepintensities!$A$1:$G$1,0),FALSE)</f>
        <v>-98834758.509117573</v>
      </c>
      <c r="F101">
        <f>VLOOKUP($A101,all_biorepintensities!$A:$G,MATCH(F$1,all_biorepintensities!$A$1:$G$1,0),FALSE)</f>
        <v>-1984166.8799076378</v>
      </c>
      <c r="G101">
        <f>VLOOKUP($A101,all_biorepintensities!$A:$G,MATCH(G$1,all_biorepintensities!$A$1:$G$1,0),FALSE)</f>
        <v>151870585.12274876</v>
      </c>
      <c r="H101" s="10">
        <f>ROUND(AVERAGE(B101:D101),all_biorepintensities!$U$4)</f>
        <v>-17017219.9112412</v>
      </c>
      <c r="I101" s="10">
        <f>ROUND(AVERAGE(E101:G101),all_biorepintensities!$U$4)</f>
        <v>17017219.9112412</v>
      </c>
      <c r="J101" s="2">
        <f>ROUND(SQRT(((1/3+1/3)/4)*((SUM((B101-H101)^2,(C101-H101)^2,(D101-H101)^2)+SUM((E101-I101)^2,(F101-I101)^2,(G101-I101)^2)))),all_biorepintensities!$U$4)</f>
        <v>87611636.857583806</v>
      </c>
      <c r="K101" s="2">
        <f>ROUND((I101-H101)/(J101+all_biorepintensities!$U$2),all_biorepintensities!$U$4)</f>
        <v>0.38846939349999998</v>
      </c>
      <c r="L101" s="2">
        <f>K101+0.00000001*ROWS($K$2:K101)</f>
        <v>0.38847039349999996</v>
      </c>
      <c r="M101">
        <f t="shared" si="1"/>
        <v>85</v>
      </c>
      <c r="N101">
        <f>INDEX($K$2:$K$420,MATCH(ROWS($M$2:$M101),$M$2:$M$420,0))</f>
        <v>1.749054466</v>
      </c>
      <c r="O101"/>
      <c r="P101"/>
    </row>
    <row r="102" spans="1:16" x14ac:dyDescent="0.25">
      <c r="H102" s="10"/>
      <c r="I102" s="10"/>
      <c r="M102"/>
      <c r="O102"/>
      <c r="P102"/>
    </row>
    <row r="103" spans="1:16" x14ac:dyDescent="0.25">
      <c r="H103" s="10"/>
      <c r="I103" s="10"/>
      <c r="M103"/>
      <c r="O103"/>
      <c r="P103"/>
    </row>
    <row r="104" spans="1:16" x14ac:dyDescent="0.25">
      <c r="H104" s="10"/>
      <c r="I104" s="10"/>
      <c r="M104"/>
      <c r="O104"/>
      <c r="P104"/>
    </row>
    <row r="105" spans="1:16" x14ac:dyDescent="0.25">
      <c r="H105" s="10"/>
      <c r="I105" s="10"/>
      <c r="M105"/>
      <c r="O105"/>
      <c r="P105"/>
    </row>
    <row r="106" spans="1:16" x14ac:dyDescent="0.25">
      <c r="H106" s="10"/>
      <c r="I106" s="10"/>
      <c r="M106"/>
      <c r="O106"/>
      <c r="P106"/>
    </row>
    <row r="107" spans="1:16" x14ac:dyDescent="0.25">
      <c r="H107" s="10"/>
      <c r="I107" s="10"/>
      <c r="M107"/>
      <c r="O107"/>
      <c r="P107"/>
    </row>
    <row r="108" spans="1:16" x14ac:dyDescent="0.25">
      <c r="H108" s="10"/>
      <c r="I108" s="10"/>
      <c r="M108"/>
      <c r="O108"/>
      <c r="P108"/>
    </row>
    <row r="109" spans="1:16" x14ac:dyDescent="0.25">
      <c r="H109" s="10"/>
      <c r="I109" s="10"/>
      <c r="M109"/>
      <c r="O109"/>
      <c r="P109"/>
    </row>
    <row r="110" spans="1:16" x14ac:dyDescent="0.25">
      <c r="H110" s="10"/>
      <c r="I110" s="10"/>
      <c r="M110"/>
      <c r="O110"/>
      <c r="P110"/>
    </row>
    <row r="111" spans="1:16" x14ac:dyDescent="0.25">
      <c r="H111" s="10"/>
      <c r="I111" s="10"/>
      <c r="M111"/>
      <c r="O111"/>
      <c r="P111"/>
    </row>
    <row r="112" spans="1:16" x14ac:dyDescent="0.25">
      <c r="H112" s="10"/>
      <c r="I112" s="10"/>
      <c r="M112"/>
      <c r="O112"/>
      <c r="P112"/>
    </row>
    <row r="113" spans="8:16" x14ac:dyDescent="0.25">
      <c r="H113" s="10"/>
      <c r="I113" s="10"/>
      <c r="M113"/>
      <c r="O113"/>
      <c r="P113"/>
    </row>
    <row r="114" spans="8:16" x14ac:dyDescent="0.25">
      <c r="H114" s="10"/>
      <c r="I114" s="10"/>
      <c r="M114"/>
      <c r="O114"/>
      <c r="P114"/>
    </row>
    <row r="115" spans="8:16" x14ac:dyDescent="0.25">
      <c r="H115" s="10"/>
      <c r="I115" s="10"/>
      <c r="M115"/>
      <c r="O115"/>
      <c r="P115"/>
    </row>
    <row r="116" spans="8:16" x14ac:dyDescent="0.25">
      <c r="H116" s="10"/>
      <c r="I116" s="10"/>
      <c r="M116"/>
      <c r="O116"/>
      <c r="P116"/>
    </row>
    <row r="117" spans="8:16" x14ac:dyDescent="0.25">
      <c r="H117" s="10"/>
      <c r="I117" s="10"/>
      <c r="M117"/>
      <c r="O117"/>
      <c r="P117"/>
    </row>
    <row r="118" spans="8:16" x14ac:dyDescent="0.25">
      <c r="H118" s="10"/>
      <c r="I118" s="10"/>
      <c r="M118"/>
      <c r="O118"/>
      <c r="P118"/>
    </row>
    <row r="119" spans="8:16" x14ac:dyDescent="0.25">
      <c r="H119" s="10"/>
      <c r="I119" s="10"/>
      <c r="M119"/>
      <c r="O119"/>
      <c r="P119"/>
    </row>
    <row r="120" spans="8:16" x14ac:dyDescent="0.25">
      <c r="H120" s="10"/>
      <c r="I120" s="10"/>
      <c r="M120"/>
      <c r="O120"/>
      <c r="P120"/>
    </row>
    <row r="121" spans="8:16" x14ac:dyDescent="0.25">
      <c r="H121" s="10"/>
      <c r="I121" s="10"/>
      <c r="M121"/>
      <c r="O121"/>
      <c r="P121"/>
    </row>
    <row r="122" spans="8:16" x14ac:dyDescent="0.25">
      <c r="H122" s="10"/>
      <c r="I122" s="10"/>
      <c r="M122"/>
      <c r="O122"/>
      <c r="P122"/>
    </row>
    <row r="123" spans="8:16" x14ac:dyDescent="0.25">
      <c r="H123" s="10"/>
      <c r="I123" s="10"/>
      <c r="M123"/>
      <c r="O123"/>
      <c r="P123"/>
    </row>
    <row r="124" spans="8:16" x14ac:dyDescent="0.25">
      <c r="H124" s="10"/>
      <c r="I124" s="10"/>
      <c r="M124"/>
      <c r="O124"/>
      <c r="P124"/>
    </row>
    <row r="125" spans="8:16" x14ac:dyDescent="0.25">
      <c r="H125" s="10"/>
      <c r="I125" s="10"/>
      <c r="M125"/>
      <c r="O125"/>
      <c r="P125"/>
    </row>
    <row r="126" spans="8:16" x14ac:dyDescent="0.25">
      <c r="H126" s="10"/>
      <c r="I126" s="10"/>
      <c r="M126"/>
      <c r="O126"/>
      <c r="P126"/>
    </row>
    <row r="127" spans="8:16" x14ac:dyDescent="0.25">
      <c r="H127" s="10"/>
      <c r="I127" s="10"/>
      <c r="M127"/>
      <c r="O127"/>
      <c r="P127"/>
    </row>
    <row r="128" spans="8:16" x14ac:dyDescent="0.25">
      <c r="H128" s="10"/>
      <c r="I128" s="10"/>
      <c r="M128"/>
      <c r="O128"/>
      <c r="P128"/>
    </row>
    <row r="129" spans="8:16" x14ac:dyDescent="0.25">
      <c r="H129" s="10"/>
      <c r="I129" s="10"/>
      <c r="M129"/>
      <c r="O129"/>
      <c r="P129"/>
    </row>
    <row r="130" spans="8:16" x14ac:dyDescent="0.25">
      <c r="H130" s="10"/>
      <c r="I130" s="10"/>
      <c r="M130"/>
      <c r="O130"/>
      <c r="P130"/>
    </row>
    <row r="131" spans="8:16" x14ac:dyDescent="0.25">
      <c r="H131" s="10"/>
      <c r="I131" s="10"/>
      <c r="M131"/>
      <c r="O131"/>
      <c r="P131"/>
    </row>
    <row r="132" spans="8:16" x14ac:dyDescent="0.25">
      <c r="H132" s="10"/>
      <c r="I132" s="10"/>
      <c r="M132"/>
      <c r="O132"/>
      <c r="P132"/>
    </row>
    <row r="133" spans="8:16" x14ac:dyDescent="0.25">
      <c r="H133" s="10"/>
      <c r="I133" s="10"/>
      <c r="M133"/>
      <c r="O133"/>
      <c r="P133"/>
    </row>
    <row r="134" spans="8:16" x14ac:dyDescent="0.25">
      <c r="H134" s="10"/>
      <c r="I134" s="10"/>
      <c r="M134"/>
      <c r="O134"/>
      <c r="P134"/>
    </row>
    <row r="135" spans="8:16" x14ac:dyDescent="0.25">
      <c r="H135" s="10"/>
      <c r="I135" s="10"/>
      <c r="M135"/>
      <c r="O135"/>
      <c r="P135"/>
    </row>
    <row r="136" spans="8:16" x14ac:dyDescent="0.25">
      <c r="H136" s="10"/>
      <c r="I136" s="10"/>
      <c r="M136"/>
      <c r="O136"/>
      <c r="P136"/>
    </row>
    <row r="137" spans="8:16" x14ac:dyDescent="0.25">
      <c r="H137" s="10"/>
      <c r="I137" s="10"/>
      <c r="M137"/>
      <c r="O137"/>
      <c r="P137"/>
    </row>
    <row r="138" spans="8:16" x14ac:dyDescent="0.25">
      <c r="H138" s="10"/>
      <c r="I138" s="10"/>
      <c r="M138"/>
      <c r="O138"/>
      <c r="P138"/>
    </row>
    <row r="139" spans="8:16" x14ac:dyDescent="0.25">
      <c r="H139" s="10"/>
      <c r="I139" s="10"/>
      <c r="M139"/>
      <c r="O139"/>
      <c r="P139"/>
    </row>
    <row r="140" spans="8:16" x14ac:dyDescent="0.25">
      <c r="H140" s="10"/>
      <c r="I140" s="10"/>
      <c r="M140"/>
      <c r="O140"/>
      <c r="P140"/>
    </row>
    <row r="141" spans="8:16" x14ac:dyDescent="0.25">
      <c r="H141" s="10"/>
      <c r="I141" s="10"/>
      <c r="M141"/>
      <c r="O141"/>
      <c r="P141"/>
    </row>
    <row r="142" spans="8:16" x14ac:dyDescent="0.25">
      <c r="H142" s="10"/>
      <c r="I142" s="10"/>
      <c r="M142"/>
      <c r="O142"/>
      <c r="P142"/>
    </row>
    <row r="143" spans="8:16" x14ac:dyDescent="0.25">
      <c r="H143" s="10"/>
      <c r="I143" s="10"/>
      <c r="M143"/>
      <c r="O143"/>
      <c r="P143"/>
    </row>
    <row r="144" spans="8:16" x14ac:dyDescent="0.25">
      <c r="H144" s="10"/>
      <c r="I144" s="10"/>
      <c r="M144"/>
      <c r="O144"/>
      <c r="P144"/>
    </row>
    <row r="145" spans="8:16" x14ac:dyDescent="0.25">
      <c r="H145" s="10"/>
      <c r="I145" s="10"/>
      <c r="M145"/>
      <c r="O145"/>
      <c r="P145"/>
    </row>
    <row r="146" spans="8:16" x14ac:dyDescent="0.25">
      <c r="H146" s="10"/>
      <c r="I146" s="10"/>
      <c r="M146"/>
      <c r="O146"/>
      <c r="P146"/>
    </row>
    <row r="147" spans="8:16" x14ac:dyDescent="0.25">
      <c r="H147" s="10"/>
      <c r="I147" s="10"/>
      <c r="M147"/>
      <c r="O147"/>
      <c r="P147"/>
    </row>
    <row r="148" spans="8:16" x14ac:dyDescent="0.25">
      <c r="H148" s="10"/>
      <c r="I148" s="10"/>
      <c r="M148"/>
      <c r="O148"/>
      <c r="P148"/>
    </row>
    <row r="149" spans="8:16" x14ac:dyDescent="0.25">
      <c r="H149" s="10"/>
      <c r="I149" s="10"/>
      <c r="M149"/>
      <c r="O149"/>
      <c r="P149"/>
    </row>
    <row r="150" spans="8:16" x14ac:dyDescent="0.25">
      <c r="H150" s="10"/>
      <c r="I150" s="10"/>
      <c r="M150"/>
      <c r="O150"/>
      <c r="P150"/>
    </row>
    <row r="151" spans="8:16" x14ac:dyDescent="0.25">
      <c r="H151" s="10"/>
      <c r="I151" s="10"/>
      <c r="M151"/>
      <c r="O151"/>
      <c r="P151"/>
    </row>
    <row r="152" spans="8:16" x14ac:dyDescent="0.25">
      <c r="H152" s="10"/>
      <c r="I152" s="10"/>
      <c r="M152"/>
      <c r="O152"/>
      <c r="P152"/>
    </row>
    <row r="153" spans="8:16" x14ac:dyDescent="0.25">
      <c r="H153" s="10"/>
      <c r="I153" s="10"/>
      <c r="M153"/>
      <c r="O153"/>
      <c r="P153"/>
    </row>
    <row r="154" spans="8:16" x14ac:dyDescent="0.25">
      <c r="H154" s="10"/>
      <c r="I154" s="10"/>
      <c r="M154"/>
      <c r="O154"/>
      <c r="P154"/>
    </row>
    <row r="155" spans="8:16" x14ac:dyDescent="0.25">
      <c r="H155" s="10"/>
      <c r="I155" s="10"/>
      <c r="M155"/>
      <c r="O155"/>
      <c r="P155"/>
    </row>
    <row r="156" spans="8:16" x14ac:dyDescent="0.25">
      <c r="H156" s="10"/>
      <c r="I156" s="10"/>
      <c r="M156"/>
      <c r="O156"/>
      <c r="P156"/>
    </row>
    <row r="157" spans="8:16" x14ac:dyDescent="0.25">
      <c r="H157" s="10"/>
      <c r="I157" s="10"/>
      <c r="M157"/>
      <c r="O157"/>
      <c r="P157"/>
    </row>
    <row r="158" spans="8:16" x14ac:dyDescent="0.25">
      <c r="H158" s="10"/>
      <c r="I158" s="10"/>
      <c r="M158"/>
      <c r="O158"/>
      <c r="P158"/>
    </row>
    <row r="159" spans="8:16" x14ac:dyDescent="0.25">
      <c r="H159" s="10"/>
      <c r="I159" s="10"/>
      <c r="M159"/>
      <c r="O159"/>
      <c r="P159"/>
    </row>
    <row r="160" spans="8:16" x14ac:dyDescent="0.25">
      <c r="H160" s="10"/>
      <c r="I160" s="10"/>
      <c r="M160"/>
      <c r="O160"/>
      <c r="P160"/>
    </row>
    <row r="161" spans="8:16" x14ac:dyDescent="0.25">
      <c r="H161" s="10"/>
      <c r="I161" s="10"/>
      <c r="M161"/>
      <c r="O161"/>
      <c r="P161"/>
    </row>
    <row r="162" spans="8:16" x14ac:dyDescent="0.25">
      <c r="H162" s="10"/>
      <c r="I162" s="10"/>
      <c r="M162"/>
      <c r="O162"/>
      <c r="P162"/>
    </row>
    <row r="163" spans="8:16" x14ac:dyDescent="0.25">
      <c r="H163" s="10"/>
      <c r="I163" s="10"/>
      <c r="M163"/>
      <c r="O163"/>
      <c r="P163"/>
    </row>
    <row r="164" spans="8:16" x14ac:dyDescent="0.25">
      <c r="H164" s="10"/>
      <c r="I164" s="10"/>
      <c r="M164"/>
      <c r="O164"/>
      <c r="P164"/>
    </row>
    <row r="165" spans="8:16" x14ac:dyDescent="0.25">
      <c r="H165" s="10"/>
      <c r="I165" s="10"/>
      <c r="M165"/>
      <c r="O165"/>
      <c r="P165"/>
    </row>
    <row r="166" spans="8:16" x14ac:dyDescent="0.25">
      <c r="H166" s="10"/>
      <c r="I166" s="10"/>
      <c r="M166"/>
      <c r="O166"/>
      <c r="P166"/>
    </row>
    <row r="167" spans="8:16" x14ac:dyDescent="0.25">
      <c r="H167" s="10"/>
      <c r="I167" s="10"/>
      <c r="M167"/>
      <c r="O167"/>
      <c r="P167"/>
    </row>
    <row r="168" spans="8:16" x14ac:dyDescent="0.25">
      <c r="H168" s="10"/>
      <c r="I168" s="10"/>
      <c r="M168"/>
      <c r="O168"/>
      <c r="P168"/>
    </row>
    <row r="169" spans="8:16" x14ac:dyDescent="0.25">
      <c r="H169" s="10"/>
      <c r="I169" s="10"/>
      <c r="M169"/>
      <c r="O169"/>
      <c r="P169"/>
    </row>
    <row r="170" spans="8:16" x14ac:dyDescent="0.25">
      <c r="H170" s="10"/>
      <c r="I170" s="10"/>
      <c r="M170"/>
      <c r="O170"/>
      <c r="P170"/>
    </row>
    <row r="171" spans="8:16" x14ac:dyDescent="0.25">
      <c r="H171" s="10"/>
      <c r="I171" s="10"/>
      <c r="M171"/>
      <c r="O171"/>
      <c r="P171"/>
    </row>
    <row r="172" spans="8:16" x14ac:dyDescent="0.25">
      <c r="H172" s="10"/>
      <c r="I172" s="10"/>
      <c r="M172"/>
      <c r="O172"/>
      <c r="P172"/>
    </row>
    <row r="173" spans="8:16" x14ac:dyDescent="0.25">
      <c r="H173" s="10"/>
      <c r="I173" s="10"/>
      <c r="M173"/>
      <c r="O173"/>
      <c r="P173"/>
    </row>
    <row r="174" spans="8:16" x14ac:dyDescent="0.25">
      <c r="H174" s="10"/>
      <c r="I174" s="10"/>
      <c r="M174"/>
      <c r="O174"/>
      <c r="P174"/>
    </row>
    <row r="175" spans="8:16" x14ac:dyDescent="0.25">
      <c r="H175" s="10"/>
      <c r="I175" s="10"/>
      <c r="M175"/>
      <c r="O175"/>
      <c r="P175"/>
    </row>
    <row r="176" spans="8:16" x14ac:dyDescent="0.25">
      <c r="H176" s="10"/>
      <c r="I176" s="10"/>
      <c r="M176"/>
      <c r="O176"/>
      <c r="P176"/>
    </row>
    <row r="177" spans="8:16" x14ac:dyDescent="0.25">
      <c r="H177" s="10"/>
      <c r="I177" s="10"/>
      <c r="M177"/>
      <c r="O177"/>
      <c r="P177"/>
    </row>
    <row r="178" spans="8:16" x14ac:dyDescent="0.25">
      <c r="H178" s="10"/>
      <c r="I178" s="10"/>
      <c r="M178"/>
      <c r="O178"/>
      <c r="P178"/>
    </row>
    <row r="179" spans="8:16" x14ac:dyDescent="0.25">
      <c r="H179" s="10"/>
      <c r="I179" s="10"/>
      <c r="M179"/>
      <c r="O179"/>
      <c r="P179"/>
    </row>
    <row r="180" spans="8:16" x14ac:dyDescent="0.25">
      <c r="H180" s="10"/>
      <c r="I180" s="10"/>
      <c r="M180"/>
      <c r="O180"/>
      <c r="P180"/>
    </row>
    <row r="181" spans="8:16" x14ac:dyDescent="0.25">
      <c r="H181" s="10"/>
      <c r="I181" s="10"/>
      <c r="M181"/>
      <c r="O181"/>
      <c r="P181"/>
    </row>
    <row r="182" spans="8:16" x14ac:dyDescent="0.25">
      <c r="H182" s="10"/>
      <c r="I182" s="10"/>
      <c r="M182"/>
      <c r="O182"/>
      <c r="P182"/>
    </row>
    <row r="183" spans="8:16" x14ac:dyDescent="0.25">
      <c r="H183" s="10"/>
      <c r="I183" s="10"/>
      <c r="M183"/>
      <c r="O183"/>
      <c r="P183"/>
    </row>
    <row r="184" spans="8:16" x14ac:dyDescent="0.25">
      <c r="H184" s="10"/>
      <c r="I184" s="10"/>
      <c r="M184"/>
      <c r="O184"/>
      <c r="P184"/>
    </row>
    <row r="185" spans="8:16" x14ac:dyDescent="0.25">
      <c r="H185" s="10"/>
      <c r="I185" s="10"/>
      <c r="M185"/>
      <c r="O185"/>
      <c r="P185"/>
    </row>
    <row r="186" spans="8:16" x14ac:dyDescent="0.25">
      <c r="H186" s="10"/>
      <c r="I186" s="10"/>
      <c r="M186"/>
      <c r="O186"/>
      <c r="P186"/>
    </row>
    <row r="187" spans="8:16" x14ac:dyDescent="0.25">
      <c r="H187" s="10"/>
      <c r="I187" s="10"/>
      <c r="M187"/>
      <c r="O187"/>
      <c r="P187"/>
    </row>
    <row r="188" spans="8:16" x14ac:dyDescent="0.25">
      <c r="H188" s="10"/>
      <c r="I188" s="10"/>
      <c r="M188"/>
      <c r="O188"/>
      <c r="P188"/>
    </row>
    <row r="189" spans="8:16" x14ac:dyDescent="0.25">
      <c r="H189" s="10"/>
      <c r="I189" s="10"/>
      <c r="M189"/>
      <c r="O189"/>
      <c r="P189"/>
    </row>
    <row r="190" spans="8:16" x14ac:dyDescent="0.25">
      <c r="H190" s="10"/>
      <c r="I190" s="10"/>
      <c r="M190"/>
      <c r="O190"/>
      <c r="P190"/>
    </row>
    <row r="191" spans="8:16" x14ac:dyDescent="0.25">
      <c r="H191" s="10"/>
      <c r="I191" s="10"/>
      <c r="M191"/>
      <c r="O191"/>
      <c r="P191"/>
    </row>
    <row r="192" spans="8:16" x14ac:dyDescent="0.25">
      <c r="H192" s="10"/>
      <c r="I192" s="10"/>
      <c r="M192"/>
      <c r="O192"/>
      <c r="P192"/>
    </row>
    <row r="193" spans="8:16" x14ac:dyDescent="0.25">
      <c r="H193" s="10"/>
      <c r="I193" s="10"/>
      <c r="M193"/>
      <c r="O193"/>
      <c r="P193"/>
    </row>
    <row r="194" spans="8:16" x14ac:dyDescent="0.25">
      <c r="H194" s="10"/>
      <c r="I194" s="10"/>
      <c r="M194"/>
      <c r="O194"/>
      <c r="P194"/>
    </row>
    <row r="195" spans="8:16" x14ac:dyDescent="0.25">
      <c r="H195" s="10"/>
      <c r="I195" s="10"/>
      <c r="M195"/>
      <c r="O195"/>
      <c r="P195"/>
    </row>
    <row r="196" spans="8:16" x14ac:dyDescent="0.25">
      <c r="H196" s="10"/>
      <c r="I196" s="10"/>
      <c r="M196"/>
      <c r="O196"/>
      <c r="P196"/>
    </row>
    <row r="197" spans="8:16" x14ac:dyDescent="0.25">
      <c r="H197" s="10"/>
      <c r="I197" s="10"/>
      <c r="M197"/>
      <c r="O197"/>
      <c r="P197"/>
    </row>
    <row r="198" spans="8:16" x14ac:dyDescent="0.25">
      <c r="H198" s="10"/>
      <c r="I198" s="10"/>
      <c r="M198"/>
      <c r="O198"/>
      <c r="P198"/>
    </row>
    <row r="199" spans="8:16" x14ac:dyDescent="0.25">
      <c r="H199" s="10"/>
      <c r="I199" s="10"/>
      <c r="M199"/>
      <c r="O199"/>
      <c r="P199"/>
    </row>
    <row r="200" spans="8:16" x14ac:dyDescent="0.25">
      <c r="H200" s="10"/>
      <c r="I200" s="10"/>
      <c r="M200"/>
      <c r="O200"/>
      <c r="P200"/>
    </row>
    <row r="201" spans="8:16" x14ac:dyDescent="0.25">
      <c r="H201" s="10"/>
      <c r="I201" s="10"/>
      <c r="M201"/>
      <c r="O201"/>
      <c r="P201"/>
    </row>
    <row r="202" spans="8:16" x14ac:dyDescent="0.25">
      <c r="H202" s="10"/>
      <c r="I202" s="10"/>
      <c r="M202"/>
      <c r="O202"/>
      <c r="P202"/>
    </row>
    <row r="203" spans="8:16" x14ac:dyDescent="0.25">
      <c r="H203" s="10"/>
      <c r="I203" s="10"/>
      <c r="M203"/>
      <c r="O203"/>
      <c r="P203"/>
    </row>
    <row r="204" spans="8:16" x14ac:dyDescent="0.25">
      <c r="H204" s="10"/>
      <c r="I204" s="10"/>
      <c r="M204"/>
      <c r="O204"/>
      <c r="P204"/>
    </row>
    <row r="205" spans="8:16" x14ac:dyDescent="0.25">
      <c r="H205" s="10"/>
      <c r="I205" s="10"/>
      <c r="M205"/>
      <c r="O205"/>
      <c r="P205"/>
    </row>
    <row r="206" spans="8:16" x14ac:dyDescent="0.25">
      <c r="H206" s="10"/>
      <c r="I206" s="10"/>
      <c r="M206"/>
      <c r="O206"/>
      <c r="P206"/>
    </row>
    <row r="207" spans="8:16" x14ac:dyDescent="0.25">
      <c r="H207" s="10"/>
      <c r="I207" s="10"/>
      <c r="M207"/>
      <c r="O207"/>
      <c r="P207"/>
    </row>
    <row r="208" spans="8:16" x14ac:dyDescent="0.25">
      <c r="H208" s="10"/>
      <c r="I208" s="10"/>
      <c r="M208"/>
      <c r="O208"/>
      <c r="P208"/>
    </row>
    <row r="209" spans="8:16" x14ac:dyDescent="0.25">
      <c r="H209" s="10"/>
      <c r="I209" s="10"/>
      <c r="M209"/>
      <c r="O209"/>
      <c r="P209"/>
    </row>
    <row r="210" spans="8:16" x14ac:dyDescent="0.25">
      <c r="H210" s="10"/>
      <c r="I210" s="10"/>
      <c r="M210"/>
      <c r="O210"/>
      <c r="P210"/>
    </row>
    <row r="211" spans="8:16" x14ac:dyDescent="0.25">
      <c r="H211" s="10"/>
      <c r="I211" s="10"/>
      <c r="M211"/>
      <c r="O211"/>
      <c r="P211"/>
    </row>
    <row r="212" spans="8:16" x14ac:dyDescent="0.25">
      <c r="H212" s="10"/>
      <c r="I212" s="10"/>
      <c r="M212"/>
      <c r="O212"/>
      <c r="P212"/>
    </row>
    <row r="213" spans="8:16" x14ac:dyDescent="0.25">
      <c r="H213" s="10"/>
      <c r="I213" s="10"/>
      <c r="M213"/>
      <c r="O213"/>
      <c r="P213"/>
    </row>
    <row r="214" spans="8:16" x14ac:dyDescent="0.25">
      <c r="H214" s="10"/>
      <c r="I214" s="10"/>
      <c r="M214"/>
      <c r="O214"/>
      <c r="P214"/>
    </row>
    <row r="215" spans="8:16" x14ac:dyDescent="0.25">
      <c r="H215" s="10"/>
      <c r="I215" s="10"/>
      <c r="M215"/>
      <c r="O215"/>
      <c r="P215"/>
    </row>
    <row r="216" spans="8:16" x14ac:dyDescent="0.25">
      <c r="H216" s="10"/>
      <c r="I216" s="10"/>
      <c r="M216"/>
      <c r="O216"/>
      <c r="P216"/>
    </row>
    <row r="217" spans="8:16" x14ac:dyDescent="0.25">
      <c r="H217" s="10"/>
      <c r="I217" s="10"/>
      <c r="M217"/>
      <c r="O217"/>
      <c r="P217"/>
    </row>
    <row r="218" spans="8:16" x14ac:dyDescent="0.25">
      <c r="H218" s="10"/>
      <c r="I218" s="10"/>
      <c r="M218"/>
      <c r="O218"/>
      <c r="P218"/>
    </row>
    <row r="219" spans="8:16" x14ac:dyDescent="0.25">
      <c r="H219" s="10"/>
      <c r="I219" s="10"/>
      <c r="M219"/>
      <c r="O219"/>
      <c r="P219"/>
    </row>
    <row r="220" spans="8:16" x14ac:dyDescent="0.25">
      <c r="H220" s="10"/>
      <c r="I220" s="10"/>
      <c r="M220"/>
      <c r="O220"/>
      <c r="P220"/>
    </row>
    <row r="221" spans="8:16" x14ac:dyDescent="0.25">
      <c r="H221" s="10"/>
      <c r="I221" s="10"/>
      <c r="M221"/>
      <c r="O221"/>
      <c r="P221"/>
    </row>
    <row r="222" spans="8:16" x14ac:dyDescent="0.25">
      <c r="H222" s="10"/>
      <c r="I222" s="10"/>
      <c r="M222"/>
      <c r="O222"/>
      <c r="P222"/>
    </row>
    <row r="223" spans="8:16" x14ac:dyDescent="0.25">
      <c r="H223" s="10"/>
      <c r="I223" s="10"/>
      <c r="M223"/>
      <c r="O223"/>
      <c r="P223"/>
    </row>
    <row r="224" spans="8:16" x14ac:dyDescent="0.25">
      <c r="H224" s="10"/>
      <c r="I224" s="10"/>
      <c r="M224"/>
      <c r="O224"/>
      <c r="P224"/>
    </row>
    <row r="225" spans="8:16" x14ac:dyDescent="0.25">
      <c r="H225" s="10"/>
      <c r="I225" s="10"/>
      <c r="M225"/>
      <c r="O225"/>
      <c r="P225"/>
    </row>
    <row r="226" spans="8:16" x14ac:dyDescent="0.25">
      <c r="H226" s="10"/>
      <c r="I226" s="10"/>
      <c r="M226"/>
      <c r="O226"/>
      <c r="P226"/>
    </row>
    <row r="227" spans="8:16" x14ac:dyDescent="0.25">
      <c r="H227" s="10"/>
      <c r="I227" s="10"/>
      <c r="M227"/>
      <c r="O227"/>
      <c r="P227"/>
    </row>
    <row r="228" spans="8:16" x14ac:dyDescent="0.25">
      <c r="H228" s="10"/>
      <c r="I228" s="10"/>
      <c r="M228"/>
      <c r="O228"/>
      <c r="P228"/>
    </row>
    <row r="229" spans="8:16" x14ac:dyDescent="0.25">
      <c r="H229" s="10"/>
      <c r="I229" s="10"/>
      <c r="M229"/>
      <c r="O229"/>
      <c r="P229"/>
    </row>
    <row r="230" spans="8:16" x14ac:dyDescent="0.25">
      <c r="H230" s="10"/>
      <c r="I230" s="10"/>
      <c r="M230"/>
      <c r="O230"/>
      <c r="P230"/>
    </row>
    <row r="231" spans="8:16" x14ac:dyDescent="0.25">
      <c r="H231" s="10"/>
      <c r="I231" s="10"/>
      <c r="M231"/>
      <c r="O231"/>
      <c r="P231"/>
    </row>
    <row r="232" spans="8:16" x14ac:dyDescent="0.25">
      <c r="H232" s="10"/>
      <c r="I232" s="10"/>
      <c r="M232"/>
      <c r="O232"/>
      <c r="P232"/>
    </row>
    <row r="233" spans="8:16" x14ac:dyDescent="0.25">
      <c r="H233" s="10"/>
      <c r="I233" s="10"/>
      <c r="M233"/>
      <c r="O233"/>
      <c r="P233"/>
    </row>
    <row r="234" spans="8:16" x14ac:dyDescent="0.25">
      <c r="H234" s="10"/>
      <c r="I234" s="10"/>
      <c r="M234"/>
      <c r="O234"/>
      <c r="P234"/>
    </row>
    <row r="235" spans="8:16" x14ac:dyDescent="0.25">
      <c r="H235" s="10"/>
      <c r="I235" s="10"/>
      <c r="M235"/>
      <c r="O235"/>
      <c r="P235"/>
    </row>
    <row r="236" spans="8:16" x14ac:dyDescent="0.25">
      <c r="H236" s="10"/>
      <c r="I236" s="10"/>
      <c r="M236"/>
      <c r="O236"/>
      <c r="P236"/>
    </row>
    <row r="237" spans="8:16" x14ac:dyDescent="0.25">
      <c r="H237" s="10"/>
      <c r="I237" s="10"/>
      <c r="M237"/>
      <c r="O237"/>
      <c r="P237"/>
    </row>
    <row r="238" spans="8:16" x14ac:dyDescent="0.25">
      <c r="H238" s="10"/>
      <c r="I238" s="10"/>
      <c r="M238"/>
      <c r="O238"/>
      <c r="P238"/>
    </row>
    <row r="239" spans="8:16" x14ac:dyDescent="0.25">
      <c r="H239" s="10"/>
      <c r="I239" s="10"/>
      <c r="M239"/>
      <c r="O239"/>
      <c r="P239"/>
    </row>
    <row r="240" spans="8:16" x14ac:dyDescent="0.25">
      <c r="H240" s="10"/>
      <c r="I240" s="10"/>
      <c r="M240"/>
      <c r="O240"/>
      <c r="P240"/>
    </row>
    <row r="241" spans="8:16" x14ac:dyDescent="0.25">
      <c r="H241" s="10"/>
      <c r="I241" s="10"/>
      <c r="M241"/>
      <c r="O241"/>
      <c r="P241"/>
    </row>
    <row r="242" spans="8:16" x14ac:dyDescent="0.25">
      <c r="H242" s="10"/>
      <c r="I242" s="10"/>
      <c r="M242"/>
      <c r="O242"/>
      <c r="P242"/>
    </row>
    <row r="243" spans="8:16" x14ac:dyDescent="0.25">
      <c r="H243" s="10"/>
      <c r="I243" s="10"/>
      <c r="M243"/>
      <c r="O243"/>
      <c r="P243"/>
    </row>
    <row r="244" spans="8:16" x14ac:dyDescent="0.25">
      <c r="H244" s="10"/>
      <c r="I244" s="10"/>
      <c r="M244"/>
      <c r="O244"/>
      <c r="P244"/>
    </row>
    <row r="245" spans="8:16" x14ac:dyDescent="0.25">
      <c r="H245" s="10"/>
      <c r="I245" s="10"/>
      <c r="M245"/>
      <c r="O245"/>
      <c r="P245"/>
    </row>
    <row r="246" spans="8:16" x14ac:dyDescent="0.25">
      <c r="H246" s="10"/>
      <c r="I246" s="10"/>
      <c r="M246"/>
      <c r="O246"/>
      <c r="P246"/>
    </row>
    <row r="247" spans="8:16" x14ac:dyDescent="0.25">
      <c r="H247" s="10"/>
      <c r="I247" s="10"/>
      <c r="M247"/>
      <c r="O247"/>
      <c r="P247"/>
    </row>
    <row r="248" spans="8:16" x14ac:dyDescent="0.25">
      <c r="H248" s="10"/>
      <c r="I248" s="10"/>
      <c r="M248"/>
      <c r="O248"/>
      <c r="P248"/>
    </row>
    <row r="249" spans="8:16" x14ac:dyDescent="0.25">
      <c r="H249" s="10"/>
      <c r="I249" s="10"/>
      <c r="M249"/>
      <c r="O249"/>
      <c r="P249"/>
    </row>
    <row r="250" spans="8:16" x14ac:dyDescent="0.25">
      <c r="H250" s="10"/>
      <c r="I250" s="10"/>
      <c r="M250"/>
      <c r="O250"/>
      <c r="P250"/>
    </row>
    <row r="251" spans="8:16" x14ac:dyDescent="0.25">
      <c r="H251" s="10"/>
      <c r="I251" s="10"/>
      <c r="M251"/>
      <c r="O251"/>
      <c r="P251"/>
    </row>
    <row r="252" spans="8:16" x14ac:dyDescent="0.25">
      <c r="H252" s="10"/>
      <c r="I252" s="10"/>
      <c r="M252"/>
      <c r="O252"/>
      <c r="P252"/>
    </row>
    <row r="253" spans="8:16" x14ac:dyDescent="0.25">
      <c r="H253" s="10"/>
      <c r="I253" s="10"/>
      <c r="M253"/>
      <c r="O253"/>
      <c r="P253"/>
    </row>
    <row r="254" spans="8:16" x14ac:dyDescent="0.25">
      <c r="H254" s="10"/>
      <c r="I254" s="10"/>
      <c r="M254"/>
      <c r="O254"/>
      <c r="P254"/>
    </row>
    <row r="255" spans="8:16" x14ac:dyDescent="0.25">
      <c r="H255" s="10"/>
      <c r="I255" s="10"/>
      <c r="M255"/>
      <c r="O255"/>
      <c r="P255"/>
    </row>
    <row r="256" spans="8:16" x14ac:dyDescent="0.25">
      <c r="H256" s="10"/>
      <c r="I256" s="10"/>
      <c r="M256"/>
      <c r="O256"/>
      <c r="P256"/>
    </row>
    <row r="257" spans="8:16" x14ac:dyDescent="0.25">
      <c r="H257" s="10"/>
      <c r="I257" s="10"/>
      <c r="M257"/>
      <c r="O257"/>
      <c r="P257"/>
    </row>
    <row r="258" spans="8:16" x14ac:dyDescent="0.25">
      <c r="H258" s="10"/>
      <c r="I258" s="10"/>
      <c r="M258"/>
      <c r="O258"/>
      <c r="P258"/>
    </row>
    <row r="259" spans="8:16" x14ac:dyDescent="0.25">
      <c r="H259" s="10"/>
      <c r="I259" s="10"/>
      <c r="M259"/>
      <c r="O259"/>
      <c r="P259"/>
    </row>
    <row r="260" spans="8:16" x14ac:dyDescent="0.25">
      <c r="H260" s="10"/>
      <c r="I260" s="10"/>
      <c r="M260"/>
      <c r="O260"/>
      <c r="P260"/>
    </row>
    <row r="261" spans="8:16" x14ac:dyDescent="0.25">
      <c r="H261" s="10"/>
      <c r="I261" s="10"/>
      <c r="M261"/>
      <c r="O261"/>
      <c r="P261"/>
    </row>
    <row r="262" spans="8:16" x14ac:dyDescent="0.25">
      <c r="H262" s="10"/>
      <c r="I262" s="10"/>
      <c r="M262"/>
      <c r="O262"/>
      <c r="P262"/>
    </row>
    <row r="263" spans="8:16" x14ac:dyDescent="0.25">
      <c r="H263" s="10"/>
      <c r="I263" s="10"/>
      <c r="M263"/>
      <c r="O263"/>
      <c r="P263"/>
    </row>
    <row r="264" spans="8:16" x14ac:dyDescent="0.25">
      <c r="H264" s="10"/>
      <c r="I264" s="10"/>
      <c r="M264"/>
      <c r="O264"/>
      <c r="P264"/>
    </row>
    <row r="265" spans="8:16" x14ac:dyDescent="0.25">
      <c r="H265" s="10"/>
      <c r="I265" s="10"/>
      <c r="M265"/>
      <c r="O265"/>
      <c r="P265"/>
    </row>
    <row r="266" spans="8:16" x14ac:dyDescent="0.25">
      <c r="H266" s="10"/>
      <c r="I266" s="10"/>
      <c r="M266"/>
      <c r="O266"/>
      <c r="P266"/>
    </row>
    <row r="267" spans="8:16" x14ac:dyDescent="0.25">
      <c r="H267" s="10"/>
      <c r="I267" s="10"/>
      <c r="M267"/>
      <c r="O267"/>
      <c r="P267"/>
    </row>
    <row r="268" spans="8:16" x14ac:dyDescent="0.25">
      <c r="H268" s="10"/>
      <c r="I268" s="10"/>
      <c r="M268"/>
      <c r="O268"/>
      <c r="P268"/>
    </row>
    <row r="269" spans="8:16" x14ac:dyDescent="0.25">
      <c r="H269" s="10"/>
      <c r="I269" s="10"/>
      <c r="M269"/>
      <c r="O269"/>
      <c r="P269"/>
    </row>
    <row r="270" spans="8:16" x14ac:dyDescent="0.25">
      <c r="H270" s="10"/>
      <c r="I270" s="10"/>
      <c r="M270"/>
      <c r="O270"/>
      <c r="P270"/>
    </row>
    <row r="271" spans="8:16" x14ac:dyDescent="0.25">
      <c r="H271" s="10"/>
      <c r="I271" s="10"/>
      <c r="M271"/>
      <c r="O271"/>
      <c r="P271"/>
    </row>
    <row r="272" spans="8:16" x14ac:dyDescent="0.25">
      <c r="H272" s="10"/>
      <c r="I272" s="10"/>
      <c r="M272"/>
      <c r="O272"/>
      <c r="P272"/>
    </row>
    <row r="273" spans="8:16" x14ac:dyDescent="0.25">
      <c r="H273" s="10"/>
      <c r="I273" s="10"/>
      <c r="M273"/>
      <c r="O273"/>
      <c r="P273"/>
    </row>
    <row r="274" spans="8:16" x14ac:dyDescent="0.25">
      <c r="H274" s="10"/>
      <c r="I274" s="10"/>
      <c r="M274"/>
      <c r="O274"/>
      <c r="P274"/>
    </row>
    <row r="275" spans="8:16" x14ac:dyDescent="0.25">
      <c r="H275" s="10"/>
      <c r="I275" s="10"/>
      <c r="M275"/>
      <c r="O275"/>
      <c r="P275"/>
    </row>
    <row r="276" spans="8:16" x14ac:dyDescent="0.25">
      <c r="H276" s="10"/>
      <c r="I276" s="10"/>
      <c r="M276"/>
      <c r="O276"/>
      <c r="P276"/>
    </row>
    <row r="277" spans="8:16" x14ac:dyDescent="0.25">
      <c r="H277" s="10"/>
      <c r="I277" s="10"/>
      <c r="M277"/>
      <c r="O277"/>
      <c r="P277"/>
    </row>
    <row r="278" spans="8:16" x14ac:dyDescent="0.25">
      <c r="H278" s="10"/>
      <c r="I278" s="10"/>
      <c r="M278"/>
      <c r="O278"/>
      <c r="P278"/>
    </row>
    <row r="279" spans="8:16" x14ac:dyDescent="0.25">
      <c r="H279" s="10"/>
      <c r="I279" s="10"/>
      <c r="M279"/>
      <c r="O279"/>
      <c r="P279"/>
    </row>
    <row r="280" spans="8:16" x14ac:dyDescent="0.25">
      <c r="H280" s="10"/>
      <c r="I280" s="10"/>
      <c r="M280"/>
      <c r="O280"/>
      <c r="P280"/>
    </row>
    <row r="281" spans="8:16" x14ac:dyDescent="0.25">
      <c r="H281" s="10"/>
      <c r="I281" s="10"/>
      <c r="M281"/>
      <c r="O281"/>
      <c r="P281"/>
    </row>
    <row r="282" spans="8:16" x14ac:dyDescent="0.25">
      <c r="H282" s="10"/>
      <c r="I282" s="10"/>
      <c r="M282"/>
      <c r="O282"/>
      <c r="P282"/>
    </row>
    <row r="283" spans="8:16" x14ac:dyDescent="0.25">
      <c r="H283" s="10"/>
      <c r="I283" s="10"/>
      <c r="M283"/>
      <c r="O283"/>
      <c r="P283"/>
    </row>
    <row r="284" spans="8:16" x14ac:dyDescent="0.25">
      <c r="H284" s="10"/>
      <c r="I284" s="10"/>
      <c r="M284"/>
      <c r="O284"/>
      <c r="P284"/>
    </row>
    <row r="285" spans="8:16" x14ac:dyDescent="0.25">
      <c r="H285" s="10"/>
      <c r="I285" s="10"/>
      <c r="M285"/>
      <c r="O285"/>
      <c r="P285"/>
    </row>
    <row r="286" spans="8:16" x14ac:dyDescent="0.25">
      <c r="H286" s="10"/>
      <c r="I286" s="10"/>
      <c r="M286"/>
      <c r="O286"/>
      <c r="P286"/>
    </row>
    <row r="287" spans="8:16" x14ac:dyDescent="0.25">
      <c r="H287" s="10"/>
      <c r="I287" s="10"/>
      <c r="M287"/>
      <c r="O287"/>
      <c r="P287"/>
    </row>
    <row r="288" spans="8:16" x14ac:dyDescent="0.25">
      <c r="H288" s="10"/>
      <c r="I288" s="10"/>
      <c r="M288"/>
      <c r="O288"/>
      <c r="P288"/>
    </row>
    <row r="289" spans="8:16" x14ac:dyDescent="0.25">
      <c r="H289" s="10"/>
      <c r="I289" s="10"/>
      <c r="M289"/>
      <c r="O289"/>
      <c r="P289"/>
    </row>
    <row r="290" spans="8:16" x14ac:dyDescent="0.25">
      <c r="H290" s="10"/>
      <c r="I290" s="10"/>
      <c r="M290"/>
      <c r="O290"/>
      <c r="P290"/>
    </row>
    <row r="291" spans="8:16" x14ac:dyDescent="0.25">
      <c r="H291" s="10"/>
      <c r="I291" s="10"/>
      <c r="M291"/>
      <c r="O291"/>
      <c r="P291"/>
    </row>
    <row r="292" spans="8:16" x14ac:dyDescent="0.25">
      <c r="H292" s="10"/>
      <c r="I292" s="10"/>
      <c r="M292"/>
      <c r="O292"/>
      <c r="P292"/>
    </row>
    <row r="293" spans="8:16" x14ac:dyDescent="0.25">
      <c r="H293" s="10"/>
      <c r="I293" s="10"/>
      <c r="M293"/>
      <c r="O293"/>
      <c r="P293"/>
    </row>
    <row r="294" spans="8:16" x14ac:dyDescent="0.25">
      <c r="H294" s="10"/>
      <c r="I294" s="10"/>
      <c r="M294"/>
      <c r="O294"/>
      <c r="P294"/>
    </row>
    <row r="295" spans="8:16" x14ac:dyDescent="0.25">
      <c r="H295" s="10"/>
      <c r="I295" s="10"/>
      <c r="M295"/>
      <c r="O295"/>
      <c r="P295"/>
    </row>
    <row r="296" spans="8:16" x14ac:dyDescent="0.25">
      <c r="H296" s="10"/>
      <c r="I296" s="10"/>
      <c r="M296"/>
      <c r="O296"/>
      <c r="P296"/>
    </row>
    <row r="297" spans="8:16" x14ac:dyDescent="0.25">
      <c r="H297" s="10"/>
      <c r="I297" s="10"/>
      <c r="M297"/>
      <c r="O297"/>
      <c r="P297"/>
    </row>
    <row r="298" spans="8:16" x14ac:dyDescent="0.25">
      <c r="H298" s="10"/>
      <c r="I298" s="10"/>
      <c r="M298"/>
      <c r="O298"/>
      <c r="P298"/>
    </row>
    <row r="299" spans="8:16" x14ac:dyDescent="0.25">
      <c r="H299" s="10"/>
      <c r="I299" s="10"/>
      <c r="M299"/>
      <c r="O299"/>
      <c r="P299"/>
    </row>
    <row r="300" spans="8:16" x14ac:dyDescent="0.25">
      <c r="H300" s="10"/>
      <c r="I300" s="10"/>
      <c r="M300"/>
      <c r="O300"/>
      <c r="P300"/>
    </row>
    <row r="301" spans="8:16" x14ac:dyDescent="0.25">
      <c r="H301" s="10"/>
      <c r="I301" s="10"/>
      <c r="M301"/>
      <c r="O301"/>
      <c r="P301"/>
    </row>
    <row r="302" spans="8:16" x14ac:dyDescent="0.25">
      <c r="H302" s="10"/>
      <c r="I302" s="10"/>
      <c r="M302"/>
      <c r="O302"/>
      <c r="P302"/>
    </row>
    <row r="303" spans="8:16" x14ac:dyDescent="0.25">
      <c r="H303" s="10"/>
      <c r="I303" s="10"/>
      <c r="M303"/>
      <c r="O303"/>
      <c r="P303"/>
    </row>
    <row r="304" spans="8:16" x14ac:dyDescent="0.25">
      <c r="H304" s="10"/>
      <c r="I304" s="10"/>
      <c r="M304"/>
      <c r="O304"/>
      <c r="P304"/>
    </row>
    <row r="305" spans="8:16" x14ac:dyDescent="0.25">
      <c r="H305" s="10"/>
      <c r="I305" s="10"/>
      <c r="M305"/>
      <c r="O305"/>
      <c r="P305"/>
    </row>
    <row r="306" spans="8:16" x14ac:dyDescent="0.25">
      <c r="H306" s="10"/>
      <c r="I306" s="10"/>
      <c r="M306"/>
      <c r="O306"/>
      <c r="P306"/>
    </row>
    <row r="307" spans="8:16" x14ac:dyDescent="0.25">
      <c r="H307" s="10"/>
      <c r="I307" s="10"/>
      <c r="M307"/>
      <c r="O307"/>
      <c r="P307"/>
    </row>
    <row r="308" spans="8:16" x14ac:dyDescent="0.25">
      <c r="H308" s="10"/>
      <c r="I308" s="10"/>
      <c r="M308"/>
      <c r="O308"/>
      <c r="P308"/>
    </row>
    <row r="309" spans="8:16" x14ac:dyDescent="0.25">
      <c r="H309" s="10"/>
      <c r="I309" s="10"/>
      <c r="M309"/>
      <c r="O309"/>
      <c r="P309"/>
    </row>
    <row r="310" spans="8:16" x14ac:dyDescent="0.25">
      <c r="H310" s="10"/>
      <c r="I310" s="10"/>
      <c r="M310"/>
      <c r="O310"/>
      <c r="P310"/>
    </row>
    <row r="311" spans="8:16" x14ac:dyDescent="0.25">
      <c r="H311" s="10"/>
      <c r="I311" s="10"/>
      <c r="M311"/>
      <c r="O311"/>
      <c r="P311"/>
    </row>
    <row r="312" spans="8:16" x14ac:dyDescent="0.25">
      <c r="H312" s="10"/>
      <c r="I312" s="10"/>
      <c r="M312"/>
      <c r="O312"/>
      <c r="P312"/>
    </row>
    <row r="313" spans="8:16" x14ac:dyDescent="0.25">
      <c r="H313" s="10"/>
      <c r="I313" s="10"/>
      <c r="M313"/>
      <c r="O313"/>
      <c r="P313"/>
    </row>
    <row r="314" spans="8:16" x14ac:dyDescent="0.25">
      <c r="H314" s="10"/>
      <c r="I314" s="10"/>
      <c r="M314"/>
      <c r="O314"/>
      <c r="P314"/>
    </row>
    <row r="315" spans="8:16" x14ac:dyDescent="0.25">
      <c r="H315" s="10"/>
      <c r="I315" s="10"/>
      <c r="M315"/>
      <c r="O315"/>
      <c r="P315"/>
    </row>
    <row r="316" spans="8:16" x14ac:dyDescent="0.25">
      <c r="H316" s="10"/>
      <c r="I316" s="10"/>
      <c r="M316"/>
      <c r="O316"/>
      <c r="P316"/>
    </row>
    <row r="317" spans="8:16" x14ac:dyDescent="0.25">
      <c r="H317" s="10"/>
      <c r="I317" s="10"/>
      <c r="M317"/>
      <c r="O317"/>
      <c r="P317"/>
    </row>
    <row r="318" spans="8:16" x14ac:dyDescent="0.25">
      <c r="H318" s="10"/>
      <c r="I318" s="10"/>
      <c r="M318"/>
      <c r="O318"/>
      <c r="P318"/>
    </row>
    <row r="319" spans="8:16" x14ac:dyDescent="0.25">
      <c r="H319" s="10"/>
      <c r="I319" s="10"/>
      <c r="M319"/>
      <c r="O319"/>
      <c r="P319"/>
    </row>
    <row r="320" spans="8:16" x14ac:dyDescent="0.25">
      <c r="H320" s="10"/>
      <c r="I320" s="10"/>
      <c r="M320"/>
      <c r="O320"/>
      <c r="P320"/>
    </row>
    <row r="321" spans="8:16" x14ac:dyDescent="0.25">
      <c r="H321" s="10"/>
      <c r="I321" s="10"/>
      <c r="M321"/>
      <c r="O321"/>
      <c r="P321"/>
    </row>
    <row r="322" spans="8:16" x14ac:dyDescent="0.25">
      <c r="H322" s="10"/>
      <c r="I322" s="10"/>
      <c r="M322"/>
      <c r="O322"/>
      <c r="P322"/>
    </row>
    <row r="323" spans="8:16" x14ac:dyDescent="0.25">
      <c r="H323" s="10"/>
      <c r="I323" s="10"/>
      <c r="M323"/>
      <c r="O323"/>
      <c r="P323"/>
    </row>
    <row r="324" spans="8:16" x14ac:dyDescent="0.25">
      <c r="H324" s="10"/>
      <c r="I324" s="10"/>
      <c r="M324"/>
      <c r="O324"/>
      <c r="P324"/>
    </row>
    <row r="325" spans="8:16" x14ac:dyDescent="0.25">
      <c r="H325" s="10"/>
      <c r="I325" s="10"/>
      <c r="M325"/>
      <c r="O325"/>
      <c r="P325"/>
    </row>
    <row r="326" spans="8:16" x14ac:dyDescent="0.25">
      <c r="H326" s="10"/>
      <c r="I326" s="10"/>
      <c r="M326"/>
      <c r="O326"/>
      <c r="P326"/>
    </row>
    <row r="327" spans="8:16" x14ac:dyDescent="0.25">
      <c r="H327" s="10"/>
      <c r="I327" s="10"/>
      <c r="M327"/>
      <c r="O327"/>
      <c r="P327"/>
    </row>
    <row r="328" spans="8:16" x14ac:dyDescent="0.25">
      <c r="H328" s="10"/>
      <c r="I328" s="10"/>
      <c r="M328"/>
      <c r="O328"/>
      <c r="P328"/>
    </row>
    <row r="329" spans="8:16" x14ac:dyDescent="0.25">
      <c r="H329" s="10"/>
      <c r="I329" s="10"/>
      <c r="M329"/>
      <c r="O329"/>
      <c r="P329"/>
    </row>
    <row r="330" spans="8:16" x14ac:dyDescent="0.25">
      <c r="H330" s="10"/>
      <c r="I330" s="10"/>
      <c r="M330"/>
      <c r="O330"/>
      <c r="P330"/>
    </row>
    <row r="331" spans="8:16" x14ac:dyDescent="0.25">
      <c r="H331" s="10"/>
      <c r="I331" s="10"/>
      <c r="M331"/>
      <c r="O331"/>
      <c r="P331"/>
    </row>
    <row r="332" spans="8:16" x14ac:dyDescent="0.25">
      <c r="H332" s="10"/>
      <c r="I332" s="10"/>
      <c r="M332"/>
      <c r="O332"/>
      <c r="P332"/>
    </row>
    <row r="333" spans="8:16" x14ac:dyDescent="0.25">
      <c r="H333" s="10"/>
      <c r="I333" s="10"/>
      <c r="M333"/>
      <c r="O333"/>
      <c r="P333"/>
    </row>
    <row r="334" spans="8:16" x14ac:dyDescent="0.25">
      <c r="H334" s="10"/>
      <c r="I334" s="10"/>
      <c r="M334"/>
      <c r="O334"/>
      <c r="P334"/>
    </row>
    <row r="335" spans="8:16" x14ac:dyDescent="0.25">
      <c r="H335" s="10"/>
      <c r="I335" s="10"/>
      <c r="M335"/>
      <c r="O335"/>
      <c r="P335"/>
    </row>
    <row r="336" spans="8:16" x14ac:dyDescent="0.25">
      <c r="H336" s="10"/>
      <c r="I336" s="10"/>
      <c r="M336"/>
      <c r="O336"/>
      <c r="P336"/>
    </row>
    <row r="337" spans="8:16" x14ac:dyDescent="0.25">
      <c r="H337" s="10"/>
      <c r="I337" s="10"/>
      <c r="M337"/>
      <c r="O337"/>
      <c r="P337"/>
    </row>
    <row r="338" spans="8:16" x14ac:dyDescent="0.25">
      <c r="H338" s="10"/>
      <c r="I338" s="10"/>
      <c r="M338"/>
      <c r="O338"/>
      <c r="P338"/>
    </row>
    <row r="339" spans="8:16" x14ac:dyDescent="0.25">
      <c r="H339" s="10"/>
      <c r="I339" s="10"/>
      <c r="M339"/>
      <c r="O339"/>
      <c r="P339"/>
    </row>
    <row r="340" spans="8:16" x14ac:dyDescent="0.25">
      <c r="H340" s="10"/>
      <c r="I340" s="10"/>
      <c r="M340"/>
      <c r="O340"/>
      <c r="P340"/>
    </row>
    <row r="341" spans="8:16" x14ac:dyDescent="0.25">
      <c r="H341" s="10"/>
      <c r="I341" s="10"/>
      <c r="M341"/>
      <c r="O341"/>
      <c r="P341"/>
    </row>
    <row r="342" spans="8:16" x14ac:dyDescent="0.25">
      <c r="H342" s="10"/>
      <c r="I342" s="10"/>
      <c r="M342"/>
      <c r="O342"/>
      <c r="P342"/>
    </row>
    <row r="343" spans="8:16" x14ac:dyDescent="0.25">
      <c r="H343" s="10"/>
      <c r="I343" s="10"/>
      <c r="M343"/>
      <c r="O343"/>
      <c r="P343"/>
    </row>
    <row r="344" spans="8:16" x14ac:dyDescent="0.25">
      <c r="H344" s="10"/>
      <c r="I344" s="10"/>
      <c r="M344"/>
      <c r="O344"/>
      <c r="P344"/>
    </row>
    <row r="345" spans="8:16" x14ac:dyDescent="0.25">
      <c r="H345" s="10"/>
      <c r="I345" s="10"/>
      <c r="M345"/>
      <c r="O345"/>
      <c r="P345"/>
    </row>
    <row r="346" spans="8:16" x14ac:dyDescent="0.25">
      <c r="H346" s="10"/>
      <c r="I346" s="10"/>
      <c r="M346"/>
      <c r="O346"/>
      <c r="P346"/>
    </row>
    <row r="347" spans="8:16" x14ac:dyDescent="0.25">
      <c r="H347" s="10"/>
      <c r="I347" s="10"/>
      <c r="M347"/>
      <c r="O347"/>
      <c r="P347"/>
    </row>
    <row r="348" spans="8:16" x14ac:dyDescent="0.25">
      <c r="H348" s="10"/>
      <c r="I348" s="10"/>
      <c r="M348"/>
      <c r="O348"/>
      <c r="P348"/>
    </row>
    <row r="349" spans="8:16" x14ac:dyDescent="0.25">
      <c r="H349" s="10"/>
      <c r="I349" s="10"/>
      <c r="M349"/>
      <c r="O349"/>
      <c r="P349"/>
    </row>
    <row r="350" spans="8:16" x14ac:dyDescent="0.25">
      <c r="H350" s="10"/>
      <c r="I350" s="10"/>
      <c r="M350"/>
      <c r="O350"/>
      <c r="P350"/>
    </row>
    <row r="351" spans="8:16" x14ac:dyDescent="0.25">
      <c r="H351" s="10"/>
      <c r="I351" s="10"/>
      <c r="M351"/>
      <c r="O351"/>
      <c r="P351"/>
    </row>
    <row r="352" spans="8:16" x14ac:dyDescent="0.25">
      <c r="H352" s="10"/>
      <c r="I352" s="10"/>
      <c r="M352"/>
      <c r="O352"/>
      <c r="P352"/>
    </row>
    <row r="353" spans="8:16" x14ac:dyDescent="0.25">
      <c r="H353" s="10"/>
      <c r="I353" s="10"/>
      <c r="M353"/>
      <c r="O353"/>
      <c r="P353"/>
    </row>
    <row r="354" spans="8:16" x14ac:dyDescent="0.25">
      <c r="H354" s="10"/>
      <c r="I354" s="10"/>
      <c r="M354"/>
      <c r="O354"/>
      <c r="P354"/>
    </row>
    <row r="355" spans="8:16" x14ac:dyDescent="0.25">
      <c r="H355" s="10"/>
      <c r="I355" s="10"/>
      <c r="M355"/>
      <c r="O355"/>
      <c r="P355"/>
    </row>
    <row r="356" spans="8:16" x14ac:dyDescent="0.25">
      <c r="H356" s="10"/>
      <c r="I356" s="10"/>
      <c r="M356"/>
      <c r="O356"/>
      <c r="P356"/>
    </row>
    <row r="357" spans="8:16" x14ac:dyDescent="0.25">
      <c r="H357" s="10"/>
      <c r="I357" s="10"/>
      <c r="M357"/>
      <c r="O357"/>
      <c r="P357"/>
    </row>
    <row r="358" spans="8:16" x14ac:dyDescent="0.25">
      <c r="H358" s="10"/>
      <c r="I358" s="10"/>
      <c r="M358"/>
      <c r="O358"/>
      <c r="P358"/>
    </row>
    <row r="359" spans="8:16" x14ac:dyDescent="0.25">
      <c r="H359" s="10"/>
      <c r="I359" s="10"/>
      <c r="M359"/>
      <c r="O359"/>
      <c r="P359"/>
    </row>
    <row r="360" spans="8:16" x14ac:dyDescent="0.25">
      <c r="H360" s="10"/>
      <c r="I360" s="10"/>
      <c r="M360"/>
      <c r="O360"/>
      <c r="P360"/>
    </row>
    <row r="361" spans="8:16" x14ac:dyDescent="0.25">
      <c r="H361" s="10"/>
      <c r="I361" s="10"/>
      <c r="M361"/>
      <c r="O361"/>
      <c r="P361"/>
    </row>
    <row r="362" spans="8:16" x14ac:dyDescent="0.25">
      <c r="H362" s="10"/>
      <c r="I362" s="10"/>
      <c r="M362"/>
      <c r="O362"/>
      <c r="P362"/>
    </row>
    <row r="363" spans="8:16" x14ac:dyDescent="0.25">
      <c r="H363" s="10"/>
      <c r="I363" s="10"/>
      <c r="M363"/>
      <c r="O363"/>
      <c r="P363"/>
    </row>
    <row r="364" spans="8:16" x14ac:dyDescent="0.25">
      <c r="H364" s="10"/>
      <c r="I364" s="10"/>
      <c r="M364"/>
      <c r="O364"/>
      <c r="P364"/>
    </row>
    <row r="365" spans="8:16" x14ac:dyDescent="0.25">
      <c r="H365" s="10"/>
      <c r="I365" s="10"/>
      <c r="M365"/>
      <c r="O365"/>
      <c r="P365"/>
    </row>
    <row r="366" spans="8:16" x14ac:dyDescent="0.25">
      <c r="H366" s="10"/>
      <c r="I366" s="10"/>
      <c r="M366"/>
      <c r="O366"/>
      <c r="P366"/>
    </row>
    <row r="367" spans="8:16" x14ac:dyDescent="0.25">
      <c r="H367" s="10"/>
      <c r="I367" s="10"/>
      <c r="M367"/>
      <c r="O367"/>
      <c r="P367"/>
    </row>
    <row r="368" spans="8:16" x14ac:dyDescent="0.25">
      <c r="H368" s="10"/>
      <c r="I368" s="10"/>
      <c r="M368"/>
      <c r="O368"/>
      <c r="P368"/>
    </row>
    <row r="369" spans="8:16" x14ac:dyDescent="0.25">
      <c r="H369" s="10"/>
      <c r="I369" s="10"/>
      <c r="M369"/>
      <c r="O369"/>
      <c r="P369"/>
    </row>
    <row r="370" spans="8:16" x14ac:dyDescent="0.25">
      <c r="H370" s="10"/>
      <c r="I370" s="10"/>
      <c r="M370"/>
      <c r="O370"/>
      <c r="P370"/>
    </row>
    <row r="371" spans="8:16" x14ac:dyDescent="0.25">
      <c r="H371" s="10"/>
      <c r="I371" s="10"/>
      <c r="M371"/>
      <c r="O371"/>
      <c r="P371"/>
    </row>
    <row r="372" spans="8:16" x14ac:dyDescent="0.25">
      <c r="H372" s="10"/>
      <c r="I372" s="10"/>
      <c r="M372"/>
      <c r="O372"/>
      <c r="P372"/>
    </row>
    <row r="373" spans="8:16" x14ac:dyDescent="0.25">
      <c r="H373" s="10"/>
      <c r="I373" s="10"/>
      <c r="M373"/>
      <c r="O373"/>
      <c r="P373"/>
    </row>
    <row r="374" spans="8:16" x14ac:dyDescent="0.25">
      <c r="H374" s="10"/>
      <c r="I374" s="10"/>
      <c r="M374"/>
      <c r="O374"/>
      <c r="P374"/>
    </row>
    <row r="375" spans="8:16" x14ac:dyDescent="0.25">
      <c r="H375" s="10"/>
      <c r="I375" s="10"/>
      <c r="M375"/>
      <c r="O375"/>
      <c r="P375"/>
    </row>
    <row r="376" spans="8:16" x14ac:dyDescent="0.25">
      <c r="H376" s="10"/>
      <c r="I376" s="10"/>
      <c r="M376"/>
      <c r="O376"/>
      <c r="P376"/>
    </row>
    <row r="377" spans="8:16" x14ac:dyDescent="0.25">
      <c r="H377" s="10"/>
      <c r="I377" s="10"/>
      <c r="M377"/>
      <c r="O377"/>
      <c r="P377"/>
    </row>
    <row r="378" spans="8:16" x14ac:dyDescent="0.25">
      <c r="H378" s="10"/>
      <c r="I378" s="10"/>
      <c r="M378"/>
      <c r="O378"/>
      <c r="P378"/>
    </row>
    <row r="379" spans="8:16" x14ac:dyDescent="0.25">
      <c r="H379" s="10"/>
      <c r="I379" s="10"/>
      <c r="M379"/>
      <c r="O379"/>
      <c r="P379"/>
    </row>
    <row r="380" spans="8:16" x14ac:dyDescent="0.25">
      <c r="H380" s="10"/>
      <c r="I380" s="10"/>
      <c r="M380"/>
      <c r="O380"/>
      <c r="P380"/>
    </row>
    <row r="381" spans="8:16" x14ac:dyDescent="0.25">
      <c r="H381" s="10"/>
      <c r="I381" s="10"/>
      <c r="M381"/>
      <c r="O381"/>
      <c r="P381"/>
    </row>
    <row r="382" spans="8:16" x14ac:dyDescent="0.25">
      <c r="H382" s="10"/>
      <c r="I382" s="10"/>
      <c r="M382"/>
      <c r="O382"/>
      <c r="P382"/>
    </row>
    <row r="383" spans="8:16" x14ac:dyDescent="0.25">
      <c r="H383" s="10"/>
      <c r="I383" s="10"/>
      <c r="M383"/>
      <c r="O383"/>
      <c r="P383"/>
    </row>
    <row r="384" spans="8:16" x14ac:dyDescent="0.25">
      <c r="H384" s="10"/>
      <c r="I384" s="10"/>
      <c r="M384"/>
      <c r="O384"/>
      <c r="P384"/>
    </row>
    <row r="385" spans="8:16" x14ac:dyDescent="0.25">
      <c r="H385" s="10"/>
      <c r="I385" s="10"/>
      <c r="M385"/>
      <c r="O385"/>
      <c r="P385"/>
    </row>
    <row r="386" spans="8:16" x14ac:dyDescent="0.25">
      <c r="H386" s="10"/>
      <c r="I386" s="10"/>
      <c r="M386"/>
      <c r="O386"/>
      <c r="P386"/>
    </row>
    <row r="387" spans="8:16" x14ac:dyDescent="0.25">
      <c r="H387" s="10"/>
      <c r="I387" s="10"/>
      <c r="M387"/>
      <c r="O387"/>
      <c r="P387"/>
    </row>
    <row r="388" spans="8:16" x14ac:dyDescent="0.25">
      <c r="H388" s="10"/>
      <c r="I388" s="10"/>
      <c r="M388"/>
      <c r="O388"/>
      <c r="P388"/>
    </row>
    <row r="389" spans="8:16" x14ac:dyDescent="0.25">
      <c r="H389" s="10"/>
      <c r="I389" s="10"/>
      <c r="M389"/>
      <c r="O389"/>
      <c r="P389"/>
    </row>
    <row r="390" spans="8:16" x14ac:dyDescent="0.25">
      <c r="H390" s="10"/>
      <c r="I390" s="10"/>
      <c r="M390"/>
      <c r="O390"/>
      <c r="P390"/>
    </row>
    <row r="391" spans="8:16" x14ac:dyDescent="0.25">
      <c r="H391" s="10"/>
      <c r="I391" s="10"/>
      <c r="M391"/>
      <c r="O391"/>
      <c r="P391"/>
    </row>
    <row r="392" spans="8:16" x14ac:dyDescent="0.25">
      <c r="H392" s="10"/>
      <c r="I392" s="10"/>
      <c r="M392"/>
      <c r="O392"/>
      <c r="P392"/>
    </row>
    <row r="393" spans="8:16" x14ac:dyDescent="0.25">
      <c r="H393" s="10"/>
      <c r="I393" s="10"/>
      <c r="M393"/>
      <c r="O393"/>
      <c r="P393"/>
    </row>
    <row r="394" spans="8:16" x14ac:dyDescent="0.25">
      <c r="H394" s="10"/>
      <c r="I394" s="10"/>
      <c r="M394"/>
      <c r="O394"/>
      <c r="P394"/>
    </row>
    <row r="395" spans="8:16" x14ac:dyDescent="0.25">
      <c r="H395" s="10"/>
      <c r="I395" s="10"/>
      <c r="M395"/>
      <c r="O395"/>
      <c r="P395"/>
    </row>
    <row r="396" spans="8:16" x14ac:dyDescent="0.25">
      <c r="H396" s="10"/>
      <c r="I396" s="10"/>
      <c r="M396"/>
      <c r="O396"/>
      <c r="P396"/>
    </row>
    <row r="397" spans="8:16" x14ac:dyDescent="0.25">
      <c r="H397" s="10"/>
      <c r="I397" s="10"/>
      <c r="M397"/>
      <c r="O397"/>
      <c r="P397"/>
    </row>
    <row r="398" spans="8:16" x14ac:dyDescent="0.25">
      <c r="H398" s="10"/>
      <c r="I398" s="10"/>
      <c r="M398"/>
      <c r="O398"/>
      <c r="P398"/>
    </row>
    <row r="399" spans="8:16" x14ac:dyDescent="0.25">
      <c r="H399" s="10"/>
      <c r="I399" s="10"/>
      <c r="M399"/>
      <c r="O399"/>
      <c r="P399"/>
    </row>
    <row r="400" spans="8:16" x14ac:dyDescent="0.25">
      <c r="H400" s="10"/>
      <c r="I400" s="10"/>
      <c r="M400"/>
      <c r="O400"/>
      <c r="P400"/>
    </row>
    <row r="401" spans="8:16" x14ac:dyDescent="0.25">
      <c r="H401" s="10"/>
      <c r="I401" s="10"/>
      <c r="M401"/>
      <c r="O401"/>
      <c r="P401"/>
    </row>
    <row r="402" spans="8:16" x14ac:dyDescent="0.25">
      <c r="H402" s="10"/>
      <c r="I402" s="10"/>
      <c r="M402"/>
      <c r="O402"/>
      <c r="P402"/>
    </row>
    <row r="403" spans="8:16" x14ac:dyDescent="0.25">
      <c r="H403" s="10"/>
      <c r="I403" s="10"/>
      <c r="M403"/>
      <c r="O403"/>
      <c r="P403"/>
    </row>
    <row r="404" spans="8:16" x14ac:dyDescent="0.25">
      <c r="H404" s="10"/>
      <c r="I404" s="10"/>
      <c r="M404"/>
      <c r="O404"/>
      <c r="P404"/>
    </row>
    <row r="405" spans="8:16" x14ac:dyDescent="0.25">
      <c r="H405" s="10"/>
      <c r="I405" s="10"/>
      <c r="M405"/>
      <c r="O405"/>
      <c r="P405"/>
    </row>
    <row r="406" spans="8:16" x14ac:dyDescent="0.25">
      <c r="H406" s="10"/>
      <c r="I406" s="10"/>
      <c r="M406"/>
      <c r="O406"/>
      <c r="P406"/>
    </row>
    <row r="407" spans="8:16" x14ac:dyDescent="0.25">
      <c r="H407" s="10"/>
      <c r="I407" s="10"/>
      <c r="M407"/>
      <c r="O407"/>
      <c r="P407"/>
    </row>
    <row r="408" spans="8:16" x14ac:dyDescent="0.25">
      <c r="H408" s="10"/>
      <c r="I408" s="10"/>
      <c r="M408"/>
      <c r="O408"/>
      <c r="P408"/>
    </row>
    <row r="409" spans="8:16" x14ac:dyDescent="0.25">
      <c r="H409" s="10"/>
      <c r="I409" s="10"/>
      <c r="M409"/>
      <c r="O409"/>
      <c r="P409"/>
    </row>
    <row r="410" spans="8:16" x14ac:dyDescent="0.25">
      <c r="H410" s="10"/>
      <c r="I410" s="10"/>
      <c r="M410"/>
      <c r="O410"/>
      <c r="P410"/>
    </row>
    <row r="411" spans="8:16" x14ac:dyDescent="0.25">
      <c r="H411" s="10"/>
      <c r="I411" s="10"/>
      <c r="M411"/>
      <c r="O411"/>
      <c r="P411"/>
    </row>
    <row r="412" spans="8:16" x14ac:dyDescent="0.25">
      <c r="H412" s="10"/>
      <c r="I412" s="10"/>
      <c r="M412"/>
      <c r="O412"/>
      <c r="P412"/>
    </row>
    <row r="413" spans="8:16" x14ac:dyDescent="0.25">
      <c r="H413" s="10"/>
      <c r="I413" s="10"/>
      <c r="M413"/>
      <c r="O413"/>
      <c r="P413"/>
    </row>
    <row r="414" spans="8:16" x14ac:dyDescent="0.25">
      <c r="H414" s="10"/>
      <c r="I414" s="10"/>
      <c r="M414"/>
      <c r="O414"/>
      <c r="P414"/>
    </row>
    <row r="415" spans="8:16" x14ac:dyDescent="0.25">
      <c r="H415" s="10"/>
      <c r="I415" s="10"/>
      <c r="M415"/>
      <c r="O415"/>
      <c r="P415"/>
    </row>
    <row r="416" spans="8:16" x14ac:dyDescent="0.25">
      <c r="H416" s="10"/>
      <c r="I416" s="10"/>
      <c r="M416"/>
      <c r="O416"/>
      <c r="P416"/>
    </row>
    <row r="417" spans="8:16" x14ac:dyDescent="0.25">
      <c r="H417" s="10"/>
      <c r="I417" s="10"/>
      <c r="M417"/>
      <c r="O417"/>
      <c r="P417"/>
    </row>
    <row r="418" spans="8:16" x14ac:dyDescent="0.25">
      <c r="H418" s="10"/>
      <c r="I418" s="10"/>
      <c r="M418"/>
      <c r="O418"/>
      <c r="P418"/>
    </row>
    <row r="419" spans="8:16" x14ac:dyDescent="0.25">
      <c r="H419" s="10"/>
      <c r="I419" s="10"/>
      <c r="M419"/>
      <c r="O419"/>
      <c r="P419"/>
    </row>
    <row r="420" spans="8:16" x14ac:dyDescent="0.25">
      <c r="H420" s="10"/>
      <c r="I420" s="10"/>
      <c r="M420"/>
      <c r="O420"/>
      <c r="P420"/>
    </row>
    <row r="423" spans="8:16" x14ac:dyDescent="0.25">
      <c r="H423" s="10" t="e">
        <f>AVERAGE(A423:G423)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"/>
  <sheetViews>
    <sheetView topLeftCell="A86" workbookViewId="0">
      <selection activeCell="A102" sqref="A102:N420"/>
    </sheetView>
  </sheetViews>
  <sheetFormatPr defaultRowHeight="15" x14ac:dyDescent="0.25"/>
  <cols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t="s">
        <v>1</v>
      </c>
      <c r="C1" t="s">
        <v>5</v>
      </c>
      <c r="D1" t="s">
        <v>3</v>
      </c>
      <c r="E1" t="s">
        <v>4</v>
      </c>
      <c r="F1" t="s">
        <v>2</v>
      </c>
      <c r="G1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131</v>
      </c>
      <c r="M1" t="s">
        <v>124</v>
      </c>
      <c r="N1" t="s">
        <v>125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-2060289485.5847616</v>
      </c>
      <c r="C2">
        <f>VLOOKUP($A2,all_biorepintensities!$A:$G,MATCH(C$1,all_biorepintensities!$A$1:$G$1,0),FALSE)</f>
        <v>1097832342.9832635</v>
      </c>
      <c r="D2">
        <f>VLOOKUP($A2,all_biorepintensities!$A:$G,MATCH(D$1,all_biorepintensities!$A$1:$G$1,0),FALSE)</f>
        <v>997733228.02459478</v>
      </c>
      <c r="E2">
        <f>VLOOKUP($A2,all_biorepintensities!$A:$G,MATCH(E$1,all_biorepintensities!$A$1:$G$1,0),FALSE)</f>
        <v>-2101924905.6084573</v>
      </c>
      <c r="F2">
        <f>VLOOKUP($A2,all_biorepintensities!$A:$G,MATCH(F$1,all_biorepintensities!$A$1:$G$1,0),FALSE)</f>
        <v>693787843.54453897</v>
      </c>
      <c r="G2">
        <f>VLOOKUP($A2,all_biorepintensities!$A:$G,MATCH(G$1,all_biorepintensities!$A$1:$G$1,0),FALSE)</f>
        <v>1372860976.640821</v>
      </c>
      <c r="H2" s="10">
        <f>ROUND(AVERAGE(B2:D2),all_biorepintensities!$U$4)</f>
        <v>11758695.1410322</v>
      </c>
      <c r="I2" s="10">
        <f>ROUND(AVERAGE(E2:G2),all_biorepintensities!$U$4)</f>
        <v>-11758695.1410325</v>
      </c>
      <c r="J2" s="2">
        <f>ROUND(SQRT(((1/3+1/3)/4)*((SUM((B2-H2)^2,(C2-H2)^2,(D2-H2)^2)+SUM((E2-I2)^2,(F2-I2)^2,(G2-I2)^2)))),all_biorepintensities!$U$4)</f>
        <v>1484859575.42555</v>
      </c>
      <c r="K2" s="2">
        <f>ROUND((I2-H2)/(J2+all_biorepintensities!$U$2),all_biorepintensities!$U$4)</f>
        <v>-1.58381241E-2</v>
      </c>
      <c r="L2" s="2">
        <f>K2+0.00000001*ROWS($K$2:K2)</f>
        <v>-1.5838114099999998E-2</v>
      </c>
      <c r="M2">
        <f>COUNTIF(L:L,"&lt;="&amp;$L2)</f>
        <v>49</v>
      </c>
      <c r="N2">
        <f>INDEX($K$2:$K$420,MATCH(ROWS($M$2:$M2),$M$2:$M$420,0))</f>
        <v>-0.67136739199999995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-2082658734.612741</v>
      </c>
      <c r="C3">
        <f>VLOOKUP($A3,all_biorepintensities!$A:$G,MATCH(C$1,all_biorepintensities!$A$1:$G$1,0),FALSE)</f>
        <v>2063494673.1430044</v>
      </c>
      <c r="D3">
        <f>VLOOKUP($A3,all_biorepintensities!$A:$G,MATCH(D$1,all_biorepintensities!$A$1:$G$1,0),FALSE)</f>
        <v>233270752.60548782</v>
      </c>
      <c r="E3">
        <f>VLOOKUP($A3,all_biorepintensities!$A:$G,MATCH(E$1,all_biorepintensities!$A$1:$G$1,0),FALSE)</f>
        <v>-2123907784.5348706</v>
      </c>
      <c r="F3">
        <f>VLOOKUP($A3,all_biorepintensities!$A:$G,MATCH(F$1,all_biorepintensities!$A$1:$G$1,0),FALSE)</f>
        <v>1188980044.5297956</v>
      </c>
      <c r="G3">
        <f>VLOOKUP($A3,all_biorepintensities!$A:$G,MATCH(G$1,all_biorepintensities!$A$1:$G$1,0),FALSE)</f>
        <v>720821048.86932564</v>
      </c>
      <c r="H3" s="10">
        <f>ROUND(AVERAGE(B3:D3),all_biorepintensities!$U$4)</f>
        <v>71368897.045250401</v>
      </c>
      <c r="I3" s="10">
        <f>ROUND(AVERAGE(E3:G3),all_biorepintensities!$U$4)</f>
        <v>-71368897.045249805</v>
      </c>
      <c r="J3" s="2">
        <f>ROUND(SQRT(((1/3+1/3)/4)*((SUM((B3-H3)^2,(C3-H3)^2,(D3-H3)^2)+SUM((E3-I3)^2,(F3-I3)^2,(G3-I3)^2)))),all_biorepintensities!$U$4)</f>
        <v>1584485858.0502601</v>
      </c>
      <c r="K3" s="2">
        <f>ROUND((I3-H3)/(J3+all_biorepintensities!$U$2),all_biorepintensities!$U$4)</f>
        <v>-9.0084612199999997E-2</v>
      </c>
      <c r="L3" s="2">
        <f>K3+0.00000001*ROWS($K$2:K3)</f>
        <v>-9.0084592199999994E-2</v>
      </c>
      <c r="M3">
        <f t="shared" ref="M3:M66" si="0">COUNTIF(L:L,"&lt;="&amp;$L3)</f>
        <v>23</v>
      </c>
      <c r="N3">
        <f>INDEX($K$2:$K$420,MATCH(ROWS($M$2:$M3),$M$2:$M$420,0))</f>
        <v>-0.54792478749999995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-192917770.99405837</v>
      </c>
      <c r="C4">
        <f>VLOOKUP($A4,all_biorepintensities!$A:$G,MATCH(C$1,all_biorepintensities!$A$1:$G$1,0),FALSE)</f>
        <v>246613524.86557186</v>
      </c>
      <c r="D4">
        <f>VLOOKUP($A4,all_biorepintensities!$A:$G,MATCH(D$1,all_biorepintensities!$A$1:$G$1,0),FALSE)</f>
        <v>-83027493.000371814</v>
      </c>
      <c r="E4">
        <f>VLOOKUP($A4,all_biorepintensities!$A:$G,MATCH(E$1,all_biorepintensities!$A$1:$G$1,0),FALSE)</f>
        <v>-273132198.97903347</v>
      </c>
      <c r="F4">
        <f>VLOOKUP($A4,all_biorepintensities!$A:$G,MATCH(F$1,all_biorepintensities!$A$1:$G$1,0),FALSE)</f>
        <v>406979208.67053545</v>
      </c>
      <c r="G4">
        <f>VLOOKUP($A4,all_biorepintensities!$A:$G,MATCH(G$1,all_biorepintensities!$A$1:$G$1,0),FALSE)</f>
        <v>-104515270.56264341</v>
      </c>
      <c r="H4" s="10">
        <f>ROUND(AVERAGE(B4:D4),all_biorepintensities!$U$4)</f>
        <v>-9777246.3762861099</v>
      </c>
      <c r="I4" s="10">
        <f>ROUND(AVERAGE(E4:G4),all_biorepintensities!$U$4)</f>
        <v>9777246.37628619</v>
      </c>
      <c r="J4" s="2">
        <f>ROUND(SQRT(((1/3+1/3)/4)*((SUM((B4-H4)^2,(C4-H4)^2,(D4-H4)^2)+SUM((E4-I4)^2,(F4-I4)^2,(G4-I4)^2)))),all_biorepintensities!$U$4)</f>
        <v>243417409.16775399</v>
      </c>
      <c r="K4" s="2">
        <f>ROUND((I4-H4)/(J4+all_biorepintensities!$U$2),all_biorepintensities!$U$4)</f>
        <v>8.0333172300000005E-2</v>
      </c>
      <c r="L4" s="2">
        <f>K4+0.00000001*ROWS($K$2:K4)</f>
        <v>8.0333202300000003E-2</v>
      </c>
      <c r="M4">
        <f t="shared" si="0"/>
        <v>73</v>
      </c>
      <c r="N4">
        <f>INDEX($K$2:$K$420,MATCH(ROWS($M$2:$M4),$M$2:$M$420,0))</f>
        <v>-0.48858650219999999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-938094490.21828556</v>
      </c>
      <c r="C5">
        <f>VLOOKUP($A5,all_biorepintensities!$A:$G,MATCH(C$1,all_biorepintensities!$A$1:$G$1,0),FALSE)</f>
        <v>1154561247.0306177</v>
      </c>
      <c r="D5">
        <f>VLOOKUP($A5,all_biorepintensities!$A:$G,MATCH(D$1,all_biorepintensities!$A$1:$G$1,0),FALSE)</f>
        <v>-213600262.57365656</v>
      </c>
      <c r="E5">
        <f>VLOOKUP($A5,all_biorepintensities!$A:$G,MATCH(E$1,all_biorepintensities!$A$1:$G$1,0),FALSE)</f>
        <v>-1130244140.4635978</v>
      </c>
      <c r="F5">
        <f>VLOOKUP($A5,all_biorepintensities!$A:$G,MATCH(F$1,all_biorepintensities!$A$1:$G$1,0),FALSE)</f>
        <v>751742637.4919529</v>
      </c>
      <c r="G5">
        <f>VLOOKUP($A5,all_biorepintensities!$A:$G,MATCH(G$1,all_biorepintensities!$A$1:$G$1,0),FALSE)</f>
        <v>375635008.73297024</v>
      </c>
      <c r="H5" s="10">
        <f>ROUND(AVERAGE(B5:D5),all_biorepintensities!$U$4)</f>
        <v>955498.07955853106</v>
      </c>
      <c r="I5" s="10">
        <f>ROUND(AVERAGE(E5:G5),all_biorepintensities!$U$4)</f>
        <v>-955498.07955821406</v>
      </c>
      <c r="J5" s="2">
        <f>ROUND(SQRT(((1/3+1/3)/4)*((SUM((B5-H5)^2,(C5-H5)^2,(D5-H5)^2)+SUM((E5-I5)^2,(F5-I5)^2,(G5-I5)^2)))),all_biorepintensities!$U$4)</f>
        <v>840864932.66322005</v>
      </c>
      <c r="K5" s="2">
        <f>ROUND((I5-H5)/(J5+all_biorepintensities!$U$2),all_biorepintensities!$U$4)</f>
        <v>-2.2726552999999998E-3</v>
      </c>
      <c r="L5" s="2">
        <f>K5+0.00000001*ROWS($K$2:K5)</f>
        <v>-2.2726152999999996E-3</v>
      </c>
      <c r="M5">
        <f t="shared" si="0"/>
        <v>56</v>
      </c>
      <c r="N5">
        <f>INDEX($K$2:$K$420,MATCH(ROWS($M$2:$M5),$M$2:$M$420,0))</f>
        <v>-0.3737253747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-842451007.44875956</v>
      </c>
      <c r="C6">
        <f>VLOOKUP($A6,all_biorepintensities!$A:$G,MATCH(C$1,all_biorepintensities!$A$1:$G$1,0),FALSE)</f>
        <v>-115257404.77423811</v>
      </c>
      <c r="D6">
        <f>VLOOKUP($A6,all_biorepintensities!$A:$G,MATCH(D$1,all_biorepintensities!$A$1:$G$1,0),FALSE)</f>
        <v>1097034798.0206351</v>
      </c>
      <c r="E6">
        <f>VLOOKUP($A6,all_biorepintensities!$A:$G,MATCH(E$1,all_biorepintensities!$A$1:$G$1,0),FALSE)</f>
        <v>-728851294.05336428</v>
      </c>
      <c r="F6">
        <f>VLOOKUP($A6,all_biorepintensities!$A:$G,MATCH(F$1,all_biorepintensities!$A$1:$G$1,0),FALSE)</f>
        <v>84930893.880321026</v>
      </c>
      <c r="G6">
        <f>VLOOKUP($A6,all_biorepintensities!$A:$G,MATCH(G$1,all_biorepintensities!$A$1:$G$1,0),FALSE)</f>
        <v>504594014.37540531</v>
      </c>
      <c r="H6" s="10">
        <f>ROUND(AVERAGE(B6:D6),all_biorepintensities!$U$4)</f>
        <v>46442128.599212497</v>
      </c>
      <c r="I6" s="10">
        <f>ROUND(AVERAGE(E6:G6),all_biorepintensities!$U$4)</f>
        <v>-46442128.599212602</v>
      </c>
      <c r="J6" s="2">
        <f>ROUND(SQRT(((1/3+1/3)/4)*((SUM((B6-H6)^2,(C6-H6)^2,(D6-H6)^2)+SUM((E6-I6)^2,(F6-I6)^2,(G6-I6)^2)))),all_biorepintensities!$U$4)</f>
        <v>671640364.38707304</v>
      </c>
      <c r="K6" s="2">
        <f>ROUND((I6-H6)/(J6+all_biorepintensities!$U$2),all_biorepintensities!$U$4)</f>
        <v>-0.138294632</v>
      </c>
      <c r="L6" s="2">
        <f>K6+0.00000001*ROWS($K$2:K6)</f>
        <v>-0.138294582</v>
      </c>
      <c r="M6">
        <f t="shared" si="0"/>
        <v>15</v>
      </c>
      <c r="N6">
        <f>INDEX($K$2:$K$420,MATCH(ROWS($M$2:$M6),$M$2:$M$420,0))</f>
        <v>-0.37124638700000001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311406363.25943279</v>
      </c>
      <c r="C7">
        <f>VLOOKUP($A7,all_biorepintensities!$A:$G,MATCH(C$1,all_biorepintensities!$A$1:$G$1,0),FALSE)</f>
        <v>606398530.5651412</v>
      </c>
      <c r="D7">
        <f>VLOOKUP($A7,all_biorepintensities!$A:$G,MATCH(D$1,all_biorepintensities!$A$1:$G$1,0),FALSE)</f>
        <v>-913482798.33343387</v>
      </c>
      <c r="E7">
        <f>VLOOKUP($A7,all_biorepintensities!$A:$G,MATCH(E$1,all_biorepintensities!$A$1:$G$1,0),FALSE)</f>
        <v>-60505069.382284641</v>
      </c>
      <c r="F7">
        <f>VLOOKUP($A7,all_biorepintensities!$A:$G,MATCH(F$1,all_biorepintensities!$A$1:$G$1,0),FALSE)</f>
        <v>881858334.25814486</v>
      </c>
      <c r="G7">
        <f>VLOOKUP($A7,all_biorepintensities!$A:$G,MATCH(G$1,all_biorepintensities!$A$1:$G$1,0),FALSE)</f>
        <v>-825675360.36699963</v>
      </c>
      <c r="H7" s="10">
        <f>ROUND(AVERAGE(B7:D7),all_biorepintensities!$U$4)</f>
        <v>1440698.49704671</v>
      </c>
      <c r="I7" s="10">
        <f>ROUND(AVERAGE(E7:G7),all_biorepintensities!$U$4)</f>
        <v>-1440698.4970464699</v>
      </c>
      <c r="J7" s="2">
        <f>ROUND(SQRT(((1/3+1/3)/4)*((SUM((B7-H7)^2,(C7-H7)^2,(D7-H7)^2)+SUM((E7-I7)^2,(F7-I7)^2,(G7-I7)^2)))),all_biorepintensities!$U$4)</f>
        <v>678504023.07414901</v>
      </c>
      <c r="K7" s="2">
        <f>ROUND((I7-H7)/(J7+all_biorepintensities!$U$2),all_biorepintensities!$U$4)</f>
        <v>-4.2466911E-3</v>
      </c>
      <c r="L7" s="2">
        <f>K7+0.00000001*ROWS($K$2:K7)</f>
        <v>-4.2466311000000003E-3</v>
      </c>
      <c r="M7">
        <f t="shared" si="0"/>
        <v>54</v>
      </c>
      <c r="N7">
        <f>INDEX($K$2:$K$420,MATCH(ROWS($M$2:$M7),$M$2:$M$420,0))</f>
        <v>-0.26494481720000002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-299044693.28191066</v>
      </c>
      <c r="C8">
        <f>VLOOKUP($A8,all_biorepintensities!$A:$G,MATCH(C$1,all_biorepintensities!$A$1:$G$1,0),FALSE)</f>
        <v>209828031.26399869</v>
      </c>
      <c r="D8">
        <f>VLOOKUP($A8,all_biorepintensities!$A:$G,MATCH(D$1,all_biorepintensities!$A$1:$G$1,0),FALSE)</f>
        <v>97584526.541020215</v>
      </c>
      <c r="E8">
        <f>VLOOKUP($A8,all_biorepintensities!$A:$G,MATCH(E$1,all_biorepintensities!$A$1:$G$1,0),FALSE)</f>
        <v>-318158822.03535199</v>
      </c>
      <c r="F8">
        <f>VLOOKUP($A8,all_biorepintensities!$A:$G,MATCH(F$1,all_biorepintensities!$A$1:$G$1,0),FALSE)</f>
        <v>194622990.52243263</v>
      </c>
      <c r="G8">
        <f>VLOOKUP($A8,all_biorepintensities!$A:$G,MATCH(G$1,all_biorepintensities!$A$1:$G$1,0),FALSE)</f>
        <v>115167966.98981088</v>
      </c>
      <c r="H8" s="10">
        <f>ROUND(AVERAGE(B8:D8),all_biorepintensities!$U$4)</f>
        <v>2789288.1743694101</v>
      </c>
      <c r="I8" s="10">
        <f>ROUND(AVERAGE(E8:G8),all_biorepintensities!$U$4)</f>
        <v>-2789288.1743694898</v>
      </c>
      <c r="J8" s="2">
        <f>ROUND(SQRT(((1/3+1/3)/4)*((SUM((B8-H8)^2,(C8-H8)^2,(D8-H8)^2)+SUM((E8-I8)^2,(F8-I8)^2,(G8-I8)^2)))),all_biorepintensities!$U$4)</f>
        <v>221847693.78738901</v>
      </c>
      <c r="K8" s="2">
        <f>ROUND((I8-H8)/(J8+all_biorepintensities!$U$2),all_biorepintensities!$U$4)</f>
        <v>-2.51459739E-2</v>
      </c>
      <c r="L8" s="2">
        <f>K8+0.00000001*ROWS($K$2:K8)</f>
        <v>-2.5145903899999999E-2</v>
      </c>
      <c r="M8">
        <f t="shared" si="0"/>
        <v>43</v>
      </c>
      <c r="N8">
        <f>INDEX($K$2:$K$420,MATCH(ROWS($M$2:$M8),$M$2:$M$420,0))</f>
        <v>-0.25230957100000001</v>
      </c>
      <c r="O8"/>
      <c r="P8"/>
    </row>
    <row r="9" spans="1:21" x14ac:dyDescent="0.25">
      <c r="A9" t="s">
        <v>14</v>
      </c>
      <c r="B9">
        <f>VLOOKUP($A9,all_biorepintensities!$A:$G,MATCH(B$1,all_biorepintensities!$A$1:$G$1,0),FALSE)</f>
        <v>-170991970.98971945</v>
      </c>
      <c r="C9">
        <f>VLOOKUP($A9,all_biorepintensities!$A:$G,MATCH(C$1,all_biorepintensities!$A$1:$G$1,0),FALSE)</f>
        <v>191478299.31317276</v>
      </c>
      <c r="D9">
        <f>VLOOKUP($A9,all_biorepintensities!$A:$G,MATCH(D$1,all_biorepintensities!$A$1:$G$1,0),FALSE)</f>
        <v>-6861766.6577672958</v>
      </c>
      <c r="E9">
        <f>VLOOKUP($A9,all_biorepintensities!$A:$G,MATCH(E$1,all_biorepintensities!$A$1:$G$1,0),FALSE)</f>
        <v>-146884428.2772361</v>
      </c>
      <c r="F9">
        <f>VLOOKUP($A9,all_biorepintensities!$A:$G,MATCH(F$1,all_biorepintensities!$A$1:$G$1,0),FALSE)</f>
        <v>54358118.6493783</v>
      </c>
      <c r="G9">
        <f>VLOOKUP($A9,all_biorepintensities!$A:$G,MATCH(G$1,all_biorepintensities!$A$1:$G$1,0),FALSE)</f>
        <v>78901747.962171674</v>
      </c>
      <c r="H9" s="10">
        <f>ROUND(AVERAGE(B9:D9),all_biorepintensities!$U$4)</f>
        <v>4541520.5552286701</v>
      </c>
      <c r="I9" s="10">
        <f>ROUND(AVERAGE(E9:G9),all_biorepintensities!$U$4)</f>
        <v>-4541520.5552287102</v>
      </c>
      <c r="J9" s="2">
        <f>ROUND(SQRT(((1/3+1/3)/4)*((SUM((B9-H9)^2,(C9-H9)^2,(D9-H9)^2)+SUM((E9-I9)^2,(F9-I9)^2,(G9-I9)^2)))),all_biorepintensities!$U$4)</f>
        <v>126873198.380427</v>
      </c>
      <c r="K9" s="2">
        <f>ROUND((I9-H9)/(J9+all_biorepintensities!$U$2),all_biorepintensities!$U$4)</f>
        <v>-7.1591487800000006E-2</v>
      </c>
      <c r="L9" s="2">
        <f>K9+0.00000001*ROWS($K$2:K9)</f>
        <v>-7.1591407800000006E-2</v>
      </c>
      <c r="M9">
        <f t="shared" si="0"/>
        <v>28</v>
      </c>
      <c r="N9">
        <f>INDEX($K$2:$K$420,MATCH(ROWS($M$2:$M9),$M$2:$M$420,0))</f>
        <v>-0.24922585850000001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-399046596.98937392</v>
      </c>
      <c r="C10">
        <f>VLOOKUP($A10,all_biorepintensities!$A:$G,MATCH(C$1,all_biorepintensities!$A$1:$G$1,0),FALSE)</f>
        <v>-233645922.62866426</v>
      </c>
      <c r="D10">
        <f>VLOOKUP($A10,all_biorepintensities!$A:$G,MATCH(D$1,all_biorepintensities!$A$1:$G$1,0),FALSE)</f>
        <v>734477143.5391624</v>
      </c>
      <c r="E10">
        <f>VLOOKUP($A10,all_biorepintensities!$A:$G,MATCH(E$1,all_biorepintensities!$A$1:$G$1,0),FALSE)</f>
        <v>-608402908.2796036</v>
      </c>
      <c r="F10">
        <f>VLOOKUP($A10,all_biorepintensities!$A:$G,MATCH(F$1,all_biorepintensities!$A$1:$G$1,0),FALSE)</f>
        <v>131433484.71408248</v>
      </c>
      <c r="G10">
        <f>VLOOKUP($A10,all_biorepintensities!$A:$G,MATCH(G$1,all_biorepintensities!$A$1:$G$1,0),FALSE)</f>
        <v>375184799.64439654</v>
      </c>
      <c r="H10" s="10">
        <f>ROUND(AVERAGE(B10:D10),all_biorepintensities!$U$4)</f>
        <v>33928207.973708101</v>
      </c>
      <c r="I10" s="10">
        <f>ROUND(AVERAGE(E10:G10),all_biorepintensities!$U$4)</f>
        <v>-33928207.973708197</v>
      </c>
      <c r="J10" s="2">
        <f>ROUND(SQRT(((1/3+1/3)/4)*((SUM((B10-H10)^2,(C10-H10)^2,(D10-H10)^2)+SUM((E10-I10)^2,(F10-I10)^2,(G10-I10)^2)))),all_biorepintensities!$U$4)</f>
        <v>460899669.47351599</v>
      </c>
      <c r="K10" s="2">
        <f>ROUND((I10-H10)/(J10+all_biorepintensities!$U$2),all_biorepintensities!$U$4)</f>
        <v>-0.14722600229999999</v>
      </c>
      <c r="L10" s="2">
        <f>K10+0.00000001*ROWS($K$2:K10)</f>
        <v>-0.14722591229999998</v>
      </c>
      <c r="M10">
        <f t="shared" si="0"/>
        <v>14</v>
      </c>
      <c r="N10">
        <f>INDEX($K$2:$K$420,MATCH(ROWS($M$2:$M10),$M$2:$M$420,0))</f>
        <v>-0.23900752750000001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-806277427.11976051</v>
      </c>
      <c r="C11">
        <f>VLOOKUP($A11,all_biorepintensities!$A:$G,MATCH(C$1,all_biorepintensities!$A$1:$G$1,0),FALSE)</f>
        <v>-320429946.14886713</v>
      </c>
      <c r="D11">
        <f>VLOOKUP($A11,all_biorepintensities!$A:$G,MATCH(D$1,all_biorepintensities!$A$1:$G$1,0),FALSE)</f>
        <v>886195550.93049002</v>
      </c>
      <c r="E11">
        <f>VLOOKUP($A11,all_biorepintensities!$A:$G,MATCH(E$1,all_biorepintensities!$A$1:$G$1,0),FALSE)</f>
        <v>-855167263.30401731</v>
      </c>
      <c r="F11">
        <f>VLOOKUP($A11,all_biorepintensities!$A:$G,MATCH(F$1,all_biorepintensities!$A$1:$G$1,0),FALSE)</f>
        <v>342609807.22394657</v>
      </c>
      <c r="G11">
        <f>VLOOKUP($A11,all_biorepintensities!$A:$G,MATCH(G$1,all_biorepintensities!$A$1:$G$1,0),FALSE)</f>
        <v>753069278.4182086</v>
      </c>
      <c r="H11" s="10">
        <f>ROUND(AVERAGE(B11:D11),all_biorepintensities!$U$4)</f>
        <v>-80170607.446045905</v>
      </c>
      <c r="I11" s="10">
        <f>ROUND(AVERAGE(E11:G11),all_biorepintensities!$U$4)</f>
        <v>80170607.446045995</v>
      </c>
      <c r="J11" s="2">
        <f>ROUND(SQRT(((1/3+1/3)/4)*((SUM((B11-H11)^2,(C11-H11)^2,(D11-H11)^2)+SUM((E11-I11)^2,(F11-I11)^2,(G11-I11)^2)))),all_biorepintensities!$U$4)</f>
        <v>697058474.69939101</v>
      </c>
      <c r="K11" s="2">
        <f>ROUND((I11-H11)/(J11+all_biorepintensities!$U$2),all_biorepintensities!$U$4)</f>
        <v>0.23002548640000001</v>
      </c>
      <c r="L11" s="2">
        <f>K11+0.00000001*ROWS($K$2:K11)</f>
        <v>0.23002558640000001</v>
      </c>
      <c r="M11">
        <f t="shared" si="0"/>
        <v>92</v>
      </c>
      <c r="N11">
        <f>INDEX($K$2:$K$420,MATCH(ROWS($M$2:$M11),$M$2:$M$420,0))</f>
        <v>-0.2072009256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-1360429905.918499</v>
      </c>
      <c r="C12">
        <f>VLOOKUP($A12,all_biorepintensities!$A:$G,MATCH(C$1,all_biorepintensities!$A$1:$G$1,0),FALSE)</f>
        <v>109752024.25343943</v>
      </c>
      <c r="D12">
        <f>VLOOKUP($A12,all_biorepintensities!$A:$G,MATCH(D$1,all_biorepintensities!$A$1:$G$1,0),FALSE)</f>
        <v>1251936855.8945811</v>
      </c>
      <c r="E12">
        <f>VLOOKUP($A12,all_biorepintensities!$A:$G,MATCH(E$1,all_biorepintensities!$A$1:$G$1,0),FALSE)</f>
        <v>-1371807838.3687892</v>
      </c>
      <c r="F12">
        <f>VLOOKUP($A12,all_biorepintensities!$A:$G,MATCH(F$1,all_biorepintensities!$A$1:$G$1,0),FALSE)</f>
        <v>-39622898.335159063</v>
      </c>
      <c r="G12">
        <f>VLOOKUP($A12,all_biorepintensities!$A:$G,MATCH(G$1,all_biorepintensities!$A$1:$G$1,0),FALSE)</f>
        <v>1410171762.474426</v>
      </c>
      <c r="H12" s="10">
        <f>ROUND(AVERAGE(B12:D12),all_biorepintensities!$U$4)</f>
        <v>419658.07650717098</v>
      </c>
      <c r="I12" s="10">
        <f>ROUND(AVERAGE(E12:G12),all_biorepintensities!$U$4)</f>
        <v>-419658.07650740899</v>
      </c>
      <c r="J12" s="2">
        <f>ROUND(SQRT(((1/3+1/3)/4)*((SUM((B12-H12)^2,(C12-H12)^2,(D12-H12)^2)+SUM((E12-I12)^2,(F12-I12)^2,(G12-I12)^2)))),all_biorepintensities!$U$4)</f>
        <v>1103190145.99915</v>
      </c>
      <c r="K12" s="2">
        <f>ROUND((I12-H12)/(J12+all_biorepintensities!$U$2),all_biorepintensities!$U$4)</f>
        <v>-7.6080820000000004E-4</v>
      </c>
      <c r="L12" s="2">
        <f>K12+0.00000001*ROWS($K$2:K12)</f>
        <v>-7.6069820000000004E-4</v>
      </c>
      <c r="M12">
        <f t="shared" si="0"/>
        <v>57</v>
      </c>
      <c r="N12">
        <f>INDEX($K$2:$K$420,MATCH(ROWS($M$2:$M12),$M$2:$M$420,0))</f>
        <v>-0.18375560639999999</v>
      </c>
      <c r="O12"/>
      <c r="P12"/>
      <c r="T12" s="2"/>
      <c r="U12" s="2"/>
    </row>
    <row r="13" spans="1:21" x14ac:dyDescent="0.25">
      <c r="A13" t="s">
        <v>18</v>
      </c>
      <c r="B13">
        <f>VLOOKUP($A13,all_biorepintensities!$A:$G,MATCH(B$1,all_biorepintensities!$A$1:$G$1,0),FALSE)</f>
        <v>-163893652.25691843</v>
      </c>
      <c r="C13">
        <f>VLOOKUP($A13,all_biorepintensities!$A:$G,MATCH(C$1,all_biorepintensities!$A$1:$G$1,0),FALSE)</f>
        <v>375599146.64849818</v>
      </c>
      <c r="D13">
        <f>VLOOKUP($A13,all_biorepintensities!$A:$G,MATCH(D$1,all_biorepintensities!$A$1:$G$1,0),FALSE)</f>
        <v>-276187130.47797787</v>
      </c>
      <c r="E13">
        <f>VLOOKUP($A13,all_biorepintensities!$A:$G,MATCH(E$1,all_biorepintensities!$A$1:$G$1,0),FALSE)</f>
        <v>-308827334.76645231</v>
      </c>
      <c r="F13">
        <f>VLOOKUP($A13,all_biorepintensities!$A:$G,MATCH(F$1,all_biorepintensities!$A$1:$G$1,0),FALSE)</f>
        <v>661626054.03382409</v>
      </c>
      <c r="G13">
        <f>VLOOKUP($A13,all_biorepintensities!$A:$G,MATCH(G$1,all_biorepintensities!$A$1:$G$1,0),FALSE)</f>
        <v>-288317083.18097448</v>
      </c>
      <c r="H13" s="10">
        <f>ROUND(AVERAGE(B13:D13),all_biorepintensities!$U$4)</f>
        <v>-21493878.695466001</v>
      </c>
      <c r="I13" s="10">
        <f>ROUND(AVERAGE(E13:G13),all_biorepintensities!$U$4)</f>
        <v>21493878.695465799</v>
      </c>
      <c r="J13" s="2">
        <f>ROUND(SQRT(((1/3+1/3)/4)*((SUM((B13-H13)^2,(C13-H13)^2,(D13-H13)^2)+SUM((E13-I13)^2,(F13-I13)^2,(G13-I13)^2)))),all_biorepintensities!$U$4)</f>
        <v>378085827.30554301</v>
      </c>
      <c r="K13" s="2">
        <f>ROUND((I13-H13)/(J13+all_biorepintensities!$U$2),all_biorepintensities!$U$4)</f>
        <v>0.1136984097</v>
      </c>
      <c r="L13" s="2">
        <f>K13+0.00000001*ROWS($K$2:K13)</f>
        <v>0.11369852970000001</v>
      </c>
      <c r="M13">
        <f t="shared" si="0"/>
        <v>78</v>
      </c>
      <c r="N13">
        <f>INDEX($K$2:$K$420,MATCH(ROWS($M$2:$M13),$M$2:$M$420,0))</f>
        <v>-0.18035720969999999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-790123356.92377281</v>
      </c>
      <c r="C14">
        <f>VLOOKUP($A14,all_biorepintensities!$A:$G,MATCH(C$1,all_biorepintensities!$A$1:$G$1,0),FALSE)</f>
        <v>1557556156.5948327</v>
      </c>
      <c r="D14">
        <f>VLOOKUP($A14,all_biorepintensities!$A:$G,MATCH(D$1,all_biorepintensities!$A$1:$G$1,0),FALSE)</f>
        <v>-457859597.42967379</v>
      </c>
      <c r="E14">
        <f>VLOOKUP($A14,all_biorepintensities!$A:$G,MATCH(E$1,all_biorepintensities!$A$1:$G$1,0),FALSE)</f>
        <v>-815088389.83178556</v>
      </c>
      <c r="F14">
        <f>VLOOKUP($A14,all_biorepintensities!$A:$G,MATCH(F$1,all_biorepintensities!$A$1:$G$1,0),FALSE)</f>
        <v>367441891.8861773</v>
      </c>
      <c r="G14">
        <f>VLOOKUP($A14,all_biorepintensities!$A:$G,MATCH(G$1,all_biorepintensities!$A$1:$G$1,0),FALSE)</f>
        <v>138073295.7042222</v>
      </c>
      <c r="H14" s="10">
        <f>ROUND(AVERAGE(B14:D14),all_biorepintensities!$U$4)</f>
        <v>103191067.41379499</v>
      </c>
      <c r="I14" s="10">
        <f>ROUND(AVERAGE(E14:G14),all_biorepintensities!$U$4)</f>
        <v>-103191067.41379499</v>
      </c>
      <c r="J14" s="2">
        <f>ROUND(SQRT(((1/3+1/3)/4)*((SUM((B14-H14)^2,(C14-H14)^2,(D14-H14)^2)+SUM((E14-I14)^2,(F14-I14)^2,(G14-I14)^2)))),all_biorepintensities!$U$4)</f>
        <v>817971881.63118005</v>
      </c>
      <c r="K14" s="2">
        <f>ROUND((I14-H14)/(J14+all_biorepintensities!$U$2),all_biorepintensities!$U$4)</f>
        <v>-0.25230957100000001</v>
      </c>
      <c r="L14" s="2">
        <f>K14+0.00000001*ROWS($K$2:K14)</f>
        <v>-0.25230944100000002</v>
      </c>
      <c r="M14">
        <f t="shared" si="0"/>
        <v>7</v>
      </c>
      <c r="N14">
        <f>INDEX($K$2:$K$420,MATCH(ROWS($M$2:$M14),$M$2:$M$420,0))</f>
        <v>-0.1779090539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-119644149.50877976</v>
      </c>
      <c r="C15">
        <f>VLOOKUP($A15,all_biorepintensities!$A:$G,MATCH(C$1,all_biorepintensities!$A$1:$G$1,0),FALSE)</f>
        <v>-162399769.4595269</v>
      </c>
      <c r="D15">
        <f>VLOOKUP($A15,all_biorepintensities!$A:$G,MATCH(D$1,all_biorepintensities!$A$1:$G$1,0),FALSE)</f>
        <v>223494648.62509191</v>
      </c>
      <c r="E15">
        <f>VLOOKUP($A15,all_biorepintensities!$A:$G,MATCH(E$1,all_biorepintensities!$A$1:$G$1,0),FALSE)</f>
        <v>-200450672.08816636</v>
      </c>
      <c r="F15">
        <f>VLOOKUP($A15,all_biorepintensities!$A:$G,MATCH(F$1,all_biorepintensities!$A$1:$G$1,0),FALSE)</f>
        <v>-13902644.633220732</v>
      </c>
      <c r="G15">
        <f>VLOOKUP($A15,all_biorepintensities!$A:$G,MATCH(G$1,all_biorepintensities!$A$1:$G$1,0),FALSE)</f>
        <v>272902587.06460214</v>
      </c>
      <c r="H15" s="10">
        <f>ROUND(AVERAGE(B15:D15),all_biorepintensities!$U$4)</f>
        <v>-19516423.4477382</v>
      </c>
      <c r="I15" s="10">
        <f>ROUND(AVERAGE(E15:G15),all_biorepintensities!$U$4)</f>
        <v>19516423.447738301</v>
      </c>
      <c r="J15" s="2">
        <f>ROUND(SQRT(((1/3+1/3)/4)*((SUM((B15-H15)^2,(C15-H15)^2,(D15-H15)^2)+SUM((E15-I15)^2,(F15-I15)^2,(G15-I15)^2)))),all_biorepintensities!$U$4)</f>
        <v>184030114.55829701</v>
      </c>
      <c r="K15" s="2">
        <f>ROUND((I15-H15)/(J15+all_biorepintensities!$U$2),all_biorepintensities!$U$4)</f>
        <v>0.21210032270000001</v>
      </c>
      <c r="L15" s="2">
        <f>K15+0.00000001*ROWS($K$2:K15)</f>
        <v>0.21210046270000002</v>
      </c>
      <c r="M15">
        <f t="shared" si="0"/>
        <v>88</v>
      </c>
      <c r="N15">
        <f>INDEX($K$2:$K$420,MATCH(ROWS($M$2:$M15),$M$2:$M$420,0))</f>
        <v>-0.14722600229999999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-1155987190.2045598</v>
      </c>
      <c r="C16">
        <f>VLOOKUP($A16,all_biorepintensities!$A:$G,MATCH(C$1,all_biorepintensities!$A$1:$G$1,0),FALSE)</f>
        <v>460312027.6928606</v>
      </c>
      <c r="D16">
        <f>VLOOKUP($A16,all_biorepintensities!$A:$G,MATCH(D$1,all_biorepintensities!$A$1:$G$1,0),FALSE)</f>
        <v>727034680.32091141</v>
      </c>
      <c r="E16">
        <f>VLOOKUP($A16,all_biorepintensities!$A:$G,MATCH(E$1,all_biorepintensities!$A$1:$G$1,0),FALSE)</f>
        <v>-1161457638.7551513</v>
      </c>
      <c r="F16">
        <f>VLOOKUP($A16,all_biorepintensities!$A:$G,MATCH(F$1,all_biorepintensities!$A$1:$G$1,0),FALSE)</f>
        <v>369050615.39371371</v>
      </c>
      <c r="G16">
        <f>VLOOKUP($A16,all_biorepintensities!$A:$G,MATCH(G$1,all_biorepintensities!$A$1:$G$1,0),FALSE)</f>
        <v>761047505.55222702</v>
      </c>
      <c r="H16" s="10">
        <f>ROUND(AVERAGE(B16:D16),all_biorepintensities!$U$4)</f>
        <v>10453172.603070701</v>
      </c>
      <c r="I16" s="10">
        <f>ROUND(AVERAGE(E16:G16),all_biorepintensities!$U$4)</f>
        <v>-10453172.603070199</v>
      </c>
      <c r="J16" s="2">
        <f>ROUND(SQRT(((1/3+1/3)/4)*((SUM((B16-H16)^2,(C16-H16)^2,(D16-H16)^2)+SUM((E16-I16)^2,(F16-I16)^2,(G16-I16)^2)))),all_biorepintensities!$U$4)</f>
        <v>830711830.22881997</v>
      </c>
      <c r="K16" s="2">
        <f>ROUND((I16-H16)/(J16+all_biorepintensities!$U$2),all_biorepintensities!$U$4)</f>
        <v>-2.5166784000000001E-2</v>
      </c>
      <c r="L16" s="2">
        <f>K16+0.00000001*ROWS($K$2:K16)</f>
        <v>-2.5166634E-2</v>
      </c>
      <c r="M16">
        <f t="shared" si="0"/>
        <v>42</v>
      </c>
      <c r="N16">
        <f>INDEX($K$2:$K$420,MATCH(ROWS($M$2:$M16),$M$2:$M$420,0))</f>
        <v>-0.138294632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-133896201.25876254</v>
      </c>
      <c r="C17">
        <f>VLOOKUP($A17,all_biorepintensities!$A:$G,MATCH(C$1,all_biorepintensities!$A$1:$G$1,0),FALSE)</f>
        <v>209376451.42084831</v>
      </c>
      <c r="D17">
        <f>VLOOKUP($A17,all_biorepintensities!$A:$G,MATCH(D$1,all_biorepintensities!$A$1:$G$1,0),FALSE)</f>
        <v>-93069717.511033475</v>
      </c>
      <c r="E17">
        <f>VLOOKUP($A17,all_biorepintensities!$A:$G,MATCH(E$1,all_biorepintensities!$A$1:$G$1,0),FALSE)</f>
        <v>-162648953.60020238</v>
      </c>
      <c r="F17">
        <f>VLOOKUP($A17,all_biorepintensities!$A:$G,MATCH(F$1,all_biorepintensities!$A$1:$G$1,0),FALSE)</f>
        <v>268123946.55635971</v>
      </c>
      <c r="G17">
        <f>VLOOKUP($A17,all_biorepintensities!$A:$G,MATCH(G$1,all_biorepintensities!$A$1:$G$1,0),FALSE)</f>
        <v>-87885525.607209802</v>
      </c>
      <c r="H17" s="10">
        <f>ROUND(AVERAGE(B17:D17),all_biorepintensities!$U$4)</f>
        <v>-5863155.7829825701</v>
      </c>
      <c r="I17" s="10">
        <f>ROUND(AVERAGE(E17:G17),all_biorepintensities!$U$4)</f>
        <v>5863155.7829825096</v>
      </c>
      <c r="J17" s="2">
        <f>ROUND(SQRT(((1/3+1/3)/4)*((SUM((B17-H17)^2,(C17-H17)^2,(D17-H17)^2)+SUM((E17-I17)^2,(F17-I17)^2,(G17-I17)^2)))),all_biorepintensities!$U$4)</f>
        <v>171411494.31496599</v>
      </c>
      <c r="K17" s="2">
        <f>ROUND((I17-H17)/(J17+all_biorepintensities!$U$2),all_biorepintensities!$U$4)</f>
        <v>6.8410298499999994E-2</v>
      </c>
      <c r="L17" s="2">
        <f>K17+0.00000001*ROWS($K$2:K17)</f>
        <v>6.8410458499999993E-2</v>
      </c>
      <c r="M17">
        <f t="shared" si="0"/>
        <v>69</v>
      </c>
      <c r="N17">
        <f>INDEX($K$2:$K$420,MATCH(ROWS($M$2:$M17),$M$2:$M$420,0))</f>
        <v>-0.13816091829999999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-284545040.30075717</v>
      </c>
      <c r="C18">
        <f>VLOOKUP($A18,all_biorepintensities!$A:$G,MATCH(C$1,all_biorepintensities!$A$1:$G$1,0),FALSE)</f>
        <v>158895442.65282267</v>
      </c>
      <c r="D18">
        <f>VLOOKUP($A18,all_biorepintensities!$A:$G,MATCH(D$1,all_biorepintensities!$A$1:$G$1,0),FALSE)</f>
        <v>129954335.52047962</v>
      </c>
      <c r="E18">
        <f>VLOOKUP($A18,all_biorepintensities!$A:$G,MATCH(E$1,all_biorepintensities!$A$1:$G$1,0),FALSE)</f>
        <v>-311418906.45811892</v>
      </c>
      <c r="F18">
        <f>VLOOKUP($A18,all_biorepintensities!$A:$G,MATCH(F$1,all_biorepintensities!$A$1:$G$1,0),FALSE)</f>
        <v>99501625.705036938</v>
      </c>
      <c r="G18">
        <f>VLOOKUP($A18,all_biorepintensities!$A:$G,MATCH(G$1,all_biorepintensities!$A$1:$G$1,0),FALSE)</f>
        <v>207612542.88053721</v>
      </c>
      <c r="H18" s="10">
        <f>ROUND(AVERAGE(B18:D18),all_biorepintensities!$U$4)</f>
        <v>1434912.62418171</v>
      </c>
      <c r="I18" s="10">
        <f>ROUND(AVERAGE(E18:G18),all_biorepintensities!$U$4)</f>
        <v>-1434912.62418159</v>
      </c>
      <c r="J18" s="2">
        <f>ROUND(SQRT(((1/3+1/3)/4)*((SUM((B18-H18)^2,(C18-H18)^2,(D18-H18)^2)+SUM((E18-I18)^2,(F18-I18)^2,(G18-I18)^2)))),all_biorepintensities!$U$4)</f>
        <v>213336468.952048</v>
      </c>
      <c r="K18" s="2">
        <f>ROUND((I18-H18)/(J18+all_biorepintensities!$U$2),all_biorepintensities!$U$4)</f>
        <v>-1.34521081E-2</v>
      </c>
      <c r="L18" s="2">
        <f>K18+0.00000001*ROWS($K$2:K18)</f>
        <v>-1.34519381E-2</v>
      </c>
      <c r="M18">
        <f t="shared" si="0"/>
        <v>51</v>
      </c>
      <c r="N18">
        <f>INDEX($K$2:$K$420,MATCH(ROWS($M$2:$M18),$M$2:$M$420,0))</f>
        <v>-0.1250874069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206136222.43806076</v>
      </c>
      <c r="C19">
        <f>VLOOKUP($A19,all_biorepintensities!$A:$G,MATCH(C$1,all_biorepintensities!$A$1:$G$1,0),FALSE)</f>
        <v>-79888953.425135136</v>
      </c>
      <c r="D19">
        <f>VLOOKUP($A19,all_biorepintensities!$A:$G,MATCH(D$1,all_biorepintensities!$A$1:$G$1,0),FALSE)</f>
        <v>-157735530.95055819</v>
      </c>
      <c r="E19">
        <f>VLOOKUP($A19,all_biorepintensities!$A:$G,MATCH(E$1,all_biorepintensities!$A$1:$G$1,0),FALSE)</f>
        <v>-139350066.54483223</v>
      </c>
      <c r="F19">
        <f>VLOOKUP($A19,all_biorepintensities!$A:$G,MATCH(F$1,all_biorepintensities!$A$1:$G$1,0),FALSE)</f>
        <v>186510051.70060349</v>
      </c>
      <c r="G19">
        <f>VLOOKUP($A19,all_biorepintensities!$A:$G,MATCH(G$1,all_biorepintensities!$A$1:$G$1,0),FALSE)</f>
        <v>-15671723.218138218</v>
      </c>
      <c r="H19" s="10">
        <f>ROUND(AVERAGE(B19:D19),all_biorepintensities!$U$4)</f>
        <v>-10496087.312544201</v>
      </c>
      <c r="I19" s="10">
        <f>ROUND(AVERAGE(E19:G19),all_biorepintensities!$U$4)</f>
        <v>10496087.312544299</v>
      </c>
      <c r="J19" s="2">
        <f>ROUND(SQRT(((1/3+1/3)/4)*((SUM((B19-H19)^2,(C19-H19)^2,(D19-H19)^2)+SUM((E19-I19)^2,(F19-I19)^2,(G19-I19)^2)))),all_biorepintensities!$U$4)</f>
        <v>145798903.203152</v>
      </c>
      <c r="K19" s="2">
        <f>ROUND((I19-H19)/(J19+all_biorepintensities!$U$2),all_biorepintensities!$U$4)</f>
        <v>0.14398033190000001</v>
      </c>
      <c r="L19" s="2">
        <f>K19+0.00000001*ROWS($K$2:K19)</f>
        <v>0.1439805119</v>
      </c>
      <c r="M19">
        <f t="shared" si="0"/>
        <v>83</v>
      </c>
      <c r="N19">
        <f>INDEX($K$2:$K$420,MATCH(ROWS($M$2:$M19),$M$2:$M$420,0))</f>
        <v>-0.1222417875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-757025396.43352222</v>
      </c>
      <c r="C20">
        <f>VLOOKUP($A20,all_biorepintensities!$A:$G,MATCH(C$1,all_biorepintensities!$A$1:$G$1,0),FALSE)</f>
        <v>-759295668.25308073</v>
      </c>
      <c r="D20">
        <f>VLOOKUP($A20,all_biorepintensities!$A:$G,MATCH(D$1,all_biorepintensities!$A$1:$G$1,0),FALSE)</f>
        <v>1541767219.7721226</v>
      </c>
      <c r="E20">
        <f>VLOOKUP($A20,all_biorepintensities!$A:$G,MATCH(E$1,all_biorepintensities!$A$1:$G$1,0),FALSE)</f>
        <v>-887873385.2347399</v>
      </c>
      <c r="F20">
        <f>VLOOKUP($A20,all_biorepintensities!$A:$G,MATCH(F$1,all_biorepintensities!$A$1:$G$1,0),FALSE)</f>
        <v>-437817405.13734818</v>
      </c>
      <c r="G20">
        <f>VLOOKUP($A20,all_biorepintensities!$A:$G,MATCH(G$1,all_biorepintensities!$A$1:$G$1,0),FALSE)</f>
        <v>1300244635.2865674</v>
      </c>
      <c r="H20" s="10">
        <f>ROUND(AVERAGE(B20:D20),all_biorepintensities!$U$4)</f>
        <v>8482051.6951731797</v>
      </c>
      <c r="I20" s="10">
        <f>ROUND(AVERAGE(E20:G20),all_biorepintensities!$U$4)</f>
        <v>-8482051.6951735001</v>
      </c>
      <c r="J20" s="2">
        <f>ROUND(SQRT(((1/3+1/3)/4)*((SUM((B20-H20)^2,(C20-H20)^2,(D20-H20)^2)+SUM((E20-I20)^2,(F20-I20)^2,(G20-I20)^2)))),all_biorepintensities!$U$4)</f>
        <v>1016273518.91377</v>
      </c>
      <c r="K20" s="2">
        <f>ROUND((I20-H20)/(J20+all_biorepintensities!$U$2),all_biorepintensities!$U$4)</f>
        <v>-1.6692458300000001E-2</v>
      </c>
      <c r="L20" s="2">
        <f>K20+0.00000001*ROWS($K$2:K20)</f>
        <v>-1.66922683E-2</v>
      </c>
      <c r="M20">
        <f t="shared" si="0"/>
        <v>48</v>
      </c>
      <c r="N20">
        <f>INDEX($K$2:$K$420,MATCH(ROWS($M$2:$M20),$M$2:$M$420,0))</f>
        <v>-0.1114559099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-12634479.821400613</v>
      </c>
      <c r="C21">
        <f>VLOOKUP($A21,all_biorepintensities!$A:$G,MATCH(C$1,all_biorepintensities!$A$1:$G$1,0),FALSE)</f>
        <v>-68193599.69801721</v>
      </c>
      <c r="D21">
        <f>VLOOKUP($A21,all_biorepintensities!$A:$G,MATCH(D$1,all_biorepintensities!$A$1:$G$1,0),FALSE)</f>
        <v>85411739.019471079</v>
      </c>
      <c r="E21">
        <f>VLOOKUP($A21,all_biorepintensities!$A:$G,MATCH(E$1,all_biorepintensities!$A$1:$G$1,0),FALSE)</f>
        <v>-21842679.783144414</v>
      </c>
      <c r="F21">
        <f>VLOOKUP($A21,all_biorepintensities!$A:$G,MATCH(F$1,all_biorepintensities!$A$1:$G$1,0),FALSE)</f>
        <v>-61151662.563123435</v>
      </c>
      <c r="G21">
        <f>VLOOKUP($A21,all_biorepintensities!$A:$G,MATCH(G$1,all_biorepintensities!$A$1:$G$1,0),FALSE)</f>
        <v>78410682.846214503</v>
      </c>
      <c r="H21" s="10">
        <f>ROUND(AVERAGE(B21:D21),all_biorepintensities!$U$4)</f>
        <v>1527886.5000177501</v>
      </c>
      <c r="I21" s="10">
        <f>ROUND(AVERAGE(E21:G21),all_biorepintensities!$U$4)</f>
        <v>-1527886.5000177801</v>
      </c>
      <c r="J21" s="2">
        <f>ROUND(SQRT(((1/3+1/3)/4)*((SUM((B21-H21)^2,(C21-H21)^2,(D21-H21)^2)+SUM((E21-I21)^2,(F21-I21)^2,(G21-I21)^2)))),all_biorepintensities!$U$4)</f>
        <v>61177364.193891399</v>
      </c>
      <c r="K21" s="2">
        <f>ROUND((I21-H21)/(J21+all_biorepintensities!$U$2),all_biorepintensities!$U$4)</f>
        <v>-4.9949405099999997E-2</v>
      </c>
      <c r="L21" s="2">
        <f>K21+0.00000001*ROWS($K$2:K21)</f>
        <v>-4.9949205099999998E-2</v>
      </c>
      <c r="M21">
        <f t="shared" si="0"/>
        <v>33</v>
      </c>
      <c r="N21">
        <f>INDEX($K$2:$K$420,MATCH(ROWS($M$2:$M21),$M$2:$M$420,0))</f>
        <v>-0.1101353123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-776005043.6512605</v>
      </c>
      <c r="C22">
        <f>VLOOKUP($A22,all_biorepintensities!$A:$G,MATCH(C$1,all_biorepintensities!$A$1:$G$1,0),FALSE)</f>
        <v>359432911.59247887</v>
      </c>
      <c r="D22">
        <f>VLOOKUP($A22,all_biorepintensities!$A:$G,MATCH(D$1,all_biorepintensities!$A$1:$G$1,0),FALSE)</f>
        <v>435485015.92010891</v>
      </c>
      <c r="E22">
        <f>VLOOKUP($A22,all_biorepintensities!$A:$G,MATCH(E$1,all_biorepintensities!$A$1:$G$1,0),FALSE)</f>
        <v>-773742163.1309433</v>
      </c>
      <c r="F22">
        <f>VLOOKUP($A22,all_biorepintensities!$A:$G,MATCH(F$1,all_biorepintensities!$A$1:$G$1,0),FALSE)</f>
        <v>320498516.24308908</v>
      </c>
      <c r="G22">
        <f>VLOOKUP($A22,all_biorepintensities!$A:$G,MATCH(G$1,all_biorepintensities!$A$1:$G$1,0),FALSE)</f>
        <v>434330763.02652776</v>
      </c>
      <c r="H22" s="10">
        <f>ROUND(AVERAGE(B22:D22),all_biorepintensities!$U$4)</f>
        <v>6304294.6204424296</v>
      </c>
      <c r="I22" s="10">
        <f>ROUND(AVERAGE(E22:G22),all_biorepintensities!$U$4)</f>
        <v>-6304294.6204421502</v>
      </c>
      <c r="J22" s="2">
        <f>ROUND(SQRT(((1/3+1/3)/4)*((SUM((B22-H22)^2,(C22-H22)^2,(D22-H22)^2)+SUM((E22-I22)^2,(F22-I22)^2,(G22-I22)^2)))),all_biorepintensities!$U$4)</f>
        <v>549366912.24942303</v>
      </c>
      <c r="K22" s="2">
        <f>ROUND((I22-H22)/(J22+all_biorepintensities!$U$2),all_biorepintensities!$U$4)</f>
        <v>-2.2951125999999999E-2</v>
      </c>
      <c r="L22" s="2">
        <f>K22+0.00000001*ROWS($K$2:K22)</f>
        <v>-2.2950915999999998E-2</v>
      </c>
      <c r="M22">
        <f t="shared" si="0"/>
        <v>46</v>
      </c>
      <c r="N22">
        <f>INDEX($K$2:$K$420,MATCH(ROWS($M$2:$M22),$M$2:$M$420,0))</f>
        <v>-0.1029675867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-245272505.01637253</v>
      </c>
      <c r="C23">
        <f>VLOOKUP($A23,all_biorepintensities!$A:$G,MATCH(C$1,all_biorepintensities!$A$1:$G$1,0),FALSE)</f>
        <v>194263837.945656</v>
      </c>
      <c r="D23">
        <f>VLOOKUP($A23,all_biorepintensities!$A:$G,MATCH(D$1,all_biorepintensities!$A$1:$G$1,0),FALSE)</f>
        <v>57661735.977773726</v>
      </c>
      <c r="E23">
        <f>VLOOKUP($A23,all_biorepintensities!$A:$G,MATCH(E$1,all_biorepintensities!$A$1:$G$1,0),FALSE)</f>
        <v>-217771252.3897073</v>
      </c>
      <c r="F23">
        <f>VLOOKUP($A23,all_biorepintensities!$A:$G,MATCH(F$1,all_biorepintensities!$A$1:$G$1,0),FALSE)</f>
        <v>-2876741.1884590387</v>
      </c>
      <c r="G23">
        <f>VLOOKUP($A23,all_biorepintensities!$A:$G,MATCH(G$1,all_biorepintensities!$A$1:$G$1,0),FALSE)</f>
        <v>213994924.6711095</v>
      </c>
      <c r="H23" s="10">
        <f>ROUND(AVERAGE(B23:D23),all_biorepintensities!$U$4)</f>
        <v>2217689.6356857298</v>
      </c>
      <c r="I23" s="10">
        <f>ROUND(AVERAGE(E23:G23),all_biorepintensities!$U$4)</f>
        <v>-2217689.6356856101</v>
      </c>
      <c r="J23" s="2">
        <f>ROUND(SQRT(((1/3+1/3)/4)*((SUM((B23-H23)^2,(C23-H23)^2,(D23-H23)^2)+SUM((E23-I23)^2,(F23-I23)^2,(G23-I23)^2)))),all_biorepintensities!$U$4)</f>
        <v>180008716.990165</v>
      </c>
      <c r="K23" s="2">
        <f>ROUND((I23-H23)/(J23+all_biorepintensities!$U$2),all_biorepintensities!$U$4)</f>
        <v>-2.46398026E-2</v>
      </c>
      <c r="L23" s="2">
        <f>K23+0.00000001*ROWS($K$2:K23)</f>
        <v>-2.4639582600000001E-2</v>
      </c>
      <c r="M23">
        <f t="shared" si="0"/>
        <v>44</v>
      </c>
      <c r="N23">
        <f>INDEX($K$2:$K$420,MATCH(ROWS($M$2:$M23),$M$2:$M$420,0))</f>
        <v>-9.9267604199999998E-2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-31422410.861777604</v>
      </c>
      <c r="C24">
        <f>VLOOKUP($A24,all_biorepintensities!$A:$G,MATCH(C$1,all_biorepintensities!$A$1:$G$1,0),FALSE)</f>
        <v>-75712865.363682926</v>
      </c>
      <c r="D24">
        <f>VLOOKUP($A24,all_biorepintensities!$A:$G,MATCH(D$1,all_biorepintensities!$A$1:$G$1,0),FALSE)</f>
        <v>89816593.308216125</v>
      </c>
      <c r="E24">
        <f>VLOOKUP($A24,all_biorepintensities!$A:$G,MATCH(E$1,all_biorepintensities!$A$1:$G$1,0),FALSE)</f>
        <v>-41353263.751302809</v>
      </c>
      <c r="F24">
        <f>VLOOKUP($A24,all_biorepintensities!$A:$G,MATCH(F$1,all_biorepintensities!$A$1:$G$1,0),FALSE)</f>
        <v>-57837817.328548491</v>
      </c>
      <c r="G24">
        <f>VLOOKUP($A24,all_biorepintensities!$A:$G,MATCH(G$1,all_biorepintensities!$A$1:$G$1,0),FALSE)</f>
        <v>116509763.99709538</v>
      </c>
      <c r="H24" s="10">
        <f>ROUND(AVERAGE(B24:D24),all_biorepintensities!$U$4)</f>
        <v>-5772894.3057481302</v>
      </c>
      <c r="I24" s="10">
        <f>ROUND(AVERAGE(E24:G24),all_biorepintensities!$U$4)</f>
        <v>5772894.3057480296</v>
      </c>
      <c r="J24" s="2">
        <f>ROUND(SQRT(((1/3+1/3)/4)*((SUM((B24-H24)^2,(C24-H24)^2,(D24-H24)^2)+SUM((E24-I24)^2,(F24-I24)^2,(G24-I24)^2)))),all_biorepintensities!$U$4)</f>
        <v>74405083.955243707</v>
      </c>
      <c r="K24" s="2">
        <f>ROUND((I24-H24)/(J24+all_biorepintensities!$U$2),all_biorepintensities!$U$4)</f>
        <v>0.1551747252</v>
      </c>
      <c r="L24" s="2">
        <f>K24+0.00000001*ROWS($K$2:K24)</f>
        <v>0.15517495519999999</v>
      </c>
      <c r="M24">
        <f t="shared" si="0"/>
        <v>85</v>
      </c>
      <c r="N24">
        <f>INDEX($K$2:$K$420,MATCH(ROWS($M$2:$M24),$M$2:$M$420,0))</f>
        <v>-9.0084612199999997E-2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-370186920.81482494</v>
      </c>
      <c r="C25">
        <f>VLOOKUP($A25,all_biorepintensities!$A:$G,MATCH(C$1,all_biorepintensities!$A$1:$G$1,0),FALSE)</f>
        <v>71077387.314900339</v>
      </c>
      <c r="D25">
        <f>VLOOKUP($A25,all_biorepintensities!$A:$G,MATCH(D$1,all_biorepintensities!$A$1:$G$1,0),FALSE)</f>
        <v>281117714.67199534</v>
      </c>
      <c r="E25">
        <f>VLOOKUP($A25,all_biorepintensities!$A:$G,MATCH(E$1,all_biorepintensities!$A$1:$G$1,0),FALSE)</f>
        <v>-376180357.21177447</v>
      </c>
      <c r="F25">
        <f>VLOOKUP($A25,all_biorepintensities!$A:$G,MATCH(F$1,all_biorepintensities!$A$1:$G$1,0),FALSE)</f>
        <v>77888747.303302467</v>
      </c>
      <c r="G25">
        <f>VLOOKUP($A25,all_biorepintensities!$A:$G,MATCH(G$1,all_biorepintensities!$A$1:$G$1,0),FALSE)</f>
        <v>316283428.7364015</v>
      </c>
      <c r="H25" s="10">
        <f>ROUND(AVERAGE(B25:D25),all_biorepintensities!$U$4)</f>
        <v>-5997272.9426430902</v>
      </c>
      <c r="I25" s="10">
        <f>ROUND(AVERAGE(E25:G25),all_biorepintensities!$U$4)</f>
        <v>5997272.9426431702</v>
      </c>
      <c r="J25" s="2">
        <f>ROUND(SQRT(((1/3+1/3)/4)*((SUM((B25-H25)^2,(C25-H25)^2,(D25-H25)^2)+SUM((E25-I25)^2,(F25-I25)^2,(G25-I25)^2)))),all_biorepintensities!$U$4)</f>
        <v>279438497.26952398</v>
      </c>
      <c r="K25" s="2">
        <f>ROUND((I25-H25)/(J25+all_biorepintensities!$U$2),all_biorepintensities!$U$4)</f>
        <v>4.2923741600000002E-2</v>
      </c>
      <c r="L25" s="2">
        <f>K25+0.00000001*ROWS($K$2:K25)</f>
        <v>4.2923981600000001E-2</v>
      </c>
      <c r="M25">
        <f t="shared" si="0"/>
        <v>65</v>
      </c>
      <c r="N25">
        <f>INDEX($K$2:$K$420,MATCH(ROWS($M$2:$M25),$M$2:$M$420,0))</f>
        <v>-8.6343178800000003E-2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-396448125.62223536</v>
      </c>
      <c r="C26">
        <f>VLOOKUP($A26,all_biorepintensities!$A:$G,MATCH(C$1,all_biorepintensities!$A$1:$G$1,0),FALSE)</f>
        <v>386626537.6329025</v>
      </c>
      <c r="D26">
        <f>VLOOKUP($A26,all_biorepintensities!$A:$G,MATCH(D$1,all_biorepintensities!$A$1:$G$1,0),FALSE)</f>
        <v>27798259.963057995</v>
      </c>
      <c r="E26">
        <f>VLOOKUP($A26,all_biorepintensities!$A:$G,MATCH(E$1,all_biorepintensities!$A$1:$G$1,0),FALSE)</f>
        <v>-413570381.78812724</v>
      </c>
      <c r="F26">
        <f>VLOOKUP($A26,all_biorepintensities!$A:$G,MATCH(F$1,all_biorepintensities!$A$1:$G$1,0),FALSE)</f>
        <v>331769112.33744526</v>
      </c>
      <c r="G26">
        <f>VLOOKUP($A26,all_biorepintensities!$A:$G,MATCH(G$1,all_biorepintensities!$A$1:$G$1,0),FALSE)</f>
        <v>63824597.476957321</v>
      </c>
      <c r="H26" s="10">
        <f>ROUND(AVERAGE(B26:D26),all_biorepintensities!$U$4)</f>
        <v>5992223.9912417103</v>
      </c>
      <c r="I26" s="10">
        <f>ROUND(AVERAGE(E26:G26),all_biorepintensities!$U$4)</f>
        <v>-5992223.9912415501</v>
      </c>
      <c r="J26" s="2">
        <f>ROUND(SQRT(((1/3+1/3)/4)*((SUM((B26-H26)^2,(C26-H26)^2,(D26-H26)^2)+SUM((E26-I26)^2,(F26-I26)^2,(G26-I26)^2)))),all_biorepintensities!$U$4)</f>
        <v>314216826.01744002</v>
      </c>
      <c r="K26" s="2">
        <f>ROUND((I26-H26)/(J26+all_biorepintensities!$U$2),all_biorepintensities!$U$4)</f>
        <v>-3.8140694400000001E-2</v>
      </c>
      <c r="L26" s="2">
        <f>K26+0.00000001*ROWS($K$2:K26)</f>
        <v>-3.8140444400000001E-2</v>
      </c>
      <c r="M26">
        <f t="shared" si="0"/>
        <v>37</v>
      </c>
      <c r="N26">
        <f>INDEX($K$2:$K$420,MATCH(ROWS($M$2:$M26),$M$2:$M$420,0))</f>
        <v>-7.9851396300000002E-2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-55464396.538028114</v>
      </c>
      <c r="C27">
        <f>VLOOKUP($A27,all_biorepintensities!$A:$G,MATCH(C$1,all_biorepintensities!$A$1:$G$1,0),FALSE)</f>
        <v>-14365225.021772712</v>
      </c>
      <c r="D27">
        <f>VLOOKUP($A27,all_biorepintensities!$A:$G,MATCH(D$1,all_biorepintensities!$A$1:$G$1,0),FALSE)</f>
        <v>75429437.511106074</v>
      </c>
      <c r="E27">
        <f>VLOOKUP($A27,all_biorepintensities!$A:$G,MATCH(E$1,all_biorepintensities!$A$1:$G$1,0),FALSE)</f>
        <v>-61427140.803090155</v>
      </c>
      <c r="F27">
        <f>VLOOKUP($A27,all_biorepintensities!$A:$G,MATCH(F$1,all_biorepintensities!$A$1:$G$1,0),FALSE)</f>
        <v>-17377193.57533741</v>
      </c>
      <c r="G27">
        <f>VLOOKUP($A27,all_biorepintensities!$A:$G,MATCH(G$1,all_biorepintensities!$A$1:$G$1,0),FALSE)</f>
        <v>73204518.427122355</v>
      </c>
      <c r="H27" s="10">
        <f>ROUND(AVERAGE(B27:D27),all_biorepintensities!$U$4)</f>
        <v>1866605.3171017501</v>
      </c>
      <c r="I27" s="10">
        <f>ROUND(AVERAGE(E27:G27),all_biorepintensities!$U$4)</f>
        <v>-1866605.31710174</v>
      </c>
      <c r="J27" s="2">
        <f>ROUND(SQRT(((1/3+1/3)/4)*((SUM((B27-H27)^2,(C27-H27)^2,(D27-H27)^2)+SUM((E27-I27)^2,(F27-I27)^2,(G27-I27)^2)))),all_biorepintensities!$U$4)</f>
        <v>55355691.857268199</v>
      </c>
      <c r="K27" s="2">
        <f>ROUND((I27-H27)/(J27+all_biorepintensities!$U$2),all_biorepintensities!$U$4)</f>
        <v>-6.7440410199999995E-2</v>
      </c>
      <c r="L27" s="2">
        <f>K27+0.00000001*ROWS($K$2:K27)</f>
        <v>-6.7440150199999993E-2</v>
      </c>
      <c r="M27">
        <f t="shared" si="0"/>
        <v>30</v>
      </c>
      <c r="N27">
        <f>INDEX($K$2:$K$420,MATCH(ROWS($M$2:$M27),$M$2:$M$420,0))</f>
        <v>-7.5033622100000003E-2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-513549335.28702819</v>
      </c>
      <c r="C28">
        <f>VLOOKUP($A28,all_biorepintensities!$A:$G,MATCH(C$1,all_biorepintensities!$A$1:$G$1,0),FALSE)</f>
        <v>626218183.67598927</v>
      </c>
      <c r="D28">
        <f>VLOOKUP($A28,all_biorepintensities!$A:$G,MATCH(D$1,all_biorepintensities!$A$1:$G$1,0),FALSE)</f>
        <v>-63145581.748001099</v>
      </c>
      <c r="E28">
        <f>VLOOKUP($A28,all_biorepintensities!$A:$G,MATCH(E$1,all_biorepintensities!$A$1:$G$1,0),FALSE)</f>
        <v>-515777878.3517949</v>
      </c>
      <c r="F28">
        <f>VLOOKUP($A28,all_biorepintensities!$A:$G,MATCH(F$1,all_biorepintensities!$A$1:$G$1,0),FALSE)</f>
        <v>497657737.31102312</v>
      </c>
      <c r="G28">
        <f>VLOOKUP($A28,all_biorepintensities!$A:$G,MATCH(G$1,all_biorepintensities!$A$1:$G$1,0),FALSE)</f>
        <v>-31403125.600188255</v>
      </c>
      <c r="H28" s="10">
        <f>ROUND(AVERAGE(B28:D28),all_biorepintensities!$U$4)</f>
        <v>16507755.546986699</v>
      </c>
      <c r="I28" s="10">
        <f>ROUND(AVERAGE(E28:G28),all_biorepintensities!$U$4)</f>
        <v>-16507755.546986699</v>
      </c>
      <c r="J28" s="2">
        <f>ROUND(SQRT(((1/3+1/3)/4)*((SUM((B28-H28)^2,(C28-H28)^2,(D28-H28)^2)+SUM((E28-I28)^2,(F28-I28)^2,(G28-I28)^2)))),all_biorepintensities!$U$4)</f>
        <v>442136981.31449598</v>
      </c>
      <c r="K28" s="2">
        <f>ROUND((I28-H28)/(J28+all_biorepintensities!$U$2),all_biorepintensities!$U$4)</f>
        <v>-7.4672584299999997E-2</v>
      </c>
      <c r="L28" s="2">
        <f>K28+0.00000001*ROWS($K$2:K28)</f>
        <v>-7.4672314300000001E-2</v>
      </c>
      <c r="M28">
        <f t="shared" si="0"/>
        <v>27</v>
      </c>
      <c r="N28">
        <f>INDEX($K$2:$K$420,MATCH(ROWS($M$2:$M28),$M$2:$M$420,0))</f>
        <v>-7.4672584299999997E-2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-398199926.59138364</v>
      </c>
      <c r="C29">
        <f>VLOOKUP($A29,all_biorepintensities!$A:$G,MATCH(C$1,all_biorepintensities!$A$1:$G$1,0),FALSE)</f>
        <v>231817605.20979941</v>
      </c>
      <c r="D29">
        <f>VLOOKUP($A29,all_biorepintensities!$A:$G,MATCH(D$1,all_biorepintensities!$A$1:$G$1,0),FALSE)</f>
        <v>182155047.87615812</v>
      </c>
      <c r="E29">
        <f>VLOOKUP($A29,all_biorepintensities!$A:$G,MATCH(E$1,all_biorepintensities!$A$1:$G$1,0),FALSE)</f>
        <v>-430808833.85070807</v>
      </c>
      <c r="F29">
        <f>VLOOKUP($A29,all_biorepintensities!$A:$G,MATCH(F$1,all_biorepintensities!$A$1:$G$1,0),FALSE)</f>
        <v>168905689.34446657</v>
      </c>
      <c r="G29">
        <f>VLOOKUP($A29,all_biorepintensities!$A:$G,MATCH(G$1,all_biorepintensities!$A$1:$G$1,0),FALSE)</f>
        <v>246130418.01166725</v>
      </c>
      <c r="H29" s="10">
        <f>ROUND(AVERAGE(B29:D29),all_biorepintensities!$U$4)</f>
        <v>5257575.4981912998</v>
      </c>
      <c r="I29" s="10">
        <f>ROUND(AVERAGE(E29:G29),all_biorepintensities!$U$4)</f>
        <v>-5257575.49819142</v>
      </c>
      <c r="J29" s="2">
        <f>ROUND(SQRT(((1/3+1/3)/4)*((SUM((B29-H29)^2,(C29-H29)^2,(D29-H29)^2)+SUM((E29-I29)^2,(F29-I29)^2,(G29-I29)^2)))),all_biorepintensities!$U$4)</f>
        <v>294398471.00372201</v>
      </c>
      <c r="K29" s="2">
        <f>ROUND((I29-H29)/(J29+all_biorepintensities!$U$2),all_biorepintensities!$U$4)</f>
        <v>-3.5717410200000001E-2</v>
      </c>
      <c r="L29" s="2">
        <f>K29+0.00000001*ROWS($K$2:K29)</f>
        <v>-3.5717130200000002E-2</v>
      </c>
      <c r="M29">
        <f t="shared" si="0"/>
        <v>38</v>
      </c>
      <c r="N29">
        <f>INDEX($K$2:$K$420,MATCH(ROWS($M$2:$M29),$M$2:$M$420,0))</f>
        <v>-7.1591487800000006E-2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-115814573.26188385</v>
      </c>
      <c r="C30">
        <f>VLOOKUP($A30,all_biorepintensities!$A:$G,MATCH(C$1,all_biorepintensities!$A$1:$G$1,0),FALSE)</f>
        <v>91859378.511757523</v>
      </c>
      <c r="D30">
        <f>VLOOKUP($A30,all_biorepintensities!$A:$G,MATCH(D$1,all_biorepintensities!$A$1:$G$1,0),FALSE)</f>
        <v>3116613.9022099972</v>
      </c>
      <c r="E30">
        <f>VLOOKUP($A30,all_biorepintensities!$A:$G,MATCH(E$1,all_biorepintensities!$A$1:$G$1,0),FALSE)</f>
        <v>-150411407.65589157</v>
      </c>
      <c r="F30">
        <f>VLOOKUP($A30,all_biorepintensities!$A:$G,MATCH(F$1,all_biorepintensities!$A$1:$G$1,0),FALSE)</f>
        <v>81669989.4976677</v>
      </c>
      <c r="G30">
        <f>VLOOKUP($A30,all_biorepintensities!$A:$G,MATCH(G$1,all_biorepintensities!$A$1:$G$1,0),FALSE)</f>
        <v>89579999.006140202</v>
      </c>
      <c r="H30" s="10">
        <f>ROUND(AVERAGE(B30:D30),all_biorepintensities!$U$4)</f>
        <v>-6946193.6159721101</v>
      </c>
      <c r="I30" s="10">
        <f>ROUND(AVERAGE(E30:G30),all_biorepintensities!$U$4)</f>
        <v>6946193.6159721101</v>
      </c>
      <c r="J30" s="2">
        <f>ROUND(SQRT(((1/3+1/3)/4)*((SUM((B30-H30)^2,(C30-H30)^2,(D30-H30)^2)+SUM((E30-I30)^2,(F30-I30)^2,(G30-I30)^2)))),all_biorepintensities!$U$4)</f>
        <v>99070287.681378499</v>
      </c>
      <c r="K30" s="2">
        <f>ROUND((I30-H30)/(J30+all_biorepintensities!$U$2),all_biorepintensities!$U$4)</f>
        <v>0.14022758399999999</v>
      </c>
      <c r="L30" s="2">
        <f>K30+0.00000001*ROWS($K$2:K30)</f>
        <v>0.14022787399999997</v>
      </c>
      <c r="M30">
        <f t="shared" si="0"/>
        <v>82</v>
      </c>
      <c r="N30">
        <f>INDEX($K$2:$K$420,MATCH(ROWS($M$2:$M30),$M$2:$M$420,0))</f>
        <v>-7.0026827900000005E-2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336390674.54325783</v>
      </c>
      <c r="C31">
        <f>VLOOKUP($A31,all_biorepintensities!$A:$G,MATCH(C$1,all_biorepintensities!$A$1:$G$1,0),FALSE)</f>
        <v>-387650023.7945224</v>
      </c>
      <c r="D31">
        <f>VLOOKUP($A31,all_biorepintensities!$A:$G,MATCH(D$1,all_biorepintensities!$A$1:$G$1,0),FALSE)</f>
        <v>20817132.570484042</v>
      </c>
      <c r="E31">
        <f>VLOOKUP($A31,all_biorepintensities!$A:$G,MATCH(E$1,all_biorepintensities!$A$1:$G$1,0),FALSE)</f>
        <v>322740678.87801027</v>
      </c>
      <c r="F31">
        <f>VLOOKUP($A31,all_biorepintensities!$A:$G,MATCH(F$1,all_biorepintensities!$A$1:$G$1,0),FALSE)</f>
        <v>-330288635.71682149</v>
      </c>
      <c r="G31">
        <f>VLOOKUP($A31,all_biorepintensities!$A:$G,MATCH(G$1,all_biorepintensities!$A$1:$G$1,0),FALSE)</f>
        <v>37990173.519591451</v>
      </c>
      <c r="H31" s="10">
        <f>ROUND(AVERAGE(B31:D31),all_biorepintensities!$U$4)</f>
        <v>-10147405.560260201</v>
      </c>
      <c r="I31" s="10">
        <f>ROUND(AVERAGE(E31:G31),all_biorepintensities!$U$4)</f>
        <v>10147405.5602601</v>
      </c>
      <c r="J31" s="2">
        <f>ROUND(SQRT(((1/3+1/3)/4)*((SUM((B31-H31)^2,(C31-H31)^2,(D31-H31)^2)+SUM((E31-I31)^2,(F31-I31)^2,(G31-I31)^2)))),all_biorepintensities!$U$4)</f>
        <v>282235759.25360698</v>
      </c>
      <c r="K31" s="2">
        <f>ROUND((I31-H31)/(J31+all_biorepintensities!$U$2),all_biorepintensities!$U$4)</f>
        <v>7.1907298699999997E-2</v>
      </c>
      <c r="L31" s="2">
        <f>K31+0.00000001*ROWS($K$2:K31)</f>
        <v>7.1907598699999992E-2</v>
      </c>
      <c r="M31">
        <f t="shared" si="0"/>
        <v>70</v>
      </c>
      <c r="N31">
        <f>INDEX($K$2:$K$420,MATCH(ROWS($M$2:$M31),$M$2:$M$420,0))</f>
        <v>-6.7440410199999995E-2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-581769560.40533364</v>
      </c>
      <c r="C32">
        <f>VLOOKUP($A32,all_biorepintensities!$A:$G,MATCH(C$1,all_biorepintensities!$A$1:$G$1,0),FALSE)</f>
        <v>730207004.03705072</v>
      </c>
      <c r="D32">
        <f>VLOOKUP($A32,all_biorepintensities!$A:$G,MATCH(D$1,all_biorepintensities!$A$1:$G$1,0),FALSE)</f>
        <v>-160445343.09706128</v>
      </c>
      <c r="E32">
        <f>VLOOKUP($A32,all_biorepintensities!$A:$G,MATCH(E$1,all_biorepintensities!$A$1:$G$1,0),FALSE)</f>
        <v>-590165174.62778819</v>
      </c>
      <c r="F32">
        <f>VLOOKUP($A32,all_biorepintensities!$A:$G,MATCH(F$1,all_biorepintensities!$A$1:$G$1,0),FALSE)</f>
        <v>781361783.43803191</v>
      </c>
      <c r="G32">
        <f>VLOOKUP($A32,all_biorepintensities!$A:$G,MATCH(G$1,all_biorepintensities!$A$1:$G$1,0),FALSE)</f>
        <v>-179188709.34489822</v>
      </c>
      <c r="H32" s="10">
        <f>ROUND(AVERAGE(B32:D32),all_biorepintensities!$U$4)</f>
        <v>-4002633.1551147299</v>
      </c>
      <c r="I32" s="10">
        <f>ROUND(AVERAGE(E32:G32),all_biorepintensities!$U$4)</f>
        <v>4002633.1551151699</v>
      </c>
      <c r="J32" s="2">
        <f>ROUND(SQRT(((1/3+1/3)/4)*((SUM((B32-H32)^2,(C32-H32)^2,(D32-H32)^2)+SUM((E32-I32)^2,(F32-I32)^2,(G32-I32)^2)))),all_biorepintensities!$U$4)</f>
        <v>560986398.43360806</v>
      </c>
      <c r="K32" s="2">
        <f>ROUND((I32-H32)/(J32+all_biorepintensities!$U$2),all_biorepintensities!$U$4)</f>
        <v>1.42699829E-2</v>
      </c>
      <c r="L32" s="2">
        <f>K32+0.00000001*ROWS($K$2:K32)</f>
        <v>1.42702929E-2</v>
      </c>
      <c r="M32">
        <f t="shared" si="0"/>
        <v>61</v>
      </c>
      <c r="N32">
        <f>INDEX($K$2:$K$420,MATCH(ROWS($M$2:$M32),$M$2:$M$420,0))</f>
        <v>-6.2299467800000001E-2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-86928975.354103327</v>
      </c>
      <c r="C33">
        <f>VLOOKUP($A33,all_biorepintensities!$A:$G,MATCH(C$1,all_biorepintensities!$A$1:$G$1,0),FALSE)</f>
        <v>41266764.920688868</v>
      </c>
      <c r="D33">
        <f>VLOOKUP($A33,all_biorepintensities!$A:$G,MATCH(D$1,all_biorepintensities!$A$1:$G$1,0),FALSE)</f>
        <v>46023642.226565838</v>
      </c>
      <c r="E33">
        <f>VLOOKUP($A33,all_biorepintensities!$A:$G,MATCH(E$1,all_biorepintensities!$A$1:$G$1,0),FALSE)</f>
        <v>-149026512.98853517</v>
      </c>
      <c r="F33">
        <f>VLOOKUP($A33,all_biorepintensities!$A:$G,MATCH(F$1,all_biorepintensities!$A$1:$G$1,0),FALSE)</f>
        <v>124810034.0270896</v>
      </c>
      <c r="G33">
        <f>VLOOKUP($A33,all_biorepintensities!$A:$G,MATCH(G$1,all_biorepintensities!$A$1:$G$1,0),FALSE)</f>
        <v>23855047.16829443</v>
      </c>
      <c r="H33" s="10">
        <f>ROUND(AVERAGE(B33:D33),all_biorepintensities!$U$4)</f>
        <v>120477.26438379299</v>
      </c>
      <c r="I33" s="10">
        <f>ROUND(AVERAGE(E33:G33),all_biorepintensities!$U$4)</f>
        <v>-120477.264383713</v>
      </c>
      <c r="J33" s="2">
        <f>ROUND(SQRT(((1/3+1/3)/4)*((SUM((B33-H33)^2,(C33-H33)^2,(D33-H33)^2)+SUM((E33-I33)^2,(F33-I33)^2,(G33-I33)^2)))),all_biorepintensities!$U$4)</f>
        <v>91043204.616519004</v>
      </c>
      <c r="K33" s="2">
        <f>ROUND((I33-H33)/(J33+all_biorepintensities!$U$2),all_biorepintensities!$U$4)</f>
        <v>-2.6465954E-3</v>
      </c>
      <c r="L33" s="2">
        <f>K33+0.00000001*ROWS($K$2:K33)</f>
        <v>-2.6462754000000002E-3</v>
      </c>
      <c r="M33">
        <f t="shared" si="0"/>
        <v>55</v>
      </c>
      <c r="N33">
        <f>INDEX($K$2:$K$420,MATCH(ROWS($M$2:$M33),$M$2:$M$420,0))</f>
        <v>-6.1914781699999998E-2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-362399616.47887933</v>
      </c>
      <c r="C34">
        <f>VLOOKUP($A34,all_biorepintensities!$A:$G,MATCH(C$1,all_biorepintensities!$A$1:$G$1,0),FALSE)</f>
        <v>173249346.99225134</v>
      </c>
      <c r="D34">
        <f>VLOOKUP($A34,all_biorepintensities!$A:$G,MATCH(D$1,all_biorepintensities!$A$1:$G$1,0),FALSE)</f>
        <v>171332632.10385853</v>
      </c>
      <c r="E34">
        <f>VLOOKUP($A34,all_biorepintensities!$A:$G,MATCH(E$1,all_biorepintensities!$A$1:$G$1,0),FALSE)</f>
        <v>-272943787.53798199</v>
      </c>
      <c r="F34">
        <f>VLOOKUP($A34,all_biorepintensities!$A:$G,MATCH(F$1,all_biorepintensities!$A$1:$G$1,0),FALSE)</f>
        <v>276527528.07099062</v>
      </c>
      <c r="G34">
        <f>VLOOKUP($A34,all_biorepintensities!$A:$G,MATCH(G$1,all_biorepintensities!$A$1:$G$1,0),FALSE)</f>
        <v>14233896.849760592</v>
      </c>
      <c r="H34" s="10">
        <f>ROUND(AVERAGE(B34:D34),all_biorepintensities!$U$4)</f>
        <v>-5939212.4609231502</v>
      </c>
      <c r="I34" s="10">
        <f>ROUND(AVERAGE(E34:G34),all_biorepintensities!$U$4)</f>
        <v>5939212.4609230803</v>
      </c>
      <c r="J34" s="2">
        <f>ROUND(SQRT(((1/3+1/3)/4)*((SUM((B34-H34)^2,(C34-H34)^2,(D34-H34)^2)+SUM((E34-I34)^2,(F34-I34)^2,(G34-I34)^2)))),all_biorepintensities!$U$4)</f>
        <v>238628173.93354201</v>
      </c>
      <c r="K34" s="2">
        <f>ROUND((I34-H34)/(J34+all_biorepintensities!$U$2),all_biorepintensities!$U$4)</f>
        <v>4.9777964899999999E-2</v>
      </c>
      <c r="L34" s="2">
        <f>K34+0.00000001*ROWS($K$2:K34)</f>
        <v>4.9778294899999999E-2</v>
      </c>
      <c r="M34">
        <f t="shared" si="0"/>
        <v>66</v>
      </c>
      <c r="N34">
        <f>INDEX($K$2:$K$420,MATCH(ROWS($M$2:$M34),$M$2:$M$420,0))</f>
        <v>-4.9949405099999997E-2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85446467.770005643</v>
      </c>
      <c r="C35">
        <f>VLOOKUP($A35,all_biorepintensities!$A:$G,MATCH(C$1,all_biorepintensities!$A$1:$G$1,0),FALSE)</f>
        <v>-2121692.3224369884</v>
      </c>
      <c r="D35">
        <f>VLOOKUP($A35,all_biorepintensities!$A:$G,MATCH(D$1,all_biorepintensities!$A$1:$G$1,0),FALSE)</f>
        <v>-109709727.29567647</v>
      </c>
      <c r="E35">
        <f>VLOOKUP($A35,all_biorepintensities!$A:$G,MATCH(E$1,all_biorepintensities!$A$1:$G$1,0),FALSE)</f>
        <v>32304074.003534496</v>
      </c>
      <c r="F35">
        <f>VLOOKUP($A35,all_biorepintensities!$A:$G,MATCH(F$1,all_biorepintensities!$A$1:$G$1,0),FALSE)</f>
        <v>138538638.45866281</v>
      </c>
      <c r="G35">
        <f>VLOOKUP($A35,all_biorepintensities!$A:$G,MATCH(G$1,all_biorepintensities!$A$1:$G$1,0),FALSE)</f>
        <v>-144457760.61408961</v>
      </c>
      <c r="H35" s="10">
        <f>ROUND(AVERAGE(B35:D35),all_biorepintensities!$U$4)</f>
        <v>-8794983.9493692704</v>
      </c>
      <c r="I35" s="10">
        <f>ROUND(AVERAGE(E35:G35),all_biorepintensities!$U$4)</f>
        <v>8794983.9493692294</v>
      </c>
      <c r="J35" s="2">
        <f>ROUND(SQRT(((1/3+1/3)/4)*((SUM((B35-H35)^2,(C35-H35)^2,(D35-H35)^2)+SUM((E35-I35)^2,(F35-I35)^2,(G35-I35)^2)))),all_biorepintensities!$U$4)</f>
        <v>99985220.895222798</v>
      </c>
      <c r="K35" s="2">
        <f>ROUND((I35-H35)/(J35+all_biorepintensities!$U$2),all_biorepintensities!$U$4)</f>
        <v>0.17592567749999999</v>
      </c>
      <c r="L35" s="2">
        <f>K35+0.00000001*ROWS($K$2:K35)</f>
        <v>0.17592601749999998</v>
      </c>
      <c r="M35">
        <f t="shared" si="0"/>
        <v>87</v>
      </c>
      <c r="N35">
        <f>INDEX($K$2:$K$420,MATCH(ROWS($M$2:$M35),$M$2:$M$420,0))</f>
        <v>-4.81433343E-2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-74826157.477031052</v>
      </c>
      <c r="C36">
        <f>VLOOKUP($A36,all_biorepintensities!$A:$G,MATCH(C$1,all_biorepintensities!$A$1:$G$1,0),FALSE)</f>
        <v>83286851.422090456</v>
      </c>
      <c r="D36">
        <f>VLOOKUP($A36,all_biorepintensities!$A:$G,MATCH(D$1,all_biorepintensities!$A$1:$G$1,0),FALSE)</f>
        <v>12749340.960409954</v>
      </c>
      <c r="E36">
        <f>VLOOKUP($A36,all_biorepintensities!$A:$G,MATCH(E$1,all_biorepintensities!$A$1:$G$1,0),FALSE)</f>
        <v>-74198077.449521288</v>
      </c>
      <c r="F36">
        <f>VLOOKUP($A36,all_biorepintensities!$A:$G,MATCH(F$1,all_biorepintensities!$A$1:$G$1,0),FALSE)</f>
        <v>28252052.933241278</v>
      </c>
      <c r="G36">
        <f>VLOOKUP($A36,all_biorepintensities!$A:$G,MATCH(G$1,all_biorepintensities!$A$1:$G$1,0),FALSE)</f>
        <v>24735989.610810623</v>
      </c>
      <c r="H36" s="10">
        <f>ROUND(AVERAGE(B36:D36),all_biorepintensities!$U$4)</f>
        <v>7070011.6351564499</v>
      </c>
      <c r="I36" s="10">
        <f>ROUND(AVERAGE(E36:G36),all_biorepintensities!$U$4)</f>
        <v>-7070011.6351564601</v>
      </c>
      <c r="J36" s="2">
        <f>ROUND(SQRT(((1/3+1/3)/4)*((SUM((B36-H36)^2,(C36-H36)^2,(D36-H36)^2)+SUM((E36-I36)^2,(F36-I36)^2,(G36-I36)^2)))),all_biorepintensities!$U$4)</f>
        <v>56735778.165918797</v>
      </c>
      <c r="K36" s="2">
        <f>ROUND((I36-H36)/(J36+all_biorepintensities!$U$2),all_biorepintensities!$U$4)</f>
        <v>-0.24922585850000001</v>
      </c>
      <c r="L36" s="2">
        <f>K36+0.00000001*ROWS($K$2:K36)</f>
        <v>-0.2492255085</v>
      </c>
      <c r="M36">
        <f t="shared" si="0"/>
        <v>8</v>
      </c>
      <c r="N36">
        <f>INDEX($K$2:$K$420,MATCH(ROWS($M$2:$M36),$M$2:$M$420,0))</f>
        <v>-4.1370775899999997E-2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-70497522.612758338</v>
      </c>
      <c r="C37">
        <f>VLOOKUP($A37,all_biorepintensities!$A:$G,MATCH(C$1,all_biorepintensities!$A$1:$G$1,0),FALSE)</f>
        <v>161350146.84388411</v>
      </c>
      <c r="D37">
        <f>VLOOKUP($A37,all_biorepintensities!$A:$G,MATCH(D$1,all_biorepintensities!$A$1:$G$1,0),FALSE)</f>
        <v>-106744284.52797246</v>
      </c>
      <c r="E37">
        <f>VLOOKUP($A37,all_biorepintensities!$A:$G,MATCH(E$1,all_biorepintensities!$A$1:$G$1,0),FALSE)</f>
        <v>-258803419.4228999</v>
      </c>
      <c r="F37">
        <f>VLOOKUP($A37,all_biorepintensities!$A:$G,MATCH(F$1,all_biorepintensities!$A$1:$G$1,0),FALSE)</f>
        <v>581621748.28996825</v>
      </c>
      <c r="G37">
        <f>VLOOKUP($A37,all_biorepintensities!$A:$G,MATCH(G$1,all_biorepintensities!$A$1:$G$1,0),FALSE)</f>
        <v>-306926668.57022142</v>
      </c>
      <c r="H37" s="10">
        <f>ROUND(AVERAGE(B37:D37),all_biorepintensities!$U$4)</f>
        <v>-5297220.0989488997</v>
      </c>
      <c r="I37" s="10">
        <f>ROUND(AVERAGE(E37:G37),all_biorepintensities!$U$4)</f>
        <v>5297220.0989489798</v>
      </c>
      <c r="J37" s="2">
        <f>ROUND(SQRT(((1/3+1/3)/4)*((SUM((B37-H37)^2,(C37-H37)^2,(D37-H37)^2)+SUM((E37-I37)^2,(F37-I37)^2,(G37-I37)^2)))),all_biorepintensities!$U$4)</f>
        <v>300470962.95767802</v>
      </c>
      <c r="K37" s="2">
        <f>ROUND((I37-H37)/(J37+all_biorepintensities!$U$2),all_biorepintensities!$U$4)</f>
        <v>3.52594476E-2</v>
      </c>
      <c r="L37" s="2">
        <f>K37+0.00000001*ROWS($K$2:K37)</f>
        <v>3.5259807599999998E-2</v>
      </c>
      <c r="M37">
        <f t="shared" si="0"/>
        <v>64</v>
      </c>
      <c r="N37">
        <f>INDEX($K$2:$K$420,MATCH(ROWS($M$2:$M37),$M$2:$M$420,0))</f>
        <v>-3.8542802000000001E-2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-28535300.304338571</v>
      </c>
      <c r="C38">
        <f>VLOOKUP($A38,all_biorepintensities!$A:$G,MATCH(C$1,all_biorepintensities!$A$1:$G$1,0),FALSE)</f>
        <v>53289641.99974817</v>
      </c>
      <c r="D38">
        <f>VLOOKUP($A38,all_biorepintensities!$A:$G,MATCH(D$1,all_biorepintensities!$A$1:$G$1,0),FALSE)</f>
        <v>-18866547.288086534</v>
      </c>
      <c r="E38">
        <f>VLOOKUP($A38,all_biorepintensities!$A:$G,MATCH(E$1,all_biorepintensities!$A$1:$G$1,0),FALSE)</f>
        <v>-33986851.387990192</v>
      </c>
      <c r="F38">
        <f>VLOOKUP($A38,all_biorepintensities!$A:$G,MATCH(F$1,all_biorepintensities!$A$1:$G$1,0),FALSE)</f>
        <v>53939097.818909496</v>
      </c>
      <c r="G38">
        <f>VLOOKUP($A38,all_biorepintensities!$A:$G,MATCH(G$1,all_biorepintensities!$A$1:$G$1,0),FALSE)</f>
        <v>-25840040.838242348</v>
      </c>
      <c r="H38" s="10">
        <f>ROUND(AVERAGE(B38:D38),all_biorepintensities!$U$4)</f>
        <v>1962598.13577436</v>
      </c>
      <c r="I38" s="10">
        <f>ROUND(AVERAGE(E38:G38),all_biorepintensities!$U$4)</f>
        <v>-1962598.13577435</v>
      </c>
      <c r="J38" s="2">
        <f>ROUND(SQRT(((1/3+1/3)/4)*((SUM((B38-H38)^2,(C38-H38)^2,(D38-H38)^2)+SUM((E38-I38)^2,(F38-I38)^2,(G38-I38)^2)))),all_biorepintensities!$U$4)</f>
        <v>38120696.953115702</v>
      </c>
      <c r="K38" s="2">
        <f>ROUND((I38-H38)/(J38+all_biorepintensities!$U$2),all_biorepintensities!$U$4)</f>
        <v>-0.1029675867</v>
      </c>
      <c r="L38" s="2">
        <f>K38+0.00000001*ROWS($K$2:K38)</f>
        <v>-0.1029672167</v>
      </c>
      <c r="M38">
        <f t="shared" si="0"/>
        <v>21</v>
      </c>
      <c r="N38">
        <f>INDEX($K$2:$K$420,MATCH(ROWS($M$2:$M38),$M$2:$M$420,0))</f>
        <v>-3.8140694400000001E-2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-271409284.31746912</v>
      </c>
      <c r="C39">
        <f>VLOOKUP($A39,all_biorepintensities!$A:$G,MATCH(C$1,all_biorepintensities!$A$1:$G$1,0),FALSE)</f>
        <v>735285083.19823813</v>
      </c>
      <c r="D39">
        <f>VLOOKUP($A39,all_biorepintensities!$A:$G,MATCH(D$1,all_biorepintensities!$A$1:$G$1,0),FALSE)</f>
        <v>-920123095.38085854</v>
      </c>
      <c r="E39">
        <f>VLOOKUP($A39,all_biorepintensities!$A:$G,MATCH(E$1,all_biorepintensities!$A$1:$G$1,0),FALSE)</f>
        <v>566637484.78889728</v>
      </c>
      <c r="F39">
        <f>VLOOKUP($A39,all_biorepintensities!$A:$G,MATCH(F$1,all_biorepintensities!$A$1:$G$1,0),FALSE)</f>
        <v>-1024110301.3865869</v>
      </c>
      <c r="G39">
        <f>VLOOKUP($A39,all_biorepintensities!$A:$G,MATCH(G$1,all_biorepintensities!$A$1:$G$1,0),FALSE)</f>
        <v>913720113.09777951</v>
      </c>
      <c r="H39" s="10">
        <f>ROUND(AVERAGE(B39:D39),all_biorepintensities!$U$4)</f>
        <v>-152082432.166697</v>
      </c>
      <c r="I39" s="10">
        <f>ROUND(AVERAGE(E39:G39),all_biorepintensities!$U$4)</f>
        <v>152082432.166697</v>
      </c>
      <c r="J39" s="2">
        <f>ROUND(SQRT(((1/3+1/3)/4)*((SUM((B39-H39)^2,(C39-H39)^2,(D39-H39)^2)+SUM((E39-I39)^2,(F39-I39)^2,(G39-I39)^2)))),all_biorepintensities!$U$4)</f>
        <v>766694600.26486599</v>
      </c>
      <c r="K39" s="2">
        <f>ROUND((I39-H39)/(J39+all_biorepintensities!$U$2),all_biorepintensities!$U$4)</f>
        <v>0.39672232439999999</v>
      </c>
      <c r="L39" s="2">
        <f>K39+0.00000001*ROWS($K$2:K39)</f>
        <v>0.39672270440000001</v>
      </c>
      <c r="M39">
        <f t="shared" si="0"/>
        <v>98</v>
      </c>
      <c r="N39">
        <f>INDEX($K$2:$K$420,MATCH(ROWS($M$2:$M39),$M$2:$M$420,0))</f>
        <v>-3.5717410200000001E-2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10605978.325163707</v>
      </c>
      <c r="C40">
        <f>VLOOKUP($A40,all_biorepintensities!$A:$G,MATCH(C$1,all_biorepintensities!$A$1:$G$1,0),FALSE)</f>
        <v>12685227.694935992</v>
      </c>
      <c r="D40">
        <f>VLOOKUP($A40,all_biorepintensities!$A:$G,MATCH(D$1,all_biorepintensities!$A$1:$G$1,0),FALSE)</f>
        <v>-58225745.741733611</v>
      </c>
      <c r="E40">
        <f>VLOOKUP($A40,all_biorepintensities!$A:$G,MATCH(E$1,all_biorepintensities!$A$1:$G$1,0),FALSE)</f>
        <v>12339642.427198663</v>
      </c>
      <c r="F40">
        <f>VLOOKUP($A40,all_biorepintensities!$A:$G,MATCH(F$1,all_biorepintensities!$A$1:$G$1,0),FALSE)</f>
        <v>29898233.38350828</v>
      </c>
      <c r="G40">
        <f>VLOOKUP($A40,all_biorepintensities!$A:$G,MATCH(G$1,all_biorepintensities!$A$1:$G$1,0),FALSE)</f>
        <v>-7303336.0890729725</v>
      </c>
      <c r="H40" s="10">
        <f>ROUND(AVERAGE(B40:D40),all_biorepintensities!$U$4)</f>
        <v>-11644846.573878</v>
      </c>
      <c r="I40" s="10">
        <f>ROUND(AVERAGE(E40:G40),all_biorepintensities!$U$4)</f>
        <v>11644846.573878</v>
      </c>
      <c r="J40" s="2">
        <f>ROUND(SQRT(((1/3+1/3)/4)*((SUM((B40-H40)^2,(C40-H40)^2,(D40-H40)^2)+SUM((E40-I40)^2,(F40-I40)^2,(G40-I40)^2)))),all_biorepintensities!$U$4)</f>
        <v>25656494.913335599</v>
      </c>
      <c r="K40" s="2">
        <f>ROUND((I40-H40)/(J40+all_biorepintensities!$U$2),all_biorepintensities!$U$4)</f>
        <v>0.90775035010000005</v>
      </c>
      <c r="L40" s="2">
        <f>K40+0.00000001*ROWS($K$2:K40)</f>
        <v>0.90775074010000001</v>
      </c>
      <c r="M40">
        <f t="shared" si="0"/>
        <v>100</v>
      </c>
      <c r="N40">
        <f>INDEX($K$2:$K$420,MATCH(ROWS($M$2:$M40),$M$2:$M$420,0))</f>
        <v>-3.0758942899999999E-2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-117914596.99507274</v>
      </c>
      <c r="C41">
        <f>VLOOKUP($A41,all_biorepintensities!$A:$G,MATCH(C$1,all_biorepintensities!$A$1:$G$1,0),FALSE)</f>
        <v>89038930.551570296</v>
      </c>
      <c r="D41">
        <f>VLOOKUP($A41,all_biorepintensities!$A:$G,MATCH(D$1,all_biorepintensities!$A$1:$G$1,0),FALSE)</f>
        <v>20986165.967935354</v>
      </c>
      <c r="E41">
        <f>VLOOKUP($A41,all_biorepintensities!$A:$G,MATCH(E$1,all_biorepintensities!$A$1:$G$1,0),FALSE)</f>
        <v>-118645415.32667607</v>
      </c>
      <c r="F41">
        <f>VLOOKUP($A41,all_biorepintensities!$A:$G,MATCH(F$1,all_biorepintensities!$A$1:$G$1,0),FALSE)</f>
        <v>101560781.81080303</v>
      </c>
      <c r="G41">
        <f>VLOOKUP($A41,all_biorepintensities!$A:$G,MATCH(G$1,all_biorepintensities!$A$1:$G$1,0),FALSE)</f>
        <v>24974133.991440117</v>
      </c>
      <c r="H41" s="10">
        <f>ROUND(AVERAGE(B41:D41),all_biorepintensities!$U$4)</f>
        <v>-2629833.4918557</v>
      </c>
      <c r="I41" s="10">
        <f>ROUND(AVERAGE(E41:G41),all_biorepintensities!$U$4)</f>
        <v>2629833.4918556898</v>
      </c>
      <c r="J41" s="2">
        <f>ROUND(SQRT(((1/3+1/3)/4)*((SUM((B41-H41)^2,(C41-H41)^2,(D41-H41)^2)+SUM((E41-I41)^2,(F41-I41)^2,(G41-I41)^2)))),all_biorepintensities!$U$4)</f>
        <v>88737196.920481205</v>
      </c>
      <c r="K41" s="2">
        <f>ROUND((I41-H41)/(J41+all_biorepintensities!$U$2),all_biorepintensities!$U$4)</f>
        <v>5.9272403299999998E-2</v>
      </c>
      <c r="L41" s="2">
        <f>K41+0.00000001*ROWS($K$2:K41)</f>
        <v>5.9272803299999996E-2</v>
      </c>
      <c r="M41">
        <f t="shared" si="0"/>
        <v>68</v>
      </c>
      <c r="N41">
        <f>INDEX($K$2:$K$420,MATCH(ROWS($M$2:$M41),$M$2:$M$420,0))</f>
        <v>-3.0332367999999998E-2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-6994541.2863047048</v>
      </c>
      <c r="C42">
        <f>VLOOKUP($A42,all_biorepintensities!$A:$G,MATCH(C$1,all_biorepintensities!$A$1:$G$1,0),FALSE)</f>
        <v>12805650.695582021</v>
      </c>
      <c r="D42">
        <f>VLOOKUP($A42,all_biorepintensities!$A:$G,MATCH(D$1,all_biorepintensities!$A$1:$G$1,0),FALSE)</f>
        <v>-7710950.4300656794</v>
      </c>
      <c r="E42">
        <f>VLOOKUP($A42,all_biorepintensities!$A:$G,MATCH(E$1,all_biorepintensities!$A$1:$G$1,0),FALSE)</f>
        <v>-7295698.0995738115</v>
      </c>
      <c r="F42">
        <f>VLOOKUP($A42,all_biorepintensities!$A:$G,MATCH(F$1,all_biorepintensities!$A$1:$G$1,0),FALSE)</f>
        <v>17336181.847509939</v>
      </c>
      <c r="G42">
        <f>VLOOKUP($A42,all_biorepintensities!$A:$G,MATCH(G$1,all_biorepintensities!$A$1:$G$1,0),FALSE)</f>
        <v>-8140642.7271477655</v>
      </c>
      <c r="H42" s="10">
        <f>ROUND(AVERAGE(B42:D42),all_biorepintensities!$U$4)</f>
        <v>-633280.340262788</v>
      </c>
      <c r="I42" s="10">
        <f>ROUND(AVERAGE(E42:G42),all_biorepintensities!$U$4)</f>
        <v>633280.34026278695</v>
      </c>
      <c r="J42" s="2">
        <f>ROUND(SQRT(((1/3+1/3)/4)*((SUM((B42-H42)^2,(C42-H42)^2,(D42-H42)^2)+SUM((E42-I42)^2,(F42-I42)^2,(G42-I42)^2)))),all_biorepintensities!$U$4)</f>
        <v>10723815.132396899</v>
      </c>
      <c r="K42" s="2">
        <f>ROUND((I42-H42)/(J42+all_biorepintensities!$U$2),all_biorepintensities!$U$4)</f>
        <v>0.11810727309999999</v>
      </c>
      <c r="L42" s="2">
        <f>K42+0.00000001*ROWS($K$2:K42)</f>
        <v>0.1181076831</v>
      </c>
      <c r="M42">
        <f t="shared" si="0"/>
        <v>79</v>
      </c>
      <c r="N42">
        <f>INDEX($K$2:$K$420,MATCH(ROWS($M$2:$M42),$M$2:$M$420,0))</f>
        <v>-3.01923622E-2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-136445597.78074956</v>
      </c>
      <c r="C43">
        <f>VLOOKUP($A43,all_biorepintensities!$A:$G,MATCH(C$1,all_biorepintensities!$A$1:$G$1,0),FALSE)</f>
        <v>132455465.38807064</v>
      </c>
      <c r="D43">
        <f>VLOOKUP($A43,all_biorepintensities!$A:$G,MATCH(D$1,all_biorepintensities!$A$1:$G$1,0),FALSE)</f>
        <v>3635954.2976077795</v>
      </c>
      <c r="E43">
        <f>VLOOKUP($A43,all_biorepintensities!$A:$G,MATCH(E$1,all_biorepintensities!$A$1:$G$1,0),FALSE)</f>
        <v>-137082079.40524957</v>
      </c>
      <c r="F43">
        <f>VLOOKUP($A43,all_biorepintensities!$A:$G,MATCH(F$1,all_biorepintensities!$A$1:$G$1,0),FALSE)</f>
        <v>162106324.2475999</v>
      </c>
      <c r="G43">
        <f>VLOOKUP($A43,all_biorepintensities!$A:$G,MATCH(G$1,all_biorepintensities!$A$1:$G$1,0),FALSE)</f>
        <v>-24670066.747279242</v>
      </c>
      <c r="H43" s="10">
        <f>ROUND(AVERAGE(B43:D43),all_biorepintensities!$U$4)</f>
        <v>-118059.365023712</v>
      </c>
      <c r="I43" s="10">
        <f>ROUND(AVERAGE(E43:G43),all_biorepintensities!$U$4)</f>
        <v>118059.365023697</v>
      </c>
      <c r="J43" s="2">
        <f>ROUND(SQRT(((1/3+1/3)/4)*((SUM((B43-H43)^2,(C43-H43)^2,(D43-H43)^2)+SUM((E43-I43)^2,(F43-I43)^2,(G43-I43)^2)))),all_biorepintensities!$U$4)</f>
        <v>116800083.510914</v>
      </c>
      <c r="K43" s="2">
        <f>ROUND((I43-H43)/(J43+all_biorepintensities!$U$2),all_biorepintensities!$U$4)</f>
        <v>2.0215630000000001E-3</v>
      </c>
      <c r="L43" s="2">
        <f>K43+0.00000001*ROWS($K$2:K43)</f>
        <v>2.0219830000000002E-3</v>
      </c>
      <c r="M43">
        <f t="shared" si="0"/>
        <v>58</v>
      </c>
      <c r="N43">
        <f>INDEX($K$2:$K$420,MATCH(ROWS($M$2:$M43),$M$2:$M$420,0))</f>
        <v>-2.5166784000000001E-2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-209166245.68626809</v>
      </c>
      <c r="C44">
        <f>VLOOKUP($A44,all_biorepintensities!$A:$G,MATCH(C$1,all_biorepintensities!$A$1:$G$1,0),FALSE)</f>
        <v>-187480865.68180686</v>
      </c>
      <c r="D44">
        <f>VLOOKUP($A44,all_biorepintensities!$A:$G,MATCH(D$1,all_biorepintensities!$A$1:$G$1,0),FALSE)</f>
        <v>419237582.84743929</v>
      </c>
      <c r="E44">
        <f>VLOOKUP($A44,all_biorepintensities!$A:$G,MATCH(E$1,all_biorepintensities!$A$1:$G$1,0),FALSE)</f>
        <v>-249875360.26301667</v>
      </c>
      <c r="F44">
        <f>VLOOKUP($A44,all_biorepintensities!$A:$G,MATCH(F$1,all_biorepintensities!$A$1:$G$1,0),FALSE)</f>
        <v>192431492.00294662</v>
      </c>
      <c r="G44">
        <f>VLOOKUP($A44,all_biorepintensities!$A:$G,MATCH(G$1,all_biorepintensities!$A$1:$G$1,0),FALSE)</f>
        <v>34853396.780706108</v>
      </c>
      <c r="H44" s="10">
        <f>ROUND(AVERAGE(B44:D44),all_biorepintensities!$U$4)</f>
        <v>7530157.1597881103</v>
      </c>
      <c r="I44" s="10">
        <f>ROUND(AVERAGE(E44:G44),all_biorepintensities!$U$4)</f>
        <v>-7530157.1597879799</v>
      </c>
      <c r="J44" s="2">
        <f>ROUND(SQRT(((1/3+1/3)/4)*((SUM((B44-H44)^2,(C44-H44)^2,(D44-H44)^2)+SUM((E44-I44)^2,(F44-I44)^2,(G44-I44)^2)))),all_biorepintensities!$U$4)</f>
        <v>243242628.75099</v>
      </c>
      <c r="K44" s="2">
        <f>ROUND((I44-H44)/(J44+all_biorepintensities!$U$2),all_biorepintensities!$U$4)</f>
        <v>-6.1914781699999998E-2</v>
      </c>
      <c r="L44" s="2">
        <f>K44+0.00000001*ROWS($K$2:K44)</f>
        <v>-6.1914351699999995E-2</v>
      </c>
      <c r="M44">
        <f t="shared" si="0"/>
        <v>32</v>
      </c>
      <c r="N44">
        <f>INDEX($K$2:$K$420,MATCH(ROWS($M$2:$M44),$M$2:$M$420,0))</f>
        <v>-2.51459739E-2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-1652581103.0437973</v>
      </c>
      <c r="C45">
        <f>VLOOKUP($A45,all_biorepintensities!$A:$G,MATCH(C$1,all_biorepintensities!$A$1:$G$1,0),FALSE)</f>
        <v>1971037197.5799196</v>
      </c>
      <c r="D45">
        <f>VLOOKUP($A45,all_biorepintensities!$A:$G,MATCH(D$1,all_biorepintensities!$A$1:$G$1,0),FALSE)</f>
        <v>-74530039.977869511</v>
      </c>
      <c r="E45">
        <f>VLOOKUP($A45,all_biorepintensities!$A:$G,MATCH(E$1,all_biorepintensities!$A$1:$G$1,0),FALSE)</f>
        <v>-1616358537.7994616</v>
      </c>
      <c r="F45">
        <f>VLOOKUP($A45,all_biorepintensities!$A:$G,MATCH(F$1,all_biorepintensities!$A$1:$G$1,0),FALSE)</f>
        <v>731856560.98209929</v>
      </c>
      <c r="G45">
        <f>VLOOKUP($A45,all_biorepintensities!$A:$G,MATCH(G$1,all_biorepintensities!$A$1:$G$1,0),FALSE)</f>
        <v>640575922.25910783</v>
      </c>
      <c r="H45" s="10">
        <f>ROUND(AVERAGE(B45:D45),all_biorepintensities!$U$4)</f>
        <v>81308684.852750897</v>
      </c>
      <c r="I45" s="10">
        <f>ROUND(AVERAGE(E45:G45),all_biorepintensities!$U$4)</f>
        <v>-81308684.852751493</v>
      </c>
      <c r="J45" s="2">
        <f>ROUND(SQRT(((1/3+1/3)/4)*((SUM((B45-H45)^2,(C45-H45)^2,(D45-H45)^2)+SUM((E45-I45)^2,(F45-I45)^2,(G45-I45)^2)))),all_biorepintensities!$U$4)</f>
        <v>1300029904.1812601</v>
      </c>
      <c r="K45" s="2">
        <f>ROUND((I45-H45)/(J45+all_biorepintensities!$U$2),all_biorepintensities!$U$4)</f>
        <v>-0.1250874069</v>
      </c>
      <c r="L45" s="2">
        <f>K45+0.00000001*ROWS($K$2:K45)</f>
        <v>-0.12508696690000001</v>
      </c>
      <c r="M45">
        <f t="shared" si="0"/>
        <v>17</v>
      </c>
      <c r="N45">
        <f>INDEX($K$2:$K$420,MATCH(ROWS($M$2:$M45),$M$2:$M$420,0))</f>
        <v>-2.46398026E-2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-20661964.149261855</v>
      </c>
      <c r="C46">
        <f>VLOOKUP($A46,all_biorepintensities!$A:$G,MATCH(C$1,all_biorepintensities!$A$1:$G$1,0),FALSE)</f>
        <v>41017387.14141722</v>
      </c>
      <c r="D46">
        <f>VLOOKUP($A46,all_biorepintensities!$A:$G,MATCH(D$1,all_biorepintensities!$A$1:$G$1,0),FALSE)</f>
        <v>-18474347.147104602</v>
      </c>
      <c r="E46">
        <f>VLOOKUP($A46,all_biorepintensities!$A:$G,MATCH(E$1,all_biorepintensities!$A$1:$G$1,0),FALSE)</f>
        <v>-23653993.821010247</v>
      </c>
      <c r="F46">
        <f>VLOOKUP($A46,all_biorepintensities!$A:$G,MATCH(F$1,all_biorepintensities!$A$1:$G$1,0),FALSE)</f>
        <v>44563226.342501223</v>
      </c>
      <c r="G46">
        <f>VLOOKUP($A46,all_biorepintensities!$A:$G,MATCH(G$1,all_biorepintensities!$A$1:$G$1,0),FALSE)</f>
        <v>-22790308.366541751</v>
      </c>
      <c r="H46" s="10">
        <f>ROUND(AVERAGE(B46:D46),all_biorepintensities!$U$4)</f>
        <v>627025.28168358805</v>
      </c>
      <c r="I46" s="10">
        <f>ROUND(AVERAGE(E46:G46),all_biorepintensities!$U$4)</f>
        <v>-627025.28168359201</v>
      </c>
      <c r="J46" s="2">
        <f>ROUND(SQRT(((1/3+1/3)/4)*((SUM((B46-H46)^2,(C46-H46)^2,(D46-H46)^2)+SUM((E46-I46)^2,(F46-I46)^2,(G46-I46)^2)))),all_biorepintensities!$U$4)</f>
        <v>30312472.872516401</v>
      </c>
      <c r="K46" s="2">
        <f>ROUND((I46-H46)/(J46+all_biorepintensities!$U$2),all_biorepintensities!$U$4)</f>
        <v>-4.1370775899999997E-2</v>
      </c>
      <c r="L46" s="2">
        <f>K46+0.00000001*ROWS($K$2:K46)</f>
        <v>-4.1370325899999998E-2</v>
      </c>
      <c r="M46">
        <f t="shared" si="0"/>
        <v>35</v>
      </c>
      <c r="N46">
        <f>INDEX($K$2:$K$420,MATCH(ROWS($M$2:$M46),$M$2:$M$420,0))</f>
        <v>-2.38990538E-2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-98510579.029651925</v>
      </c>
      <c r="C47">
        <f>VLOOKUP($A47,all_biorepintensities!$A:$G,MATCH(C$1,all_biorepintensities!$A$1:$G$1,0),FALSE)</f>
        <v>-84730680.043144226</v>
      </c>
      <c r="D47">
        <f>VLOOKUP($A47,all_biorepintensities!$A:$G,MATCH(D$1,all_biorepintensities!$A$1:$G$1,0),FALSE)</f>
        <v>186704168.71348113</v>
      </c>
      <c r="E47">
        <f>VLOOKUP($A47,all_biorepintensities!$A:$G,MATCH(E$1,all_biorepintensities!$A$1:$G$1,0),FALSE)</f>
        <v>-95880398.576960132</v>
      </c>
      <c r="F47">
        <f>VLOOKUP($A47,all_biorepintensities!$A:$G,MATCH(F$1,all_biorepintensities!$A$1:$G$1,0),FALSE)</f>
        <v>-56669474.618789345</v>
      </c>
      <c r="G47">
        <f>VLOOKUP($A47,all_biorepintensities!$A:$G,MATCH(G$1,all_biorepintensities!$A$1:$G$1,0),FALSE)</f>
        <v>149086963.55506444</v>
      </c>
      <c r="H47" s="10">
        <f>ROUND(AVERAGE(B47:D47),all_biorepintensities!$U$4)</f>
        <v>1154303.2135616499</v>
      </c>
      <c r="I47" s="10">
        <f>ROUND(AVERAGE(E47:G47),all_biorepintensities!$U$4)</f>
        <v>-1154303.2135616699</v>
      </c>
      <c r="J47" s="2">
        <f>ROUND(SQRT(((1/3+1/3)/4)*((SUM((B47-H47)^2,(C47-H47)^2,(D47-H47)^2)+SUM((E47-I47)^2,(F47-I47)^2,(G47-I47)^2)))),all_biorepintensities!$U$4)</f>
        <v>119976023.526776</v>
      </c>
      <c r="K47" s="2">
        <f>ROUND((I47-H47)/(J47+all_biorepintensities!$U$2),all_biorepintensities!$U$4)</f>
        <v>-1.92422314E-2</v>
      </c>
      <c r="L47" s="2">
        <f>K47+0.00000001*ROWS($K$2:K47)</f>
        <v>-1.92417714E-2</v>
      </c>
      <c r="M47">
        <f t="shared" si="0"/>
        <v>47</v>
      </c>
      <c r="N47">
        <f>INDEX($K$2:$K$420,MATCH(ROWS($M$2:$M47),$M$2:$M$420,0))</f>
        <v>-2.2951125999999999E-2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-355321857.97184086</v>
      </c>
      <c r="C48">
        <f>VLOOKUP($A48,all_biorepintensities!$A:$G,MATCH(C$1,all_biorepintensities!$A$1:$G$1,0),FALSE)</f>
        <v>252687539.59404182</v>
      </c>
      <c r="D48">
        <f>VLOOKUP($A48,all_biorepintensities!$A:$G,MATCH(D$1,all_biorepintensities!$A$1:$G$1,0),FALSE)</f>
        <v>69528659.154916644</v>
      </c>
      <c r="E48">
        <f>VLOOKUP($A48,all_biorepintensities!$A:$G,MATCH(E$1,all_biorepintensities!$A$1:$G$1,0),FALSE)</f>
        <v>-353788842.84569907</v>
      </c>
      <c r="F48">
        <f>VLOOKUP($A48,all_biorepintensities!$A:$G,MATCH(F$1,all_biorepintensities!$A$1:$G$1,0),FALSE)</f>
        <v>266444780.35344565</v>
      </c>
      <c r="G48">
        <f>VLOOKUP($A48,all_biorepintensities!$A:$G,MATCH(G$1,all_biorepintensities!$A$1:$G$1,0),FALSE)</f>
        <v>120449721.71513593</v>
      </c>
      <c r="H48" s="10">
        <f>ROUND(AVERAGE(B48:D48),all_biorepintensities!$U$4)</f>
        <v>-11035219.740960799</v>
      </c>
      <c r="I48" s="10">
        <f>ROUND(AVERAGE(E48:G48),all_biorepintensities!$U$4)</f>
        <v>11035219.740960799</v>
      </c>
      <c r="J48" s="2">
        <f>ROUND(SQRT(((1/3+1/3)/4)*((SUM((B48-H48)^2,(C48-H48)^2,(D48-H48)^2)+SUM((E48-I48)^2,(F48-I48)^2,(G48-I48)^2)))),all_biorepintensities!$U$4)</f>
        <v>259767747.284343</v>
      </c>
      <c r="K48" s="2">
        <f>ROUND((I48-H48)/(J48+all_biorepintensities!$U$2),all_biorepintensities!$U$4)</f>
        <v>8.4962200399999993E-2</v>
      </c>
      <c r="L48" s="2">
        <f>K48+0.00000001*ROWS($K$2:K48)</f>
        <v>8.4962670399999995E-2</v>
      </c>
      <c r="M48">
        <f t="shared" si="0"/>
        <v>75</v>
      </c>
      <c r="N48">
        <f>INDEX($K$2:$K$420,MATCH(ROWS($M$2:$M48),$M$2:$M$420,0))</f>
        <v>-1.92422314E-2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-363675523.95965266</v>
      </c>
      <c r="C49">
        <f>VLOOKUP($A49,all_biorepintensities!$A:$G,MATCH(C$1,all_biorepintensities!$A$1:$G$1,0),FALSE)</f>
        <v>195132797.07359225</v>
      </c>
      <c r="D49">
        <f>VLOOKUP($A49,all_biorepintensities!$A:$G,MATCH(D$1,all_biorepintensities!$A$1:$G$1,0),FALSE)</f>
        <v>192550033.10175484</v>
      </c>
      <c r="E49">
        <f>VLOOKUP($A49,all_biorepintensities!$A:$G,MATCH(E$1,all_biorepintensities!$A$1:$G$1,0),FALSE)</f>
        <v>-357359425.55368066</v>
      </c>
      <c r="F49">
        <f>VLOOKUP($A49,all_biorepintensities!$A:$G,MATCH(F$1,all_biorepintensities!$A$1:$G$1,0),FALSE)</f>
        <v>220046977.62670273</v>
      </c>
      <c r="G49">
        <f>VLOOKUP($A49,all_biorepintensities!$A:$G,MATCH(G$1,all_biorepintensities!$A$1:$G$1,0),FALSE)</f>
        <v>113305141.71128333</v>
      </c>
      <c r="H49" s="10">
        <f>ROUND(AVERAGE(B49:D49),all_biorepintensities!$U$4)</f>
        <v>8002435.4052314796</v>
      </c>
      <c r="I49" s="10">
        <f>ROUND(AVERAGE(E49:G49),all_biorepintensities!$U$4)</f>
        <v>-8002435.4052315401</v>
      </c>
      <c r="J49" s="2">
        <f>ROUND(SQRT(((1/3+1/3)/4)*((SUM((B49-H49)^2,(C49-H49)^2,(D49-H49)^2)+SUM((E49-I49)^2,(F49-I49)^2,(G49-I49)^2)))),all_biorepintensities!$U$4)</f>
        <v>256902206.80478299</v>
      </c>
      <c r="K49" s="2">
        <f>ROUND((I49-H49)/(J49+all_biorepintensities!$U$2),all_biorepintensities!$U$4)</f>
        <v>-6.2299467800000001E-2</v>
      </c>
      <c r="L49" s="2">
        <f>K49+0.00000001*ROWS($K$2:K49)</f>
        <v>-6.2298987800000004E-2</v>
      </c>
      <c r="M49">
        <f t="shared" si="0"/>
        <v>31</v>
      </c>
      <c r="N49">
        <f>INDEX($K$2:$K$420,MATCH(ROWS($M$2:$M49),$M$2:$M$420,0))</f>
        <v>-1.6692458300000001E-2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-245010760.40144247</v>
      </c>
      <c r="C50">
        <f>VLOOKUP($A50,all_biorepintensities!$A:$G,MATCH(C$1,all_biorepintensities!$A$1:$G$1,0),FALSE)</f>
        <v>330771502.64471155</v>
      </c>
      <c r="D50">
        <f>VLOOKUP($A50,all_biorepintensities!$A:$G,MATCH(D$1,all_biorepintensities!$A$1:$G$1,0),FALSE)</f>
        <v>-72008967.311374545</v>
      </c>
      <c r="E50">
        <f>VLOOKUP($A50,all_biorepintensities!$A:$G,MATCH(E$1,all_biorepintensities!$A$1:$G$1,0),FALSE)</f>
        <v>-265448229.62170625</v>
      </c>
      <c r="F50">
        <f>VLOOKUP($A50,all_biorepintensities!$A:$G,MATCH(F$1,all_biorepintensities!$A$1:$G$1,0),FALSE)</f>
        <v>303092489.61134201</v>
      </c>
      <c r="G50">
        <f>VLOOKUP($A50,all_biorepintensities!$A:$G,MATCH(G$1,all_biorepintensities!$A$1:$G$1,0),FALSE)</f>
        <v>-51396034.921530306</v>
      </c>
      <c r="H50" s="10">
        <f>ROUND(AVERAGE(B50:D50),all_biorepintensities!$U$4)</f>
        <v>4583924.9772981796</v>
      </c>
      <c r="I50" s="10">
        <f>ROUND(AVERAGE(E50:G50),all_biorepintensities!$U$4)</f>
        <v>-4583924.9772981796</v>
      </c>
      <c r="J50" s="2">
        <f>ROUND(SQRT(((1/3+1/3)/4)*((SUM((B50-H50)^2,(C50-H50)^2,(D50-H50)^2)+SUM((E50-I50)^2,(F50-I50)^2,(G50-I50)^2)))),all_biorepintensities!$U$4)</f>
        <v>237861531.537487</v>
      </c>
      <c r="K50" s="2">
        <f>ROUND((I50-H50)/(J50+all_biorepintensities!$U$2),all_biorepintensities!$U$4)</f>
        <v>-3.8542802000000001E-2</v>
      </c>
      <c r="L50" s="2">
        <f>K50+0.00000001*ROWS($K$2:K50)</f>
        <v>-3.8542312000000002E-2</v>
      </c>
      <c r="M50">
        <f t="shared" si="0"/>
        <v>36</v>
      </c>
      <c r="N50">
        <f>INDEX($K$2:$K$420,MATCH(ROWS($M$2:$M50),$M$2:$M$420,0))</f>
        <v>-1.58381241E-2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-372670725.33426905</v>
      </c>
      <c r="C51">
        <f>VLOOKUP($A51,all_biorepintensities!$A:$G,MATCH(C$1,all_biorepintensities!$A$1:$G$1,0),FALSE)</f>
        <v>-56047587.639397144</v>
      </c>
      <c r="D51">
        <f>VLOOKUP($A51,all_biorepintensities!$A:$G,MATCH(D$1,all_biorepintensities!$A$1:$G$1,0),FALSE)</f>
        <v>403497535.63912165</v>
      </c>
      <c r="E51">
        <f>VLOOKUP($A51,all_biorepintensities!$A:$G,MATCH(E$1,all_biorepintensities!$A$1:$G$1,0),FALSE)</f>
        <v>-342269248.14631206</v>
      </c>
      <c r="F51">
        <f>VLOOKUP($A51,all_biorepintensities!$A:$G,MATCH(F$1,all_biorepintensities!$A$1:$G$1,0),FALSE)</f>
        <v>424940436.96808553</v>
      </c>
      <c r="G51">
        <f>VLOOKUP($A51,all_biorepintensities!$A:$G,MATCH(G$1,all_biorepintensities!$A$1:$G$1,0),FALSE)</f>
        <v>-57450411.487228692</v>
      </c>
      <c r="H51" s="10">
        <f>ROUND(AVERAGE(B51:D51),all_biorepintensities!$U$4)</f>
        <v>-8406925.77818151</v>
      </c>
      <c r="I51" s="10">
        <f>ROUND(AVERAGE(E51:G51),all_biorepintensities!$U$4)</f>
        <v>8406925.7781815901</v>
      </c>
      <c r="J51" s="2">
        <f>ROUND(SQRT(((1/3+1/3)/4)*((SUM((B51-H51)^2,(C51-H51)^2,(D51-H51)^2)+SUM((E51-I51)^2,(F51-I51)^2,(G51-I51)^2)))),all_biorepintensities!$U$4)</f>
        <v>317656567.02359402</v>
      </c>
      <c r="K51" s="2">
        <f>ROUND((I51-H51)/(J51+all_biorepintensities!$U$2),all_biorepintensities!$U$4)</f>
        <v>5.2930911099999998E-2</v>
      </c>
      <c r="L51" s="2">
        <f>K51+0.00000001*ROWS($K$2:K51)</f>
        <v>5.2931411099999999E-2</v>
      </c>
      <c r="M51">
        <f t="shared" si="0"/>
        <v>67</v>
      </c>
      <c r="N51">
        <f>INDEX($K$2:$K$420,MATCH(ROWS($M$2:$M51),$M$2:$M$420,0))</f>
        <v>-1.5754329800000001E-2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-158384152.16771275</v>
      </c>
      <c r="C52">
        <f>VLOOKUP($A52,all_biorepintensities!$A:$G,MATCH(C$1,all_biorepintensities!$A$1:$G$1,0),FALSE)</f>
        <v>171538993.9495953</v>
      </c>
      <c r="D52">
        <f>VLOOKUP($A52,all_biorepintensities!$A:$G,MATCH(D$1,all_biorepintensities!$A$1:$G$1,0),FALSE)</f>
        <v>20002133.536375254</v>
      </c>
      <c r="E52">
        <f>VLOOKUP($A52,all_biorepintensities!$A:$G,MATCH(E$1,all_biorepintensities!$A$1:$G$1,0),FALSE)</f>
        <v>-157742039.62601909</v>
      </c>
      <c r="F52">
        <f>VLOOKUP($A52,all_biorepintensities!$A:$G,MATCH(F$1,all_biorepintensities!$A$1:$G$1,0),FALSE)</f>
        <v>63270271.202138692</v>
      </c>
      <c r="G52">
        <f>VLOOKUP($A52,all_biorepintensities!$A:$G,MATCH(G$1,all_biorepintensities!$A$1:$G$1,0),FALSE)</f>
        <v>61314793.105622679</v>
      </c>
      <c r="H52" s="10">
        <f>ROUND(AVERAGE(B52:D52),all_biorepintensities!$U$4)</f>
        <v>11052325.1060859</v>
      </c>
      <c r="I52" s="10">
        <f>ROUND(AVERAGE(E52:G52),all_biorepintensities!$U$4)</f>
        <v>-11052325.1060859</v>
      </c>
      <c r="J52" s="2">
        <f>ROUND(SQRT(((1/3+1/3)/4)*((SUM((B52-H52)^2,(C52-H52)^2,(D52-H52)^2)+SUM((E52-I52)^2,(F52-I52)^2,(G52-I52)^2)))),all_biorepintensities!$U$4)</f>
        <v>120293744.81145599</v>
      </c>
      <c r="K52" s="2">
        <f>ROUND((I52-H52)/(J52+all_biorepintensities!$U$2),all_biorepintensities!$U$4)</f>
        <v>-0.18375560639999999</v>
      </c>
      <c r="L52" s="2">
        <f>K52+0.00000001*ROWS($K$2:K52)</f>
        <v>-0.18375509639999998</v>
      </c>
      <c r="M52">
        <f t="shared" si="0"/>
        <v>11</v>
      </c>
      <c r="N52">
        <f>INDEX($K$2:$K$420,MATCH(ROWS($M$2:$M52),$M$2:$M$420,0))</f>
        <v>-1.34521081E-2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-646213207.3175267</v>
      </c>
      <c r="C53">
        <f>VLOOKUP($A53,all_biorepintensities!$A:$G,MATCH(C$1,all_biorepintensities!$A$1:$G$1,0),FALSE)</f>
        <v>-691891234.12438381</v>
      </c>
      <c r="D53">
        <f>VLOOKUP($A53,all_biorepintensities!$A:$G,MATCH(D$1,all_biorepintensities!$A$1:$G$1,0),FALSE)</f>
        <v>869769922.63702488</v>
      </c>
      <c r="E53">
        <f>VLOOKUP($A53,all_biorepintensities!$A:$G,MATCH(E$1,all_biorepintensities!$A$1:$G$1,0),FALSE)</f>
        <v>197301526.47696996</v>
      </c>
      <c r="F53">
        <f>VLOOKUP($A53,all_biorepintensities!$A:$G,MATCH(F$1,all_biorepintensities!$A$1:$G$1,0),FALSE)</f>
        <v>695188045.36484432</v>
      </c>
      <c r="G53">
        <f>VLOOKUP($A53,all_biorepintensities!$A:$G,MATCH(G$1,all_biorepintensities!$A$1:$G$1,0),FALSE)</f>
        <v>-424155053.03692979</v>
      </c>
      <c r="H53" s="10">
        <f>ROUND(AVERAGE(B53:D53),all_biorepintensities!$U$4)</f>
        <v>-156111506.26829499</v>
      </c>
      <c r="I53" s="10">
        <f>ROUND(AVERAGE(E53:G53),all_biorepintensities!$U$4)</f>
        <v>156111506.26829499</v>
      </c>
      <c r="J53" s="2">
        <f>ROUND(SQRT(((1/3+1/3)/4)*((SUM((B53-H53)^2,(C53-H53)^2,(D53-H53)^2)+SUM((E53-I53)^2,(F53-I53)^2,(G53-I53)^2)))),all_biorepintensities!$U$4)</f>
        <v>606726422.82755697</v>
      </c>
      <c r="K53" s="2">
        <f>ROUND((I53-H53)/(J53+all_biorepintensities!$U$2),all_biorepintensities!$U$4)</f>
        <v>0.51460262859999995</v>
      </c>
      <c r="L53" s="2">
        <f>K53+0.00000001*ROWS($K$2:K53)</f>
        <v>0.51460314859999989</v>
      </c>
      <c r="M53">
        <f t="shared" si="0"/>
        <v>99</v>
      </c>
      <c r="N53">
        <f>INDEX($K$2:$K$420,MATCH(ROWS($M$2:$M53),$M$2:$M$420,0))</f>
        <v>-1.2660374E-2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-268303334.54703614</v>
      </c>
      <c r="C54">
        <f>VLOOKUP($A54,all_biorepintensities!$A:$G,MATCH(C$1,all_biorepintensities!$A$1:$G$1,0),FALSE)</f>
        <v>166537020.25117898</v>
      </c>
      <c r="D54">
        <f>VLOOKUP($A54,all_biorepintensities!$A:$G,MATCH(D$1,all_biorepintensities!$A$1:$G$1,0),FALSE)</f>
        <v>69846086.27676487</v>
      </c>
      <c r="E54">
        <f>VLOOKUP($A54,all_biorepintensities!$A:$G,MATCH(E$1,all_biorepintensities!$A$1:$G$1,0),FALSE)</f>
        <v>-272587490.97689688</v>
      </c>
      <c r="F54">
        <f>VLOOKUP($A54,all_biorepintensities!$A:$G,MATCH(F$1,all_biorepintensities!$A$1:$G$1,0),FALSE)</f>
        <v>288970368.11453706</v>
      </c>
      <c r="G54">
        <f>VLOOKUP($A54,all_biorepintensities!$A:$G,MATCH(G$1,all_biorepintensities!$A$1:$G$1,0),FALSE)</f>
        <v>15537350.881452143</v>
      </c>
      <c r="H54" s="10">
        <f>ROUND(AVERAGE(B54:D54),all_biorepintensities!$U$4)</f>
        <v>-10640076.0063641</v>
      </c>
      <c r="I54" s="10">
        <f>ROUND(AVERAGE(E54:G54),all_biorepintensities!$U$4)</f>
        <v>10640076.0063641</v>
      </c>
      <c r="J54" s="2">
        <f>ROUND(SQRT(((1/3+1/3)/4)*((SUM((B54-H54)^2,(C54-H54)^2,(D54-H54)^2)+SUM((E54-I54)^2,(F54-I54)^2,(G54-I54)^2)))),all_biorepintensities!$U$4)</f>
        <v>208953619.28132901</v>
      </c>
      <c r="K54" s="2">
        <f>ROUND((I54-H54)/(J54+all_biorepintensities!$U$2),all_biorepintensities!$U$4)</f>
        <v>0.10184150910000001</v>
      </c>
      <c r="L54" s="2">
        <f>K54+0.00000001*ROWS($K$2:K54)</f>
        <v>0.1018420391</v>
      </c>
      <c r="M54">
        <f t="shared" si="0"/>
        <v>77</v>
      </c>
      <c r="N54">
        <f>INDEX($K$2:$K$420,MATCH(ROWS($M$2:$M54),$M$2:$M$420,0))</f>
        <v>-9.3235834E-3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251504989.62107122</v>
      </c>
      <c r="C55">
        <f>VLOOKUP($A55,all_biorepintensities!$A:$G,MATCH(C$1,all_biorepintensities!$A$1:$G$1,0),FALSE)</f>
        <v>-89081183.652182877</v>
      </c>
      <c r="D55">
        <f>VLOOKUP($A55,all_biorepintensities!$A:$G,MATCH(D$1,all_biorepintensities!$A$1:$G$1,0),FALSE)</f>
        <v>-154375407.56523156</v>
      </c>
      <c r="E55">
        <f>VLOOKUP($A55,all_biorepintensities!$A:$G,MATCH(E$1,all_biorepintensities!$A$1:$G$1,0),FALSE)</f>
        <v>235860360.24913508</v>
      </c>
      <c r="F55">
        <f>VLOOKUP($A55,all_biorepintensities!$A:$G,MATCH(F$1,all_biorepintensities!$A$1:$G$1,0),FALSE)</f>
        <v>-88623927.770424202</v>
      </c>
      <c r="G55">
        <f>VLOOKUP($A55,all_biorepintensities!$A:$G,MATCH(G$1,all_biorepintensities!$A$1:$G$1,0),FALSE)</f>
        <v>-155284830.88236764</v>
      </c>
      <c r="H55" s="10">
        <f>ROUND(AVERAGE(B55:D55),all_biorepintensities!$U$4)</f>
        <v>2682799.4678855902</v>
      </c>
      <c r="I55" s="10">
        <f>ROUND(AVERAGE(E55:G55),all_biorepintensities!$U$4)</f>
        <v>-2682799.4678855799</v>
      </c>
      <c r="J55" s="2">
        <f>ROUND(SQRT(((1/3+1/3)/4)*((SUM((B55-H55)^2,(C55-H55)^2,(D55-H55)^2)+SUM((E55-I55)^2,(F55-I55)^2,(G55-I55)^2)))),all_biorepintensities!$U$4)</f>
        <v>174440289.631661</v>
      </c>
      <c r="K55" s="2">
        <f>ROUND((I55-H55)/(J55+all_biorepintensities!$U$2),all_biorepintensities!$U$4)</f>
        <v>-3.0758942899999999E-2</v>
      </c>
      <c r="L55" s="2">
        <f>K55+0.00000001*ROWS($K$2:K55)</f>
        <v>-3.0758402899999999E-2</v>
      </c>
      <c r="M55">
        <f t="shared" si="0"/>
        <v>39</v>
      </c>
      <c r="N55">
        <f>INDEX($K$2:$K$420,MATCH(ROWS($M$2:$M55),$M$2:$M$420,0))</f>
        <v>-4.2466911E-3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-150461006.68572378</v>
      </c>
      <c r="C56">
        <f>VLOOKUP($A56,all_biorepintensities!$A:$G,MATCH(C$1,all_biorepintensities!$A$1:$G$1,0),FALSE)</f>
        <v>112133296.96392629</v>
      </c>
      <c r="D56">
        <f>VLOOKUP($A56,all_biorepintensities!$A:$G,MATCH(D$1,all_biorepintensities!$A$1:$G$1,0),FALSE)</f>
        <v>39927467.745639056</v>
      </c>
      <c r="E56">
        <f>VLOOKUP($A56,all_biorepintensities!$A:$G,MATCH(E$1,all_biorepintensities!$A$1:$G$1,0),FALSE)</f>
        <v>-155898676.75338498</v>
      </c>
      <c r="F56">
        <f>VLOOKUP($A56,all_biorepintensities!$A:$G,MATCH(F$1,all_biorepintensities!$A$1:$G$1,0),FALSE)</f>
        <v>129562329.80600104</v>
      </c>
      <c r="G56">
        <f>VLOOKUP($A56,all_biorepintensities!$A:$G,MATCH(G$1,all_biorepintensities!$A$1:$G$1,0),FALSE)</f>
        <v>24736588.92354238</v>
      </c>
      <c r="H56" s="10">
        <f>ROUND(AVERAGE(B56:D56),all_biorepintensities!$U$4)</f>
        <v>533252.67461385299</v>
      </c>
      <c r="I56" s="10">
        <f>ROUND(AVERAGE(E56:G56),all_biorepintensities!$U$4)</f>
        <v>-533252.67461385299</v>
      </c>
      <c r="J56" s="2">
        <f>ROUND(SQRT(((1/3+1/3)/4)*((SUM((B56-H56)^2,(C56-H56)^2,(D56-H56)^2)+SUM((E56-I56)^2,(F56-I56)^2,(G56-I56)^2)))),all_biorepintensities!$U$4)</f>
        <v>114387922.512794</v>
      </c>
      <c r="K56" s="2">
        <f>ROUND((I56-H56)/(J56+all_biorepintensities!$U$2),all_biorepintensities!$U$4)</f>
        <v>-9.3235834E-3</v>
      </c>
      <c r="L56" s="2">
        <f>K56+0.00000001*ROWS($K$2:K56)</f>
        <v>-9.3230333999999998E-3</v>
      </c>
      <c r="M56">
        <f t="shared" si="0"/>
        <v>53</v>
      </c>
      <c r="N56">
        <f>INDEX($K$2:$K$420,MATCH(ROWS($M$2:$M56),$M$2:$M$420,0))</f>
        <v>-2.6465954E-3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-455247924.58615339</v>
      </c>
      <c r="C57">
        <f>VLOOKUP($A57,all_biorepintensities!$A:$G,MATCH(C$1,all_biorepintensities!$A$1:$G$1,0),FALSE)</f>
        <v>427279266.86013603</v>
      </c>
      <c r="D57">
        <f>VLOOKUP($A57,all_biorepintensities!$A:$G,MATCH(D$1,all_biorepintensities!$A$1:$G$1,0),FALSE)</f>
        <v>72240035.157291889</v>
      </c>
      <c r="E57">
        <f>VLOOKUP($A57,all_biorepintensities!$A:$G,MATCH(E$1,all_biorepintensities!$A$1:$G$1,0),FALSE)</f>
        <v>-465720748.19915175</v>
      </c>
      <c r="F57">
        <f>VLOOKUP($A57,all_biorepintensities!$A:$G,MATCH(F$1,all_biorepintensities!$A$1:$G$1,0),FALSE)</f>
        <v>239271907.58619165</v>
      </c>
      <c r="G57">
        <f>VLOOKUP($A57,all_biorepintensities!$A:$G,MATCH(G$1,all_biorepintensities!$A$1:$G$1,0),FALSE)</f>
        <v>182177463.18168545</v>
      </c>
      <c r="H57" s="10">
        <f>ROUND(AVERAGE(B57:D57),all_biorepintensities!$U$4)</f>
        <v>14757125.810424799</v>
      </c>
      <c r="I57" s="10">
        <f>ROUND(AVERAGE(E57:G57),all_biorepintensities!$U$4)</f>
        <v>-14757125.8104249</v>
      </c>
      <c r="J57" s="2">
        <f>ROUND(SQRT(((1/3+1/3)/4)*((SUM((B57-H57)^2,(C57-H57)^2,(D57-H57)^2)+SUM((E57-I57)^2,(F57-I57)^2,(G57-I57)^2)))),all_biorepintensities!$U$4)</f>
        <v>341824935.69793397</v>
      </c>
      <c r="K57" s="2">
        <f>ROUND((I57-H57)/(J57+all_biorepintensities!$U$2),all_biorepintensities!$U$4)</f>
        <v>-8.6343178800000003E-2</v>
      </c>
      <c r="L57" s="2">
        <f>K57+0.00000001*ROWS($K$2:K57)</f>
        <v>-8.6342618800000007E-2</v>
      </c>
      <c r="M57">
        <f t="shared" si="0"/>
        <v>24</v>
      </c>
      <c r="N57">
        <f>INDEX($K$2:$K$420,MATCH(ROWS($M$2:$M57),$M$2:$M$420,0))</f>
        <v>-2.2726552999999998E-3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228085539.10686719</v>
      </c>
      <c r="C58">
        <f>VLOOKUP($A58,all_biorepintensities!$A:$G,MATCH(C$1,all_biorepintensities!$A$1:$G$1,0),FALSE)</f>
        <v>-114721704.73297268</v>
      </c>
      <c r="D58">
        <f>VLOOKUP($A58,all_biorepintensities!$A:$G,MATCH(D$1,all_biorepintensities!$A$1:$G$1,0),FALSE)</f>
        <v>-98255604.664233088</v>
      </c>
      <c r="E58">
        <f>VLOOKUP($A58,all_biorepintensities!$A:$G,MATCH(E$1,all_biorepintensities!$A$1:$G$1,0),FALSE)</f>
        <v>112417369.65266514</v>
      </c>
      <c r="F58">
        <f>VLOOKUP($A58,all_biorepintensities!$A:$G,MATCH(F$1,all_biorepintensities!$A$1:$G$1,0),FALSE)</f>
        <v>-65626011.073947608</v>
      </c>
      <c r="G58">
        <f>VLOOKUP($A58,all_biorepintensities!$A:$G,MATCH(G$1,all_biorepintensities!$A$1:$G$1,0),FALSE)</f>
        <v>-61899588.288379431</v>
      </c>
      <c r="H58" s="10">
        <f>ROUND(AVERAGE(B58:D58),all_biorepintensities!$U$4)</f>
        <v>5036076.5698871398</v>
      </c>
      <c r="I58" s="10">
        <f>ROUND(AVERAGE(E58:G58),all_biorepintensities!$U$4)</f>
        <v>-5036076.5698873</v>
      </c>
      <c r="J58" s="2">
        <f>ROUND(SQRT(((1/3+1/3)/4)*((SUM((B58-H58)^2,(C58-H58)^2,(D58-H58)^2)+SUM((E58-I58)^2,(F58-I58)^2,(G58-I58)^2)))),all_biorepintensities!$U$4)</f>
        <v>126136217.03705201</v>
      </c>
      <c r="K58" s="2">
        <f>ROUND((I58-H58)/(J58+all_biorepintensities!$U$2),all_biorepintensities!$U$4)</f>
        <v>-7.9851396300000002E-2</v>
      </c>
      <c r="L58" s="2">
        <f>K58+0.00000001*ROWS($K$2:K58)</f>
        <v>-7.9850826299999997E-2</v>
      </c>
      <c r="M58">
        <f t="shared" si="0"/>
        <v>25</v>
      </c>
      <c r="N58">
        <f>INDEX($K$2:$K$420,MATCH(ROWS($M$2:$M58),$M$2:$M$420,0))</f>
        <v>-7.6080820000000004E-4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-249164180.25862354</v>
      </c>
      <c r="C59">
        <f>VLOOKUP($A59,all_biorepintensities!$A:$G,MATCH(C$1,all_biorepintensities!$A$1:$G$1,0),FALSE)</f>
        <v>92201456.171528637</v>
      </c>
      <c r="D59">
        <f>VLOOKUP($A59,all_biorepintensities!$A:$G,MATCH(D$1,all_biorepintensities!$A$1:$G$1,0),FALSE)</f>
        <v>66679163.511216819</v>
      </c>
      <c r="E59">
        <f>VLOOKUP($A59,all_biorepintensities!$A:$G,MATCH(E$1,all_biorepintensities!$A$1:$G$1,0),FALSE)</f>
        <v>-114028841.61740398</v>
      </c>
      <c r="F59">
        <f>VLOOKUP($A59,all_biorepintensities!$A:$G,MATCH(F$1,all_biorepintensities!$A$1:$G$1,0),FALSE)</f>
        <v>-101761928.77457905</v>
      </c>
      <c r="G59">
        <f>VLOOKUP($A59,all_biorepintensities!$A:$G,MATCH(G$1,all_biorepintensities!$A$1:$G$1,0),FALSE)</f>
        <v>306074330.96786064</v>
      </c>
      <c r="H59" s="10">
        <f>ROUND(AVERAGE(B59:D59),all_biorepintensities!$U$4)</f>
        <v>-30094520.1919594</v>
      </c>
      <c r="I59" s="10">
        <f>ROUND(AVERAGE(E59:G59),all_biorepintensities!$U$4)</f>
        <v>30094520.191959199</v>
      </c>
      <c r="J59" s="2">
        <f>ROUND(SQRT(((1/3+1/3)/4)*((SUM((B59-H59)^2,(C59-H59)^2,(D59-H59)^2)+SUM((E59-I59)^2,(F59-I59)^2,(G59-I59)^2)))),all_biorepintensities!$U$4)</f>
        <v>176368690.60914499</v>
      </c>
      <c r="K59" s="2">
        <f>ROUND((I59-H59)/(J59+all_biorepintensities!$U$2),all_biorepintensities!$U$4)</f>
        <v>0.34126828199999998</v>
      </c>
      <c r="L59" s="2">
        <f>K59+0.00000001*ROWS($K$2:K59)</f>
        <v>0.34126886199999995</v>
      </c>
      <c r="M59">
        <f t="shared" si="0"/>
        <v>96</v>
      </c>
      <c r="N59">
        <f>INDEX($K$2:$K$420,MATCH(ROWS($M$2:$M59),$M$2:$M$420,0))</f>
        <v>2.0215630000000001E-3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150336837.39959887</v>
      </c>
      <c r="C60">
        <f>VLOOKUP($A60,all_biorepintensities!$A:$G,MATCH(C$1,all_biorepintensities!$A$1:$G$1,0),FALSE)</f>
        <v>-105457908.25440745</v>
      </c>
      <c r="D60">
        <f>VLOOKUP($A60,all_biorepintensities!$A:$G,MATCH(D$1,all_biorepintensities!$A$1:$G$1,0),FALSE)</f>
        <v>-59274217.089441657</v>
      </c>
      <c r="E60">
        <f>VLOOKUP($A60,all_biorepintensities!$A:$G,MATCH(E$1,all_biorepintensities!$A$1:$G$1,0),FALSE)</f>
        <v>121620649.6028423</v>
      </c>
      <c r="F60">
        <f>VLOOKUP($A60,all_biorepintensities!$A:$G,MATCH(F$1,all_biorepintensities!$A$1:$G$1,0),FALSE)</f>
        <v>-77753720.037882388</v>
      </c>
      <c r="G60">
        <f>VLOOKUP($A60,all_biorepintensities!$A:$G,MATCH(G$1,all_biorepintensities!$A$1:$G$1,0),FALSE)</f>
        <v>-29471641.620709628</v>
      </c>
      <c r="H60" s="10">
        <f>ROUND(AVERAGE(B60:D60),all_biorepintensities!$U$4)</f>
        <v>-4798429.31475008</v>
      </c>
      <c r="I60" s="10">
        <f>ROUND(AVERAGE(E60:G60),all_biorepintensities!$U$4)</f>
        <v>4798429.3147500902</v>
      </c>
      <c r="J60" s="2">
        <f>ROUND(SQRT(((1/3+1/3)/4)*((SUM((B60-H60)^2,(C60-H60)^2,(D60-H60)^2)+SUM((E60-I60)^2,(F60-I60)^2,(G60-I60)^2)))),all_biorepintensities!$U$4)</f>
        <v>98997996.1163432</v>
      </c>
      <c r="K60" s="2">
        <f>ROUND((I60-H60)/(J60+all_biorepintensities!$U$2),all_biorepintensities!$U$4)</f>
        <v>9.6939927199999998E-2</v>
      </c>
      <c r="L60" s="2">
        <f>K60+0.00000001*ROWS($K$2:K60)</f>
        <v>9.6940517199999993E-2</v>
      </c>
      <c r="M60">
        <f t="shared" si="0"/>
        <v>76</v>
      </c>
      <c r="N60">
        <f>INDEX($K$2:$K$420,MATCH(ROWS($M$2:$M60),$M$2:$M$420,0))</f>
        <v>9.1631691000000001E-3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-213217169.74561971</v>
      </c>
      <c r="C61">
        <f>VLOOKUP($A61,all_biorepintensities!$A:$G,MATCH(C$1,all_biorepintensities!$A$1:$G$1,0),FALSE)</f>
        <v>60239877.614704549</v>
      </c>
      <c r="D61">
        <f>VLOOKUP($A61,all_biorepintensities!$A:$G,MATCH(D$1,all_biorepintensities!$A$1:$G$1,0),FALSE)</f>
        <v>196804625.86829013</v>
      </c>
      <c r="E61">
        <f>VLOOKUP($A61,all_biorepintensities!$A:$G,MATCH(E$1,all_biorepintensities!$A$1:$G$1,0),FALSE)</f>
        <v>-229854521.76142445</v>
      </c>
      <c r="F61">
        <f>VLOOKUP($A61,all_biorepintensities!$A:$G,MATCH(F$1,all_biorepintensities!$A$1:$G$1,0),FALSE)</f>
        <v>73142100.823748887</v>
      </c>
      <c r="G61">
        <f>VLOOKUP($A61,all_biorepintensities!$A:$G,MATCH(G$1,all_biorepintensities!$A$1:$G$1,0),FALSE)</f>
        <v>112885087.20030063</v>
      </c>
      <c r="H61" s="10">
        <f>ROUND(AVERAGE(B61:D61),all_biorepintensities!$U$4)</f>
        <v>14609111.2457917</v>
      </c>
      <c r="I61" s="10">
        <f>ROUND(AVERAGE(E61:G61),all_biorepintensities!$U$4)</f>
        <v>-14609111.245791599</v>
      </c>
      <c r="J61" s="2">
        <f>ROUND(SQRT(((1/3+1/3)/4)*((SUM((B61-H61)^2,(C61-H61)^2,(D61-H61)^2)+SUM((E61-I61)^2,(F61-I61)^2,(G61-I61)^2)))),all_biorepintensities!$U$4)</f>
        <v>162001964.65036899</v>
      </c>
      <c r="K61" s="2">
        <f>ROUND((I61-H61)/(J61+all_biorepintensities!$U$2),all_biorepintensities!$U$4)</f>
        <v>-0.18035720969999999</v>
      </c>
      <c r="L61" s="2">
        <f>K61+0.00000001*ROWS($K$2:K61)</f>
        <v>-0.1803566097</v>
      </c>
      <c r="M61">
        <f t="shared" si="0"/>
        <v>12</v>
      </c>
      <c r="N61">
        <f>INDEX($K$2:$K$420,MATCH(ROWS($M$2:$M61),$M$2:$M$420,0))</f>
        <v>1.3025288100000001E-2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-125458171.13410008</v>
      </c>
      <c r="C62">
        <f>VLOOKUP($A62,all_biorepintensities!$A:$G,MATCH(C$1,all_biorepintensities!$A$1:$G$1,0),FALSE)</f>
        <v>81078764.575368792</v>
      </c>
      <c r="D62">
        <f>VLOOKUP($A62,all_biorepintensities!$A:$G,MATCH(D$1,all_biorepintensities!$A$1:$G$1,0),FALSE)</f>
        <v>42615161.017166167</v>
      </c>
      <c r="E62">
        <f>VLOOKUP($A62,all_biorepintensities!$A:$G,MATCH(E$1,all_biorepintensities!$A$1:$G$1,0),FALSE)</f>
        <v>-127244606.44040152</v>
      </c>
      <c r="F62">
        <f>VLOOKUP($A62,all_biorepintensities!$A:$G,MATCH(F$1,all_biorepintensities!$A$1:$G$1,0),FALSE)</f>
        <v>76390600.690388143</v>
      </c>
      <c r="G62">
        <f>VLOOKUP($A62,all_biorepintensities!$A:$G,MATCH(G$1,all_biorepintensities!$A$1:$G$1,0),FALSE)</f>
        <v>52618251.291578412</v>
      </c>
      <c r="H62" s="10">
        <f>ROUND(AVERAGE(B62:D62),all_biorepintensities!$U$4)</f>
        <v>-588081.84718837298</v>
      </c>
      <c r="I62" s="10">
        <f>ROUND(AVERAGE(E62:G62),all_biorepintensities!$U$4)</f>
        <v>588081.84718834399</v>
      </c>
      <c r="J62" s="2">
        <f>ROUND(SQRT(((1/3+1/3)/4)*((SUM((B62-H62)^2,(C62-H62)^2,(D62-H62)^2)+SUM((E62-I62)^2,(F62-I62)^2,(G62-I62)^2)))),all_biorepintensities!$U$4)</f>
        <v>90298477.088801593</v>
      </c>
      <c r="K62" s="2">
        <f>ROUND((I62-H62)/(J62+all_biorepintensities!$U$2),all_biorepintensities!$U$4)</f>
        <v>1.3025288100000001E-2</v>
      </c>
      <c r="L62" s="2">
        <f>K62+0.00000001*ROWS($K$2:K62)</f>
        <v>1.3025898100000001E-2</v>
      </c>
      <c r="M62">
        <f t="shared" si="0"/>
        <v>60</v>
      </c>
      <c r="N62">
        <f>INDEX($K$2:$K$420,MATCH(ROWS($M$2:$M62),$M$2:$M$420,0))</f>
        <v>1.42699829E-2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-24652574.500661794</v>
      </c>
      <c r="C63">
        <f>VLOOKUP($A63,all_biorepintensities!$A:$G,MATCH(C$1,all_biorepintensities!$A$1:$G$1,0),FALSE)</f>
        <v>17263872.457259133</v>
      </c>
      <c r="D63">
        <f>VLOOKUP($A63,all_biorepintensities!$A:$G,MATCH(D$1,all_biorepintensities!$A$1:$G$1,0),FALSE)</f>
        <v>11016572.768710129</v>
      </c>
      <c r="E63">
        <f>VLOOKUP($A63,all_biorepintensities!$A:$G,MATCH(E$1,all_biorepintensities!$A$1:$G$1,0),FALSE)</f>
        <v>-24456710.079918135</v>
      </c>
      <c r="F63">
        <f>VLOOKUP($A63,all_biorepintensities!$A:$G,MATCH(F$1,all_biorepintensities!$A$1:$G$1,0),FALSE)</f>
        <v>12031456.097470671</v>
      </c>
      <c r="G63">
        <f>VLOOKUP($A63,all_biorepintensities!$A:$G,MATCH(G$1,all_biorepintensities!$A$1:$G$1,0),FALSE)</f>
        <v>8797383.2571399733</v>
      </c>
      <c r="H63" s="10">
        <f>ROUND(AVERAGE(B63:D63),all_biorepintensities!$U$4)</f>
        <v>1209290.2417691599</v>
      </c>
      <c r="I63" s="10">
        <f>ROUND(AVERAGE(E63:G63),all_biorepintensities!$U$4)</f>
        <v>-1209290.2417691599</v>
      </c>
      <c r="J63" s="2">
        <f>ROUND(SQRT(((1/3+1/3)/4)*((SUM((B63-H63)^2,(C63-H63)^2,(D63-H63)^2)+SUM((E63-I63)^2,(F63-I63)^2,(G63-I63)^2)))),all_biorepintensities!$U$4)</f>
        <v>17505531.772833001</v>
      </c>
      <c r="K63" s="2">
        <f>ROUND((I63-H63)/(J63+all_biorepintensities!$U$2),all_biorepintensities!$U$4)</f>
        <v>-0.13816091829999999</v>
      </c>
      <c r="L63" s="2">
        <f>K63+0.00000001*ROWS($K$2:K63)</f>
        <v>-0.13816029829999998</v>
      </c>
      <c r="M63">
        <f t="shared" si="0"/>
        <v>16</v>
      </c>
      <c r="N63">
        <f>INDEX($K$2:$K$420,MATCH(ROWS($M$2:$M63),$M$2:$M$420,0))</f>
        <v>2.73204511E-2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-66430754.256025732</v>
      </c>
      <c r="C64">
        <f>VLOOKUP($A64,all_biorepintensities!$A:$G,MATCH(C$1,all_biorepintensities!$A$1:$G$1,0),FALSE)</f>
        <v>17341384.326715261</v>
      </c>
      <c r="D64">
        <f>VLOOKUP($A64,all_biorepintensities!$A:$G,MATCH(D$1,all_biorepintensities!$A$1:$G$1,0),FALSE)</f>
        <v>31156860.141109586</v>
      </c>
      <c r="E64">
        <f>VLOOKUP($A64,all_biorepintensities!$A:$G,MATCH(E$1,all_biorepintensities!$A$1:$G$1,0),FALSE)</f>
        <v>-77848588.547520339</v>
      </c>
      <c r="F64">
        <f>VLOOKUP($A64,all_biorepintensities!$A:$G,MATCH(F$1,all_biorepintensities!$A$1:$G$1,0),FALSE)</f>
        <v>48854787.558041513</v>
      </c>
      <c r="G64">
        <f>VLOOKUP($A64,all_biorepintensities!$A:$G,MATCH(G$1,all_biorepintensities!$A$1:$G$1,0),FALSE)</f>
        <v>46926310.777679741</v>
      </c>
      <c r="H64" s="10">
        <f>ROUND(AVERAGE(B64:D64),all_biorepintensities!$U$4)</f>
        <v>-5977503.2627336299</v>
      </c>
      <c r="I64" s="10">
        <f>ROUND(AVERAGE(E64:G64),all_biorepintensities!$U$4)</f>
        <v>5977503.2627336401</v>
      </c>
      <c r="J64" s="2">
        <f>ROUND(SQRT(((1/3+1/3)/4)*((SUM((B64-H64)^2,(C64-H64)^2,(D64-H64)^2)+SUM((E64-I64)^2,(F64-I64)^2,(G64-I64)^2)))),all_biorepintensities!$U$4)</f>
        <v>51832112.043104902</v>
      </c>
      <c r="K64" s="2">
        <f>ROUND((I64-H64)/(J64+all_biorepintensities!$U$2),all_biorepintensities!$U$4)</f>
        <v>0.2306486428</v>
      </c>
      <c r="L64" s="2">
        <f>K64+0.00000001*ROWS($K$2:K64)</f>
        <v>0.2306492728</v>
      </c>
      <c r="M64">
        <f t="shared" si="0"/>
        <v>93</v>
      </c>
      <c r="N64">
        <f>INDEX($K$2:$K$420,MATCH(ROWS($M$2:$M64),$M$2:$M$420,0))</f>
        <v>2.9816635399999999E-2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-593275207.10988605</v>
      </c>
      <c r="C65">
        <f>VLOOKUP($A65,all_biorepintensities!$A:$G,MATCH(C$1,all_biorepintensities!$A$1:$G$1,0),FALSE)</f>
        <v>748430710.82537448</v>
      </c>
      <c r="D65">
        <f>VLOOKUP($A65,all_biorepintensities!$A:$G,MATCH(D$1,all_biorepintensities!$A$1:$G$1,0),FALSE)</f>
        <v>-28709408.130150914</v>
      </c>
      <c r="E65">
        <f>VLOOKUP($A65,all_biorepintensities!$A:$G,MATCH(E$1,all_biorepintensities!$A$1:$G$1,0),FALSE)</f>
        <v>-583122971.14647365</v>
      </c>
      <c r="F65">
        <f>VLOOKUP($A65,all_biorepintensities!$A:$G,MATCH(F$1,all_biorepintensities!$A$1:$G$1,0),FALSE)</f>
        <v>243352128.49367559</v>
      </c>
      <c r="G65">
        <f>VLOOKUP($A65,all_biorepintensities!$A:$G,MATCH(G$1,all_biorepintensities!$A$1:$G$1,0),FALSE)</f>
        <v>213324747.06746054</v>
      </c>
      <c r="H65" s="10">
        <f>ROUND(AVERAGE(B65:D65),all_biorepintensities!$U$4)</f>
        <v>42148698.528445803</v>
      </c>
      <c r="I65" s="10">
        <f>ROUND(AVERAGE(E65:G65),all_biorepintensities!$U$4)</f>
        <v>-42148698.528445803</v>
      </c>
      <c r="J65" s="2">
        <f>ROUND(SQRT(((1/3+1/3)/4)*((SUM((B65-H65)^2,(C65-H65)^2,(D65-H65)^2)+SUM((E65-I65)^2,(F65-I65)^2,(G65-I65)^2)))),all_biorepintensities!$U$4)</f>
        <v>473822973.14849502</v>
      </c>
      <c r="K65" s="2">
        <f>ROUND((I65-H65)/(J65+all_biorepintensities!$U$2),all_biorepintensities!$U$4)</f>
        <v>-0.1779090539</v>
      </c>
      <c r="L65" s="2">
        <f>K65+0.00000001*ROWS($K$2:K65)</f>
        <v>-0.17790841390000001</v>
      </c>
      <c r="M65">
        <f t="shared" si="0"/>
        <v>13</v>
      </c>
      <c r="N65">
        <f>INDEX($K$2:$K$420,MATCH(ROWS($M$2:$M65),$M$2:$M$420,0))</f>
        <v>3.52594476E-2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-48968510.930165231</v>
      </c>
      <c r="C66">
        <f>VLOOKUP($A66,all_biorepintensities!$A:$G,MATCH(C$1,all_biorepintensities!$A$1:$G$1,0),FALSE)</f>
        <v>13070629.725163944</v>
      </c>
      <c r="D66">
        <f>VLOOKUP($A66,all_biorepintensities!$A:$G,MATCH(D$1,all_biorepintensities!$A$1:$G$1,0),FALSE)</f>
        <v>20413744.263463698</v>
      </c>
      <c r="E66">
        <f>VLOOKUP($A66,all_biorepintensities!$A:$G,MATCH(E$1,all_biorepintensities!$A$1:$G$1,0),FALSE)</f>
        <v>-45870988.14392215</v>
      </c>
      <c r="F66">
        <f>VLOOKUP($A66,all_biorepintensities!$A:$G,MATCH(F$1,all_biorepintensities!$A$1:$G$1,0),FALSE)</f>
        <v>53182743.853800036</v>
      </c>
      <c r="G66">
        <f>VLOOKUP($A66,all_biorepintensities!$A:$G,MATCH(G$1,all_biorepintensities!$A$1:$G$1,0),FALSE)</f>
        <v>8172381.2316597328</v>
      </c>
      <c r="H66" s="10">
        <f>ROUND(AVERAGE(B66:D66),all_biorepintensities!$U$4)</f>
        <v>-5161378.9805125296</v>
      </c>
      <c r="I66" s="10">
        <f>ROUND(AVERAGE(E66:G66),all_biorepintensities!$U$4)</f>
        <v>5161378.9805125399</v>
      </c>
      <c r="J66" s="2">
        <f>ROUND(SQRT(((1/3+1/3)/4)*((SUM((B66-H66)^2,(C66-H66)^2,(D66-H66)^2)+SUM((E66-I66)^2,(F66-I66)^2,(G66-I66)^2)))),all_biorepintensities!$U$4)</f>
        <v>36113197.018116102</v>
      </c>
      <c r="K66" s="2">
        <f>ROUND((I66-H66)/(J66+all_biorepintensities!$U$2),all_biorepintensities!$U$4)</f>
        <v>0.28584447039999999</v>
      </c>
      <c r="L66" s="2">
        <f>K66+0.00000001*ROWS($K$2:K66)</f>
        <v>0.28584512039999999</v>
      </c>
      <c r="M66">
        <f t="shared" si="0"/>
        <v>95</v>
      </c>
      <c r="N66">
        <f>INDEX($K$2:$K$420,MATCH(ROWS($M$2:$M66),$M$2:$M$420,0))</f>
        <v>4.2923741600000002E-2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-84122111.426935375</v>
      </c>
      <c r="C67">
        <f>VLOOKUP($A67,all_biorepintensities!$A:$G,MATCH(C$1,all_biorepintensities!$A$1:$G$1,0),FALSE)</f>
        <v>65539510.271992862</v>
      </c>
      <c r="D67">
        <f>VLOOKUP($A67,all_biorepintensities!$A:$G,MATCH(D$1,all_biorepintensities!$A$1:$G$1,0),FALSE)</f>
        <v>42331.442260444164</v>
      </c>
      <c r="E67">
        <f>VLOOKUP($A67,all_biorepintensities!$A:$G,MATCH(E$1,all_biorepintensities!$A$1:$G$1,0),FALSE)</f>
        <v>-92700181.002030194</v>
      </c>
      <c r="F67">
        <f>VLOOKUP($A67,all_biorepintensities!$A:$G,MATCH(F$1,all_biorepintensities!$A$1:$G$1,0),FALSE)</f>
        <v>150717879.68496701</v>
      </c>
      <c r="G67">
        <f>VLOOKUP($A67,all_biorepintensities!$A:$G,MATCH(G$1,all_biorepintensities!$A$1:$G$1,0),FALSE)</f>
        <v>-39477428.970254868</v>
      </c>
      <c r="H67" s="10">
        <f>ROUND(AVERAGE(B67:D67),all_biorepintensities!$U$4)</f>
        <v>-6180089.9042273602</v>
      </c>
      <c r="I67" s="10">
        <f>ROUND(AVERAGE(E67:G67),all_biorepintensities!$U$4)</f>
        <v>6180089.9042273201</v>
      </c>
      <c r="J67" s="2">
        <f>ROUND(SQRT(((1/3+1/3)/4)*((SUM((B67-H67)^2,(C67-H67)^2,(D67-H67)^2)+SUM((E67-I67)^2,(F67-I67)^2,(G67-I67)^2)))),all_biorepintensities!$U$4)</f>
        <v>85645069.886193901</v>
      </c>
      <c r="K67" s="2">
        <f>ROUND((I67-H67)/(J67+all_biorepintensities!$U$2),all_biorepintensities!$U$4)</f>
        <v>0.144318636</v>
      </c>
      <c r="L67" s="2">
        <f>K67+0.00000001*ROWS($K$2:K67)</f>
        <v>0.14431929600000001</v>
      </c>
      <c r="M67">
        <f t="shared" ref="M67:M101" si="1">COUNTIF(L:L,"&lt;="&amp;$L67)</f>
        <v>84</v>
      </c>
      <c r="N67">
        <f>INDEX($K$2:$K$420,MATCH(ROWS($M$2:$M67),$M$2:$M$420,0))</f>
        <v>4.9777964899999999E-2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-285885591.45206803</v>
      </c>
      <c r="C68">
        <f>VLOOKUP($A68,all_biorepintensities!$A:$G,MATCH(C$1,all_biorepintensities!$A$1:$G$1,0),FALSE)</f>
        <v>-36919869.897193372</v>
      </c>
      <c r="D68">
        <f>VLOOKUP($A68,all_biorepintensities!$A:$G,MATCH(D$1,all_biorepintensities!$A$1:$G$1,0),FALSE)</f>
        <v>312667416.4705255</v>
      </c>
      <c r="E68">
        <f>VLOOKUP($A68,all_biorepintensities!$A:$G,MATCH(E$1,all_biorepintensities!$A$1:$G$1,0),FALSE)</f>
        <v>-296755485.26040518</v>
      </c>
      <c r="F68">
        <f>VLOOKUP($A68,all_biorepintensities!$A:$G,MATCH(F$1,all_biorepintensities!$A$1:$G$1,0),FALSE)</f>
        <v>-6642674.7184135318</v>
      </c>
      <c r="G68">
        <f>VLOOKUP($A68,all_biorepintensities!$A:$G,MATCH(G$1,all_biorepintensities!$A$1:$G$1,0),FALSE)</f>
        <v>313536204.85755455</v>
      </c>
      <c r="H68" s="10">
        <f>ROUND(AVERAGE(B68:D68),all_biorepintensities!$U$4)</f>
        <v>-3379348.2929119701</v>
      </c>
      <c r="I68" s="10">
        <f>ROUND(AVERAGE(E68:G68),all_biorepintensities!$U$4)</f>
        <v>3379348.29291195</v>
      </c>
      <c r="J68" s="2">
        <f>ROUND(SQRT(((1/3+1/3)/4)*((SUM((B68-H68)^2,(C68-H68)^2,(D68-H68)^2)+SUM((E68-I68)^2,(F68-I68)^2,(G68-I68)^2)))),all_biorepintensities!$U$4)</f>
        <v>247385979.27873799</v>
      </c>
      <c r="K68" s="2">
        <f>ROUND((I68-H68)/(J68+all_biorepintensities!$U$2),all_biorepintensities!$U$4)</f>
        <v>2.73204511E-2</v>
      </c>
      <c r="L68" s="2">
        <f>K68+0.00000001*ROWS($K$2:K68)</f>
        <v>2.7321121100000002E-2</v>
      </c>
      <c r="M68">
        <f t="shared" si="1"/>
        <v>62</v>
      </c>
      <c r="N68">
        <f>INDEX($K$2:$K$420,MATCH(ROWS($M$2:$M68),$M$2:$M$420,0))</f>
        <v>5.2930911099999998E-2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25972042.684583351</v>
      </c>
      <c r="C69">
        <f>VLOOKUP($A69,all_biorepintensities!$A:$G,MATCH(C$1,all_biorepintensities!$A$1:$G$1,0),FALSE)</f>
        <v>6389942.2488788962</v>
      </c>
      <c r="D69">
        <f>VLOOKUP($A69,all_biorepintensities!$A:$G,MATCH(D$1,all_biorepintensities!$A$1:$G$1,0),FALSE)</f>
        <v>-18491155.526923239</v>
      </c>
      <c r="E69">
        <f>VLOOKUP($A69,all_biorepintensities!$A:$G,MATCH(E$1,all_biorepintensities!$A$1:$G$1,0),FALSE)</f>
        <v>9938939.7048279792</v>
      </c>
      <c r="F69">
        <f>VLOOKUP($A69,all_biorepintensities!$A:$G,MATCH(F$1,all_biorepintensities!$A$1:$G$1,0),FALSE)</f>
        <v>-26006114.016854826</v>
      </c>
      <c r="G69">
        <f>VLOOKUP($A69,all_biorepintensities!$A:$G,MATCH(G$1,all_biorepintensities!$A$1:$G$1,0),FALSE)</f>
        <v>2196344.9054878429</v>
      </c>
      <c r="H69" s="10">
        <f>ROUND(AVERAGE(B69:D69),all_biorepintensities!$U$4)</f>
        <v>4623609.80217967</v>
      </c>
      <c r="I69" s="10">
        <f>ROUND(AVERAGE(E69:G69),all_biorepintensities!$U$4)</f>
        <v>-4623609.80217967</v>
      </c>
      <c r="J69" s="2">
        <f>ROUND(SQRT(((1/3+1/3)/4)*((SUM((B69-H69)^2,(C69-H69)^2,(D69-H69)^2)+SUM((E69-I69)^2,(F69-I69)^2,(G69-I69)^2)))),all_biorepintensities!$U$4)</f>
        <v>16876803.656278901</v>
      </c>
      <c r="K69" s="2">
        <f>ROUND((I69-H69)/(J69+all_biorepintensities!$U$2),all_biorepintensities!$U$4)</f>
        <v>-0.54792478749999995</v>
      </c>
      <c r="L69" s="2">
        <f>K69+0.00000001*ROWS($K$2:K69)</f>
        <v>-0.54792410749999998</v>
      </c>
      <c r="M69">
        <f t="shared" si="1"/>
        <v>2</v>
      </c>
      <c r="N69">
        <f>INDEX($K$2:$K$420,MATCH(ROWS($M$2:$M69),$M$2:$M$420,0))</f>
        <v>5.9272403299999998E-2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155305280.37171918</v>
      </c>
      <c r="C70">
        <f>VLOOKUP($A70,all_biorepintensities!$A:$G,MATCH(C$1,all_biorepintensities!$A$1:$G$1,0),FALSE)</f>
        <v>-158035183.64661947</v>
      </c>
      <c r="D70">
        <f>VLOOKUP($A70,all_biorepintensities!$A:$G,MATCH(D$1,all_biorepintensities!$A$1:$G$1,0),FALSE)</f>
        <v>11276144.245236695</v>
      </c>
      <c r="E70">
        <f>VLOOKUP($A70,all_biorepintensities!$A:$G,MATCH(E$1,all_biorepintensities!$A$1:$G$1,0),FALSE)</f>
        <v>123233341.1238718</v>
      </c>
      <c r="F70">
        <f>VLOOKUP($A70,all_biorepintensities!$A:$G,MATCH(F$1,all_biorepintensities!$A$1:$G$1,0),FALSE)</f>
        <v>-140016998.3151134</v>
      </c>
      <c r="G70">
        <f>VLOOKUP($A70,all_biorepintensities!$A:$G,MATCH(G$1,all_biorepintensities!$A$1:$G$1,0),FALSE)</f>
        <v>8237416.2209052444</v>
      </c>
      <c r="H70" s="10">
        <f>ROUND(AVERAGE(B70:D70),all_biorepintensities!$U$4)</f>
        <v>2848746.9901121398</v>
      </c>
      <c r="I70" s="10">
        <f>ROUND(AVERAGE(E70:G70),all_biorepintensities!$U$4)</f>
        <v>-2848746.9901121198</v>
      </c>
      <c r="J70" s="2">
        <f>ROUND(SQRT(((1/3+1/3)/4)*((SUM((B70-H70)^2,(C70-H70)^2,(D70-H70)^2)+SUM((E70-I70)^2,(F70-I70)^2,(G70-I70)^2)))),all_biorepintensities!$U$4)</f>
        <v>118344398.446399</v>
      </c>
      <c r="K70" s="2">
        <f>ROUND((I70-H70)/(J70+all_biorepintensities!$U$2),all_biorepintensities!$U$4)</f>
        <v>-4.81433343E-2</v>
      </c>
      <c r="L70" s="2">
        <f>K70+0.00000001*ROWS($K$2:K70)</f>
        <v>-4.8142644300000002E-2</v>
      </c>
      <c r="M70">
        <f t="shared" si="1"/>
        <v>34</v>
      </c>
      <c r="N70">
        <f>INDEX($K$2:$K$420,MATCH(ROWS($M$2:$M70),$M$2:$M$420,0))</f>
        <v>6.8410298499999994E-2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-660593128.83016455</v>
      </c>
      <c r="C71">
        <f>VLOOKUP($A71,all_biorepintensities!$A:$G,MATCH(C$1,all_biorepintensities!$A$1:$G$1,0),FALSE)</f>
        <v>-78959483.505906701</v>
      </c>
      <c r="D71">
        <f>VLOOKUP($A71,all_biorepintensities!$A:$G,MATCH(D$1,all_biorepintensities!$A$1:$G$1,0),FALSE)</f>
        <v>642788165.96944797</v>
      </c>
      <c r="E71">
        <f>VLOOKUP($A71,all_biorepintensities!$A:$G,MATCH(E$1,all_biorepintensities!$A$1:$G$1,0),FALSE)</f>
        <v>-694643345.31087792</v>
      </c>
      <c r="F71">
        <f>VLOOKUP($A71,all_biorepintensities!$A:$G,MATCH(F$1,all_biorepintensities!$A$1:$G$1,0),FALSE)</f>
        <v>553995021.72665012</v>
      </c>
      <c r="G71">
        <f>VLOOKUP($A71,all_biorepintensities!$A:$G,MATCH(G$1,all_biorepintensities!$A$1:$G$1,0),FALSE)</f>
        <v>237412769.95085096</v>
      </c>
      <c r="H71" s="10">
        <f>ROUND(AVERAGE(B71:D71),all_biorepintensities!$U$4)</f>
        <v>-32254815.4555411</v>
      </c>
      <c r="I71" s="10">
        <f>ROUND(AVERAGE(E71:G71),all_biorepintensities!$U$4)</f>
        <v>32254815.4555411</v>
      </c>
      <c r="J71" s="2">
        <f>ROUND(SQRT(((1/3+1/3)/4)*((SUM((B71-H71)^2,(C71-H71)^2,(D71-H71)^2)+SUM((E71-I71)^2,(F71-I71)^2,(G71-I71)^2)))),all_biorepintensities!$U$4)</f>
        <v>531563253.38593203</v>
      </c>
      <c r="K71" s="2">
        <f>ROUND((I71-H71)/(J71+all_biorepintensities!$U$2),all_biorepintensities!$U$4)</f>
        <v>0.1213583339</v>
      </c>
      <c r="L71" s="2">
        <f>K71+0.00000001*ROWS($K$2:K71)</f>
        <v>0.12135903390000001</v>
      </c>
      <c r="M71">
        <f t="shared" si="1"/>
        <v>80</v>
      </c>
      <c r="N71">
        <f>INDEX($K$2:$K$420,MATCH(ROWS($M$2:$M71),$M$2:$M$420,0))</f>
        <v>7.1907298699999997E-2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2324642.3523450792</v>
      </c>
      <c r="C72">
        <f>VLOOKUP($A72,all_biorepintensities!$A:$G,MATCH(C$1,all_biorepintensities!$A$1:$G$1,0),FALSE)</f>
        <v>-38518367.831642807</v>
      </c>
      <c r="D72">
        <f>VLOOKUP($A72,all_biorepintensities!$A:$G,MATCH(D$1,all_biorepintensities!$A$1:$G$1,0),FALSE)</f>
        <v>24544460.793231815</v>
      </c>
      <c r="E72">
        <f>VLOOKUP($A72,all_biorepintensities!$A:$G,MATCH(E$1,all_biorepintensities!$A$1:$G$1,0),FALSE)</f>
        <v>-16926011.155004144</v>
      </c>
      <c r="F72">
        <f>VLOOKUP($A72,all_biorepintensities!$A:$G,MATCH(F$1,all_biorepintensities!$A$1:$G$1,0),FALSE)</f>
        <v>6772547.2456927299</v>
      </c>
      <c r="G72">
        <f>VLOOKUP($A72,all_biorepintensities!$A:$G,MATCH(G$1,all_biorepintensities!$A$1:$G$1,0),FALSE)</f>
        <v>21802728.595377266</v>
      </c>
      <c r="H72" s="10">
        <f>ROUND(AVERAGE(B72:D72),all_biorepintensities!$U$4)</f>
        <v>-3883088.2286886401</v>
      </c>
      <c r="I72" s="10">
        <f>ROUND(AVERAGE(E72:G72),all_biorepintensities!$U$4)</f>
        <v>3883088.22868862</v>
      </c>
      <c r="J72" s="2">
        <f>ROUND(SQRT(((1/3+1/3)/4)*((SUM((B72-H72)^2,(C72-H72)^2,(D72-H72)^2)+SUM((E72-I72)^2,(F72-I72)^2,(G72-I72)^2)))),all_biorepintensities!$U$4)</f>
        <v>21636177.870170798</v>
      </c>
      <c r="K72" s="2">
        <f>ROUND((I72-H72)/(J72+all_biorepintensities!$U$2),all_biorepintensities!$U$4)</f>
        <v>0.35894399389999998</v>
      </c>
      <c r="L72" s="2">
        <f>K72+0.00000001*ROWS($K$2:K72)</f>
        <v>0.3589447039</v>
      </c>
      <c r="M72">
        <f t="shared" si="1"/>
        <v>97</v>
      </c>
      <c r="N72">
        <f>INDEX($K$2:$K$420,MATCH(ROWS($M$2:$M72),$M$2:$M$420,0))</f>
        <v>7.5584215999999996E-2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-1588762303.7493596</v>
      </c>
      <c r="C73">
        <f>VLOOKUP($A73,all_biorepintensities!$A:$G,MATCH(C$1,all_biorepintensities!$A$1:$G$1,0),FALSE)</f>
        <v>1817952457.1338999</v>
      </c>
      <c r="D73">
        <f>VLOOKUP($A73,all_biorepintensities!$A:$G,MATCH(D$1,all_biorepintensities!$A$1:$G$1,0),FALSE)</f>
        <v>-23356414.959746599</v>
      </c>
      <c r="E73">
        <f>VLOOKUP($A73,all_biorepintensities!$A:$G,MATCH(E$1,all_biorepintensities!$A$1:$G$1,0),FALSE)</f>
        <v>-1546870541.8882418</v>
      </c>
      <c r="F73">
        <f>VLOOKUP($A73,all_biorepintensities!$A:$G,MATCH(F$1,all_biorepintensities!$A$1:$G$1,0),FALSE)</f>
        <v>643716298.50976443</v>
      </c>
      <c r="G73">
        <f>VLOOKUP($A73,all_biorepintensities!$A:$G,MATCH(G$1,all_biorepintensities!$A$1:$G$1,0),FALSE)</f>
        <v>697320504.95368266</v>
      </c>
      <c r="H73" s="10">
        <f>ROUND(AVERAGE(B73:D73),all_biorepintensities!$U$4)</f>
        <v>68611246.141597897</v>
      </c>
      <c r="I73" s="10">
        <f>ROUND(AVERAGE(E73:G73),all_biorepintensities!$U$4)</f>
        <v>-68611246.141598195</v>
      </c>
      <c r="J73" s="2">
        <f>ROUND(SQRT(((1/3+1/3)/4)*((SUM((B73-H73)^2,(C73-H73)^2,(D73-H73)^2)+SUM((E73-I73)^2,(F73-I73)^2,(G73-I73)^2)))),all_biorepintensities!$U$4)</f>
        <v>1231181839.4472899</v>
      </c>
      <c r="K73" s="2">
        <f>ROUND((I73-H73)/(J73+all_biorepintensities!$U$2),all_biorepintensities!$U$4)</f>
        <v>-0.1114559099</v>
      </c>
      <c r="L73" s="2">
        <f>K73+0.00000001*ROWS($K$2:K73)</f>
        <v>-0.1114551899</v>
      </c>
      <c r="M73">
        <f t="shared" si="1"/>
        <v>19</v>
      </c>
      <c r="N73">
        <f>INDEX($K$2:$K$420,MATCH(ROWS($M$2:$M73),$M$2:$M$420,0))</f>
        <v>7.9822288399999997E-2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-255412307.70434391</v>
      </c>
      <c r="C74">
        <f>VLOOKUP($A74,all_biorepintensities!$A:$G,MATCH(C$1,all_biorepintensities!$A$1:$G$1,0),FALSE)</f>
        <v>77293199.645145655</v>
      </c>
      <c r="D74">
        <f>VLOOKUP($A74,all_biorepintensities!$A:$G,MATCH(D$1,all_biorepintensities!$A$1:$G$1,0),FALSE)</f>
        <v>256382150.9355104</v>
      </c>
      <c r="E74">
        <f>VLOOKUP($A74,all_biorepintensities!$A:$G,MATCH(E$1,all_biorepintensities!$A$1:$G$1,0),FALSE)</f>
        <v>-192112566.8654598</v>
      </c>
      <c r="F74">
        <f>VLOOKUP($A74,all_biorepintensities!$A:$G,MATCH(F$1,all_biorepintensities!$A$1:$G$1,0),FALSE)</f>
        <v>224913438.29409218</v>
      </c>
      <c r="G74">
        <f>VLOOKUP($A74,all_biorepintensities!$A:$G,MATCH(G$1,all_biorepintensities!$A$1:$G$1,0),FALSE)</f>
        <v>-111063914.30494487</v>
      </c>
      <c r="H74" s="10">
        <f>ROUND(AVERAGE(B74:D74),all_biorepintensities!$U$4)</f>
        <v>26087680.9587707</v>
      </c>
      <c r="I74" s="10">
        <f>ROUND(AVERAGE(E74:G74),all_biorepintensities!$U$4)</f>
        <v>-26087680.9587708</v>
      </c>
      <c r="J74" s="2">
        <f>ROUND(SQRT(((1/3+1/3)/4)*((SUM((B74-H74)^2,(C74-H74)^2,(D74-H74)^2)+SUM((E74-I74)^2,(F74-I74)^2,(G74-I74)^2)))),all_biorepintensities!$U$4)</f>
        <v>196929165.142937</v>
      </c>
      <c r="K74" s="2">
        <f>ROUND((I74-H74)/(J74+all_biorepintensities!$U$2),all_biorepintensities!$U$4)</f>
        <v>-0.26494481720000002</v>
      </c>
      <c r="L74" s="2">
        <f>K74+0.00000001*ROWS($K$2:K74)</f>
        <v>-0.26494408720000001</v>
      </c>
      <c r="M74">
        <f t="shared" si="1"/>
        <v>6</v>
      </c>
      <c r="N74">
        <f>INDEX($K$2:$K$420,MATCH(ROWS($M$2:$M74),$M$2:$M$420,0))</f>
        <v>8.0333172300000005E-2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55463571.229992807</v>
      </c>
      <c r="C75">
        <f>VLOOKUP($A75,all_biorepintensities!$A:$G,MATCH(C$1,all_biorepintensities!$A$1:$G$1,0),FALSE)</f>
        <v>-10592322.493438452</v>
      </c>
      <c r="D75">
        <f>VLOOKUP($A75,all_biorepintensities!$A:$G,MATCH(D$1,all_biorepintensities!$A$1:$G$1,0),FALSE)</f>
        <v>-18344050.95017311</v>
      </c>
      <c r="E75">
        <f>VLOOKUP($A75,all_biorepintensities!$A:$G,MATCH(E$1,all_biorepintensities!$A$1:$G$1,0),FALSE)</f>
        <v>7711369.6044179797</v>
      </c>
      <c r="F75">
        <f>VLOOKUP($A75,all_biorepintensities!$A:$G,MATCH(F$1,all_biorepintensities!$A$1:$G$1,0),FALSE)</f>
        <v>-1923078.6885615587</v>
      </c>
      <c r="G75">
        <f>VLOOKUP($A75,all_biorepintensities!$A:$G,MATCH(G$1,all_biorepintensities!$A$1:$G$1,0),FALSE)</f>
        <v>-32315488.702237636</v>
      </c>
      <c r="H75" s="10">
        <f>ROUND(AVERAGE(B75:D75),all_biorepintensities!$U$4)</f>
        <v>8842399.2621270791</v>
      </c>
      <c r="I75" s="10">
        <f>ROUND(AVERAGE(E75:G75),all_biorepintensities!$U$4)</f>
        <v>-8842399.2621270698</v>
      </c>
      <c r="J75" s="2">
        <f>ROUND(SQRT(((1/3+1/3)/4)*((SUM((B75-H75)^2,(C75-H75)^2,(D75-H75)^2)+SUM((E75-I75)^2,(F75-I75)^2,(G75-I75)^2)))),all_biorepintensities!$U$4)</f>
        <v>26341460.821518701</v>
      </c>
      <c r="K75" s="2">
        <f>ROUND((I75-H75)/(J75+all_biorepintensities!$U$2),all_biorepintensities!$U$4)</f>
        <v>-0.67136739199999995</v>
      </c>
      <c r="L75" s="2">
        <f>K75+0.00000001*ROWS($K$2:K75)</f>
        <v>-0.6713666519999999</v>
      </c>
      <c r="M75">
        <f t="shared" si="1"/>
        <v>1</v>
      </c>
      <c r="N75">
        <f>INDEX($K$2:$K$420,MATCH(ROWS($M$2:$M75),$M$2:$M$420,0))</f>
        <v>8.2751338800000004E-2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-47592973.106266975</v>
      </c>
      <c r="C76">
        <f>VLOOKUP($A76,all_biorepintensities!$A:$G,MATCH(C$1,all_biorepintensities!$A$1:$G$1,0),FALSE)</f>
        <v>43213519.123013884</v>
      </c>
      <c r="D76">
        <f>VLOOKUP($A76,all_biorepintensities!$A:$G,MATCH(D$1,all_biorepintensities!$A$1:$G$1,0),FALSE)</f>
        <v>-16740040.17980051</v>
      </c>
      <c r="E76">
        <f>VLOOKUP($A76,all_biorepintensities!$A:$G,MATCH(E$1,all_biorepintensities!$A$1:$G$1,0),FALSE)</f>
        <v>-47394019.879011542</v>
      </c>
      <c r="F76">
        <f>VLOOKUP($A76,all_biorepintensities!$A:$G,MATCH(F$1,all_biorepintensities!$A$1:$G$1,0),FALSE)</f>
        <v>116414684.86838475</v>
      </c>
      <c r="G76">
        <f>VLOOKUP($A76,all_biorepintensities!$A:$G,MATCH(G$1,all_biorepintensities!$A$1:$G$1,0),FALSE)</f>
        <v>-47901170.826319754</v>
      </c>
      <c r="H76" s="10">
        <f>ROUND(AVERAGE(B76:D76),all_biorepintensities!$U$4)</f>
        <v>-7039831.3876845296</v>
      </c>
      <c r="I76" s="10">
        <f>ROUND(AVERAGE(E76:G76),all_biorepintensities!$U$4)</f>
        <v>7039831.3876844803</v>
      </c>
      <c r="J76" s="2">
        <f>ROUND(SQRT(((1/3+1/3)/4)*((SUM((B76-H76)^2,(C76-H76)^2,(D76-H76)^2)+SUM((E76-I76)^2,(F76-I76)^2,(G76-I76)^2)))),all_biorepintensities!$U$4)</f>
        <v>60839223.988774799</v>
      </c>
      <c r="K76" s="2">
        <f>ROUND((I76-H76)/(J76+all_biorepintensities!$U$2),all_biorepintensities!$U$4)</f>
        <v>0.23142409820000001</v>
      </c>
      <c r="L76" s="2">
        <f>K76+0.00000001*ROWS($K$2:K76)</f>
        <v>0.23142484820000001</v>
      </c>
      <c r="M76">
        <f t="shared" si="1"/>
        <v>94</v>
      </c>
      <c r="N76">
        <f>INDEX($K$2:$K$420,MATCH(ROWS($M$2:$M76),$M$2:$M$420,0))</f>
        <v>8.4962200399999993E-2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-186344547.70038307</v>
      </c>
      <c r="C77">
        <f>VLOOKUP($A77,all_biorepintensities!$A:$G,MATCH(C$1,all_biorepintensities!$A$1:$G$1,0),FALSE)</f>
        <v>-174965315.55351424</v>
      </c>
      <c r="D77">
        <f>VLOOKUP($A77,all_biorepintensities!$A:$G,MATCH(D$1,all_biorepintensities!$A$1:$G$1,0),FALSE)</f>
        <v>549399326.929757</v>
      </c>
      <c r="E77">
        <f>VLOOKUP($A77,all_biorepintensities!$A:$G,MATCH(E$1,all_biorepintensities!$A$1:$G$1,0),FALSE)</f>
        <v>-65234521.522321165</v>
      </c>
      <c r="F77">
        <f>VLOOKUP($A77,all_biorepintensities!$A:$G,MATCH(F$1,all_biorepintensities!$A$1:$G$1,0),FALSE)</f>
        <v>79647174.483429193</v>
      </c>
      <c r="G77">
        <f>VLOOKUP($A77,all_biorepintensities!$A:$G,MATCH(G$1,all_biorepintensities!$A$1:$G$1,0),FALSE)</f>
        <v>-202502116.63696757</v>
      </c>
      <c r="H77" s="10">
        <f>ROUND(AVERAGE(B77:D77),all_biorepintensities!$U$4)</f>
        <v>62696487.8919532</v>
      </c>
      <c r="I77" s="10">
        <f>ROUND(AVERAGE(E77:G77),all_biorepintensities!$U$4)</f>
        <v>-62696487.8919532</v>
      </c>
      <c r="J77" s="2">
        <f>ROUND(SQRT(((1/3+1/3)/4)*((SUM((B77-H77)^2,(C77-H77)^2,(D77-H77)^2)+SUM((E77-I77)^2,(F77-I77)^2,(G77-I77)^2)))),all_biorepintensities!$U$4)</f>
        <v>256644370.486752</v>
      </c>
      <c r="K77" s="2">
        <f>ROUND((I77-H77)/(J77+all_biorepintensities!$U$2),all_biorepintensities!$U$4)</f>
        <v>-0.48858650219999999</v>
      </c>
      <c r="L77" s="2">
        <f>K77+0.00000001*ROWS($K$2:K77)</f>
        <v>-0.48858574220000001</v>
      </c>
      <c r="M77">
        <f t="shared" si="1"/>
        <v>3</v>
      </c>
      <c r="N77">
        <f>INDEX($K$2:$K$420,MATCH(ROWS($M$2:$M77),$M$2:$M$420,0))</f>
        <v>9.6939927199999998E-2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-194590005.84420237</v>
      </c>
      <c r="C78">
        <f>VLOOKUP($A78,all_biorepintensities!$A:$G,MATCH(C$1,all_biorepintensities!$A$1:$G$1,0),FALSE)</f>
        <v>-87020466.873103321</v>
      </c>
      <c r="D78">
        <f>VLOOKUP($A78,all_biorepintensities!$A:$G,MATCH(D$1,all_biorepintensities!$A$1:$G$1,0),FALSE)</f>
        <v>317496365.19440073</v>
      </c>
      <c r="E78">
        <f>VLOOKUP($A78,all_biorepintensities!$A:$G,MATCH(E$1,all_biorepintensities!$A$1:$G$1,0),FALSE)</f>
        <v>-247057576.82490617</v>
      </c>
      <c r="F78">
        <f>VLOOKUP($A78,all_biorepintensities!$A:$G,MATCH(F$1,all_biorepintensities!$A$1:$G$1,0),FALSE)</f>
        <v>129003405.10373521</v>
      </c>
      <c r="G78">
        <f>VLOOKUP($A78,all_biorepintensities!$A:$G,MATCH(G$1,all_biorepintensities!$A$1:$G$1,0),FALSE)</f>
        <v>82168279.244076014</v>
      </c>
      <c r="H78" s="10">
        <f>ROUND(AVERAGE(B78:D78),all_biorepintensities!$U$4)</f>
        <v>11961964.1590317</v>
      </c>
      <c r="I78" s="10">
        <f>ROUND(AVERAGE(E78:G78),all_biorepintensities!$U$4)</f>
        <v>-11961964.1590317</v>
      </c>
      <c r="J78" s="2">
        <f>ROUND(SQRT(((1/3+1/3)/4)*((SUM((B78-H78)^2,(C78-H78)^2,(D78-H78)^2)+SUM((E78-I78)^2,(F78-I78)^2,(G78-I78)^2)))),all_biorepintensities!$U$4)</f>
        <v>195709901.52542499</v>
      </c>
      <c r="K78" s="2">
        <f>ROUND((I78-H78)/(J78+all_biorepintensities!$U$2),all_biorepintensities!$U$4)</f>
        <v>-0.1222417875</v>
      </c>
      <c r="L78" s="2">
        <f>K78+0.00000001*ROWS($K$2:K78)</f>
        <v>-0.12224101750000001</v>
      </c>
      <c r="M78">
        <f t="shared" si="1"/>
        <v>18</v>
      </c>
      <c r="N78">
        <f>INDEX($K$2:$K$420,MATCH(ROWS($M$2:$M78),$M$2:$M$420,0))</f>
        <v>0.10184150910000001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-42209517.506806068</v>
      </c>
      <c r="C79">
        <f>VLOOKUP($A79,all_biorepintensities!$A:$G,MATCH(C$1,all_biorepintensities!$A$1:$G$1,0),FALSE)</f>
        <v>18981673.149642527</v>
      </c>
      <c r="D79">
        <f>VLOOKUP($A79,all_biorepintensities!$A:$G,MATCH(D$1,all_biorepintensities!$A$1:$G$1,0),FALSE)</f>
        <v>12942153.650871776</v>
      </c>
      <c r="E79">
        <f>VLOOKUP($A79,all_biorepintensities!$A:$G,MATCH(E$1,all_biorepintensities!$A$1:$G$1,0),FALSE)</f>
        <v>-40016126.147995889</v>
      </c>
      <c r="F79">
        <f>VLOOKUP($A79,all_biorepintensities!$A:$G,MATCH(F$1,all_biorepintensities!$A$1:$G$1,0),FALSE)</f>
        <v>47376380.965139575</v>
      </c>
      <c r="G79">
        <f>VLOOKUP($A79,all_biorepintensities!$A:$G,MATCH(G$1,all_biorepintensities!$A$1:$G$1,0),FALSE)</f>
        <v>2925435.8891480416</v>
      </c>
      <c r="H79" s="10">
        <f>ROUND(AVERAGE(B79:D79),all_biorepintensities!$U$4)</f>
        <v>-3428563.5687639201</v>
      </c>
      <c r="I79" s="10">
        <f>ROUND(AVERAGE(E79:G79),all_biorepintensities!$U$4)</f>
        <v>3428563.5687639099</v>
      </c>
      <c r="J79" s="2">
        <f>ROUND(SQRT(((1/3+1/3)/4)*((SUM((B79-H79)^2,(C79-H79)^2,(D79-H79)^2)+SUM((E79-I79)^2,(F79-I79)^2,(G79-I79)^2)))),all_biorepintensities!$U$4)</f>
        <v>31867659.5112703</v>
      </c>
      <c r="K79" s="2">
        <f>ROUND((I79-H79)/(J79+all_biorepintensities!$U$2),all_biorepintensities!$U$4)</f>
        <v>0.21517510309999999</v>
      </c>
      <c r="L79" s="2">
        <f>K79+0.00000001*ROWS($K$2:K79)</f>
        <v>0.21517588309999999</v>
      </c>
      <c r="M79">
        <f t="shared" si="1"/>
        <v>89</v>
      </c>
      <c r="N79">
        <f>INDEX($K$2:$K$420,MATCH(ROWS($M$2:$M79),$M$2:$M$420,0))</f>
        <v>0.1136984097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-47720448.725979894</v>
      </c>
      <c r="C80">
        <f>VLOOKUP($A80,all_biorepintensities!$A:$G,MATCH(C$1,all_biorepintensities!$A$1:$G$1,0),FALSE)</f>
        <v>36370653.588379949</v>
      </c>
      <c r="D80">
        <f>VLOOKUP($A80,all_biorepintensities!$A:$G,MATCH(D$1,all_biorepintensities!$A$1:$G$1,0),FALSE)</f>
        <v>7393414.4773014039</v>
      </c>
      <c r="E80">
        <f>VLOOKUP($A80,all_biorepintensities!$A:$G,MATCH(E$1,all_biorepintensities!$A$1:$G$1,0),FALSE)</f>
        <v>-46406219.065552369</v>
      </c>
      <c r="F80">
        <f>VLOOKUP($A80,all_biorepintensities!$A:$G,MATCH(F$1,all_biorepintensities!$A$1:$G$1,0),FALSE)</f>
        <v>36143971.410334364</v>
      </c>
      <c r="G80">
        <f>VLOOKUP($A80,all_biorepintensities!$A:$G,MATCH(G$1,all_biorepintensities!$A$1:$G$1,0),FALSE)</f>
        <v>14218628.315516457</v>
      </c>
      <c r="H80" s="10">
        <f>ROUND(AVERAGE(B80:D80),all_biorepintensities!$U$4)</f>
        <v>-1318793.5534328499</v>
      </c>
      <c r="I80" s="10">
        <f>ROUND(AVERAGE(E80:G80),all_biorepintensities!$U$4)</f>
        <v>1318793.5534328199</v>
      </c>
      <c r="J80" s="2">
        <f>ROUND(SQRT(((1/3+1/3)/4)*((SUM((B80-H80)^2,(C80-H80)^2,(D80-H80)^2)+SUM((E80-I80)^2,(F80-I80)^2,(G80-I80)^2)))),all_biorepintensities!$U$4)</f>
        <v>34896003.057930201</v>
      </c>
      <c r="K80" s="2">
        <f>ROUND((I80-H80)/(J80+all_biorepintensities!$U$2),all_biorepintensities!$U$4)</f>
        <v>7.5584215999999996E-2</v>
      </c>
      <c r="L80" s="2">
        <f>K80+0.00000001*ROWS($K$2:K80)</f>
        <v>7.5585005999999996E-2</v>
      </c>
      <c r="M80">
        <f t="shared" si="1"/>
        <v>71</v>
      </c>
      <c r="N80">
        <f>INDEX($K$2:$K$420,MATCH(ROWS($M$2:$M80),$M$2:$M$420,0))</f>
        <v>0.11810727309999999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-12649986.679273421</v>
      </c>
      <c r="C81">
        <f>VLOOKUP($A81,all_biorepintensities!$A:$G,MATCH(C$1,all_biorepintensities!$A$1:$G$1,0),FALSE)</f>
        <v>-16505126.538800171</v>
      </c>
      <c r="D81">
        <f>VLOOKUP($A81,all_biorepintensities!$A:$G,MATCH(D$1,all_biorepintensities!$A$1:$G$1,0),FALSE)</f>
        <v>32356545.066427618</v>
      </c>
      <c r="E81">
        <f>VLOOKUP($A81,all_biorepintensities!$A:$G,MATCH(E$1,all_biorepintensities!$A$1:$G$1,0),FALSE)</f>
        <v>-15795764.382960754</v>
      </c>
      <c r="F81">
        <f>VLOOKUP($A81,all_biorepintensities!$A:$G,MATCH(F$1,all_biorepintensities!$A$1:$G$1,0),FALSE)</f>
        <v>-8733683.5186790526</v>
      </c>
      <c r="G81">
        <f>VLOOKUP($A81,all_biorepintensities!$A:$G,MATCH(G$1,all_biorepintensities!$A$1:$G$1,0),FALSE)</f>
        <v>21328016.053285785</v>
      </c>
      <c r="H81" s="10">
        <f>ROUND(AVERAGE(B81:D81),all_biorepintensities!$U$4)</f>
        <v>1067143.9494513399</v>
      </c>
      <c r="I81" s="10">
        <f>ROUND(AVERAGE(E81:G81),all_biorepintensities!$U$4)</f>
        <v>-1067143.9494513399</v>
      </c>
      <c r="J81" s="2">
        <f>ROUND(SQRT(((1/3+1/3)/4)*((SUM((B81-H81)^2,(C81-H81)^2,(D81-H81)^2)+SUM((E81-I81)^2,(F81-I81)^2,(G81-I81)^2)))),all_biorepintensities!$U$4)</f>
        <v>19378778.192677401</v>
      </c>
      <c r="K81" s="2">
        <f>ROUND((I81-H81)/(J81+all_biorepintensities!$U$2),all_biorepintensities!$U$4)</f>
        <v>-0.1101353123</v>
      </c>
      <c r="L81" s="2">
        <f>K81+0.00000001*ROWS($K$2:K81)</f>
        <v>-0.1101345123</v>
      </c>
      <c r="M81">
        <f t="shared" si="1"/>
        <v>20</v>
      </c>
      <c r="N81">
        <f>INDEX($K$2:$K$420,MATCH(ROWS($M$2:$M81),$M$2:$M$420,0))</f>
        <v>0.1213583339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-40984660.375559874</v>
      </c>
      <c r="C82">
        <f>VLOOKUP($A82,all_biorepintensities!$A:$G,MATCH(C$1,all_biorepintensities!$A$1:$G$1,0),FALSE)</f>
        <v>19049563.506494962</v>
      </c>
      <c r="D82">
        <f>VLOOKUP($A82,all_biorepintensities!$A:$G,MATCH(D$1,all_biorepintensities!$A$1:$G$1,0),FALSE)</f>
        <v>16284023.943873897</v>
      </c>
      <c r="E82">
        <f>VLOOKUP($A82,all_biorepintensities!$A:$G,MATCH(E$1,all_biorepintensities!$A$1:$G$1,0),FALSE)</f>
        <v>-41332980.269559063</v>
      </c>
      <c r="F82">
        <f>VLOOKUP($A82,all_biorepintensities!$A:$G,MATCH(F$1,all_biorepintensities!$A$1:$G$1,0),FALSE)</f>
        <v>25036974.3993228</v>
      </c>
      <c r="G82">
        <f>VLOOKUP($A82,all_biorepintensities!$A:$G,MATCH(G$1,all_biorepintensities!$A$1:$G$1,0),FALSE)</f>
        <v>21947078.795427285</v>
      </c>
      <c r="H82" s="10">
        <f>ROUND(AVERAGE(B82:D82),all_biorepintensities!$U$4)</f>
        <v>-1883690.97506367</v>
      </c>
      <c r="I82" s="10">
        <f>ROUND(AVERAGE(E82:G82),all_biorepintensities!$U$4)</f>
        <v>1883690.97506367</v>
      </c>
      <c r="J82" s="2">
        <f>ROUND(SQRT(((1/3+1/3)/4)*((SUM((B82-H82)^2,(C82-H82)^2,(D82-H82)^2)+SUM((E82-I82)^2,(F82-I82)^2,(G82-I82)^2)))),all_biorepintensities!$U$4)</f>
        <v>29164611.987373199</v>
      </c>
      <c r="K82" s="2">
        <f>ROUND((I82-H82)/(J82+all_biorepintensities!$U$2),all_biorepintensities!$U$4)</f>
        <v>0.12917647669999999</v>
      </c>
      <c r="L82" s="2">
        <f>K82+0.00000001*ROWS($K$2:K82)</f>
        <v>0.12917728669999998</v>
      </c>
      <c r="M82">
        <f t="shared" si="1"/>
        <v>81</v>
      </c>
      <c r="N82">
        <f>INDEX($K$2:$K$420,MATCH(ROWS($M$2:$M82),$M$2:$M$420,0))</f>
        <v>0.12917647669999999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20227806.608142465</v>
      </c>
      <c r="C83">
        <f>VLOOKUP($A83,all_biorepintensities!$A:$G,MATCH(C$1,all_biorepintensities!$A$1:$G$1,0),FALSE)</f>
        <v>-73274334.428886324</v>
      </c>
      <c r="D83">
        <f>VLOOKUP($A83,all_biorepintensities!$A:$G,MATCH(D$1,all_biorepintensities!$A$1:$G$1,0),FALSE)</f>
        <v>78182078.63682726</v>
      </c>
      <c r="E83">
        <f>VLOOKUP($A83,all_biorepintensities!$A:$G,MATCH(E$1,all_biorepintensities!$A$1:$G$1,0),FALSE)</f>
        <v>-24324928.605747104</v>
      </c>
      <c r="F83">
        <f>VLOOKUP($A83,all_biorepintensities!$A:$G,MATCH(F$1,all_biorepintensities!$A$1:$G$1,0),FALSE)</f>
        <v>309183.96674510837</v>
      </c>
      <c r="G83">
        <f>VLOOKUP($A83,all_biorepintensities!$A:$G,MATCH(G$1,all_biorepintensities!$A$1:$G$1,0),FALSE)</f>
        <v>-1119806.1770815253</v>
      </c>
      <c r="H83" s="10">
        <f>ROUND(AVERAGE(B83:D83),all_biorepintensities!$U$4)</f>
        <v>8378516.9386944696</v>
      </c>
      <c r="I83" s="10">
        <f>ROUND(AVERAGE(E83:G83),all_biorepintensities!$U$4)</f>
        <v>-8378516.9386945097</v>
      </c>
      <c r="J83" s="2">
        <f>ROUND(SQRT(((1/3+1/3)/4)*((SUM((B83-H83)^2,(C83-H83)^2,(D83-H83)^2)+SUM((E83-I83)^2,(F83-I83)^2,(G83-I83)^2)))),all_biorepintensities!$U$4)</f>
        <v>44837826.4821679</v>
      </c>
      <c r="K83" s="2">
        <f>ROUND((I83-H83)/(J83+all_biorepintensities!$U$2),all_biorepintensities!$U$4)</f>
        <v>-0.3737253747</v>
      </c>
      <c r="L83" s="2">
        <f>K83+0.00000001*ROWS($K$2:K83)</f>
        <v>-0.37372455469999999</v>
      </c>
      <c r="M83">
        <f t="shared" si="1"/>
        <v>4</v>
      </c>
      <c r="N83">
        <f>INDEX($K$2:$K$420,MATCH(ROWS($M$2:$M83),$M$2:$M$420,0))</f>
        <v>0.14022758399999999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-4260161.6883060485</v>
      </c>
      <c r="C84">
        <f>VLOOKUP($A84,all_biorepintensities!$A:$G,MATCH(C$1,all_biorepintensities!$A$1:$G$1,0),FALSE)</f>
        <v>-98683166.498858601</v>
      </c>
      <c r="D84">
        <f>VLOOKUP($A84,all_biorepintensities!$A:$G,MATCH(D$1,all_biorepintensities!$A$1:$G$1,0),FALSE)</f>
        <v>99597319.23159191</v>
      </c>
      <c r="E84">
        <f>VLOOKUP($A84,all_biorepintensities!$A:$G,MATCH(E$1,all_biorepintensities!$A$1:$G$1,0),FALSE)</f>
        <v>-17999842.500934377</v>
      </c>
      <c r="F84">
        <f>VLOOKUP($A84,all_biorepintensities!$A:$G,MATCH(F$1,all_biorepintensities!$A$1:$G$1,0),FALSE)</f>
        <v>-71062728.499289781</v>
      </c>
      <c r="G84">
        <f>VLOOKUP($A84,all_biorepintensities!$A:$G,MATCH(G$1,all_biorepintensities!$A$1:$G$1,0),FALSE)</f>
        <v>92408579.955796838</v>
      </c>
      <c r="H84" s="10">
        <f>ROUND(AVERAGE(B84:D84),all_biorepintensities!$U$4)</f>
        <v>-1115336.3185242501</v>
      </c>
      <c r="I84" s="10">
        <f>ROUND(AVERAGE(E84:G84),all_biorepintensities!$U$4)</f>
        <v>1115336.31852423</v>
      </c>
      <c r="J84" s="2">
        <f>ROUND(SQRT(((1/3+1/3)/4)*((SUM((B84-H84)^2,(C84-H84)^2,(D84-H84)^2)+SUM((E84-I84)^2,(F84-I84)^2,(G84-I84)^2)))),all_biorepintensities!$U$4)</f>
        <v>74813022.3029612</v>
      </c>
      <c r="K84" s="2">
        <f>ROUND((I84-H84)/(J84+all_biorepintensities!$U$2),all_biorepintensities!$U$4)</f>
        <v>2.9816635399999999E-2</v>
      </c>
      <c r="L84" s="2">
        <f>K84+0.00000001*ROWS($K$2:K84)</f>
        <v>2.98174654E-2</v>
      </c>
      <c r="M84">
        <f t="shared" si="1"/>
        <v>63</v>
      </c>
      <c r="N84">
        <f>INDEX($K$2:$K$420,MATCH(ROWS($M$2:$M84),$M$2:$M$420,0))</f>
        <v>0.14398033190000001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-264749360.28300875</v>
      </c>
      <c r="C85">
        <f>VLOOKUP($A85,all_biorepintensities!$A:$G,MATCH(C$1,all_biorepintensities!$A$1:$G$1,0),FALSE)</f>
        <v>364520735.17347556</v>
      </c>
      <c r="D85">
        <f>VLOOKUP($A85,all_biorepintensities!$A:$G,MATCH(D$1,all_biorepintensities!$A$1:$G$1,0),FALSE)</f>
        <v>-87943283.32318303</v>
      </c>
      <c r="E85">
        <f>VLOOKUP($A85,all_biorepintensities!$A:$G,MATCH(E$1,all_biorepintensities!$A$1:$G$1,0),FALSE)</f>
        <v>-269411412.17360485</v>
      </c>
      <c r="F85">
        <f>VLOOKUP($A85,all_biorepintensities!$A:$G,MATCH(F$1,all_biorepintensities!$A$1:$G$1,0),FALSE)</f>
        <v>344313005.69848114</v>
      </c>
      <c r="G85">
        <f>VLOOKUP($A85,all_biorepintensities!$A:$G,MATCH(G$1,all_biorepintensities!$A$1:$G$1,0),FALSE)</f>
        <v>-86729685.092160046</v>
      </c>
      <c r="H85" s="10">
        <f>ROUND(AVERAGE(B85:D85),all_biorepintensities!$U$4)</f>
        <v>3942697.18909459</v>
      </c>
      <c r="I85" s="10">
        <f>ROUND(AVERAGE(E85:G85),all_biorepintensities!$U$4)</f>
        <v>-3942697.1890945798</v>
      </c>
      <c r="J85" s="2">
        <f>ROUND(SQRT(((1/3+1/3)/4)*((SUM((B85-H85)^2,(C85-H85)^2,(D85-H85)^2)+SUM((E85-I85)^2,(F85-I85)^2,(G85-I85)^2)))),all_biorepintensities!$U$4)</f>
        <v>261171825.699503</v>
      </c>
      <c r="K85" s="2">
        <f>ROUND((I85-H85)/(J85+all_biorepintensities!$U$2),all_biorepintensities!$U$4)</f>
        <v>-3.01923622E-2</v>
      </c>
      <c r="L85" s="2">
        <f>K85+0.00000001*ROWS($K$2:K85)</f>
        <v>-3.0191522200000001E-2</v>
      </c>
      <c r="M85">
        <f t="shared" si="1"/>
        <v>41</v>
      </c>
      <c r="N85">
        <f>INDEX($K$2:$K$420,MATCH(ROWS($M$2:$M85),$M$2:$M$420,0))</f>
        <v>0.144318636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-212996262.10502449</v>
      </c>
      <c r="C86">
        <f>VLOOKUP($A86,all_biorepintensities!$A:$G,MATCH(C$1,all_biorepintensities!$A$1:$G$1,0),FALSE)</f>
        <v>354590504.55371779</v>
      </c>
      <c r="D86">
        <f>VLOOKUP($A86,all_biorepintensities!$A:$G,MATCH(D$1,all_biorepintensities!$A$1:$G$1,0),FALSE)</f>
        <v>-129556867.04861006</v>
      </c>
      <c r="E86">
        <f>VLOOKUP($A86,all_biorepintensities!$A:$G,MATCH(E$1,all_biorepintensities!$A$1:$G$1,0),FALSE)</f>
        <v>-219208950.53193825</v>
      </c>
      <c r="F86">
        <f>VLOOKUP($A86,all_biorepintensities!$A:$G,MATCH(F$1,all_biorepintensities!$A$1:$G$1,0),FALSE)</f>
        <v>388777459.07944268</v>
      </c>
      <c r="G86">
        <f>VLOOKUP($A86,all_biorepintensities!$A:$G,MATCH(G$1,all_biorepintensities!$A$1:$G$1,0),FALSE)</f>
        <v>-181605883.94758767</v>
      </c>
      <c r="H86" s="10">
        <f>ROUND(AVERAGE(B86:D86),all_biorepintensities!$U$4)</f>
        <v>4012458.46669441</v>
      </c>
      <c r="I86" s="10">
        <f>ROUND(AVERAGE(E86:G86),all_biorepintensities!$U$4)</f>
        <v>-4012458.46669441</v>
      </c>
      <c r="J86" s="2">
        <f>ROUND(SQRT(((1/3+1/3)/4)*((SUM((B86-H86)^2,(C86-H86)^2,(D86-H86)^2)+SUM((E86-I86)^2,(F86-I86)^2,(G86-I86)^2)))),all_biorepintensities!$U$4)</f>
        <v>264566119.718716</v>
      </c>
      <c r="K86" s="2">
        <f>ROUND((I86-H86)/(J86+all_biorepintensities!$U$2),all_biorepintensities!$U$4)</f>
        <v>-3.0332367999999998E-2</v>
      </c>
      <c r="L86" s="2">
        <f>K86+0.00000001*ROWS($K$2:K86)</f>
        <v>-3.0331517999999998E-2</v>
      </c>
      <c r="M86">
        <f t="shared" si="1"/>
        <v>40</v>
      </c>
      <c r="N86">
        <f>INDEX($K$2:$K$420,MATCH(ROWS($M$2:$M86),$M$2:$M$420,0))</f>
        <v>0.1551747252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362092801.56602097</v>
      </c>
      <c r="C87">
        <f>VLOOKUP($A87,all_biorepintensities!$A:$G,MATCH(C$1,all_biorepintensities!$A$1:$G$1,0),FALSE)</f>
        <v>-415335167.96016353</v>
      </c>
      <c r="D87">
        <f>VLOOKUP($A87,all_biorepintensities!$A:$G,MATCH(D$1,all_biorepintensities!$A$1:$G$1,0),FALSE)</f>
        <v>-105469489.99291539</v>
      </c>
      <c r="E87">
        <f>VLOOKUP($A87,all_biorepintensities!$A:$G,MATCH(E$1,all_biorepintensities!$A$1:$G$1,0),FALSE)</f>
        <v>860519079.70168865</v>
      </c>
      <c r="F87">
        <f>VLOOKUP($A87,all_biorepintensities!$A:$G,MATCH(F$1,all_biorepintensities!$A$1:$G$1,0),FALSE)</f>
        <v>-253492668.31216699</v>
      </c>
      <c r="G87">
        <f>VLOOKUP($A87,all_biorepintensities!$A:$G,MATCH(G$1,all_biorepintensities!$A$1:$G$1,0),FALSE)</f>
        <v>-448314555.00246388</v>
      </c>
      <c r="H87" s="10">
        <f>ROUND(AVERAGE(B87:D87),all_biorepintensities!$U$4)</f>
        <v>-52903952.129019298</v>
      </c>
      <c r="I87" s="10">
        <f>ROUND(AVERAGE(E87:G87),all_biorepintensities!$U$4)</f>
        <v>52903952.129019201</v>
      </c>
      <c r="J87" s="2">
        <f>ROUND(SQRT(((1/3+1/3)/4)*((SUM((B87-H87)^2,(C87-H87)^2,(D87-H87)^2)+SUM((E87-I87)^2,(F87-I87)^2,(G87-I87)^2)))),all_biorepintensities!$U$4)</f>
        <v>466133547.16402501</v>
      </c>
      <c r="K87" s="2">
        <f>ROUND((I87-H87)/(J87+all_biorepintensities!$U$2),all_biorepintensities!$U$4)</f>
        <v>0.2269905367</v>
      </c>
      <c r="L87" s="2">
        <f>K87+0.00000001*ROWS($K$2:K87)</f>
        <v>0.22699139669999999</v>
      </c>
      <c r="M87">
        <f t="shared" si="1"/>
        <v>91</v>
      </c>
      <c r="N87">
        <f>INDEX($K$2:$K$420,MATCH(ROWS($M$2:$M87),$M$2:$M$420,0))</f>
        <v>0.16759365279999999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-40923407.221825257</v>
      </c>
      <c r="C88">
        <f>VLOOKUP($A88,all_biorepintensities!$A:$G,MATCH(C$1,all_biorepintensities!$A$1:$G$1,0),FALSE)</f>
        <v>-23792864.730702311</v>
      </c>
      <c r="D88">
        <f>VLOOKUP($A88,all_biorepintensities!$A:$G,MATCH(D$1,all_biorepintensities!$A$1:$G$1,0),FALSE)</f>
        <v>64187518.997656539</v>
      </c>
      <c r="E88">
        <f>VLOOKUP($A88,all_biorepintensities!$A:$G,MATCH(E$1,all_biorepintensities!$A$1:$G$1,0),FALSE)</f>
        <v>-15785311.974585399</v>
      </c>
      <c r="F88">
        <f>VLOOKUP($A88,all_biorepintensities!$A:$G,MATCH(F$1,all_biorepintensities!$A$1:$G$1,0),FALSE)</f>
        <v>-24526742.948219568</v>
      </c>
      <c r="G88">
        <f>VLOOKUP($A88,all_biorepintensities!$A:$G,MATCH(G$1,all_biorepintensities!$A$1:$G$1,0),FALSE)</f>
        <v>40840807.87767601</v>
      </c>
      <c r="H88" s="10">
        <f>ROUND(AVERAGE(B88:D88),all_biorepintensities!$U$4)</f>
        <v>-176250.98495700999</v>
      </c>
      <c r="I88" s="10">
        <f>ROUND(AVERAGE(E88:G88),all_biorepintensities!$U$4)</f>
        <v>176250.984957015</v>
      </c>
      <c r="J88" s="2">
        <f>ROUND(SQRT(((1/3+1/3)/4)*((SUM((B88-H88)^2,(C88-H88)^2,(D88-H88)^2)+SUM((E88-I88)^2,(F88-I88)^2,(G88-I88)^2)))),all_biorepintensities!$U$4)</f>
        <v>38469437.352348201</v>
      </c>
      <c r="K88" s="2">
        <f>ROUND((I88-H88)/(J88+all_biorepintensities!$U$2),all_biorepintensities!$U$4)</f>
        <v>9.1631691000000001E-3</v>
      </c>
      <c r="L88" s="2">
        <f>K88+0.00000001*ROWS($K$2:K88)</f>
        <v>9.1640391000000002E-3</v>
      </c>
      <c r="M88">
        <f t="shared" si="1"/>
        <v>59</v>
      </c>
      <c r="N88">
        <f>INDEX($K$2:$K$420,MATCH(ROWS($M$2:$M88),$M$2:$M$420,0))</f>
        <v>0.17592567749999999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-144374677.02270672</v>
      </c>
      <c r="C89">
        <f>VLOOKUP($A89,all_biorepintensities!$A:$G,MATCH(C$1,all_biorepintensities!$A$1:$G$1,0),FALSE)</f>
        <v>260234507.19221333</v>
      </c>
      <c r="D89">
        <f>VLOOKUP($A89,all_biorepintensities!$A:$G,MATCH(D$1,all_biorepintensities!$A$1:$G$1,0),FALSE)</f>
        <v>-98089687.256290108</v>
      </c>
      <c r="E89">
        <f>VLOOKUP($A89,all_biorepintensities!$A:$G,MATCH(E$1,all_biorepintensities!$A$1:$G$1,0),FALSE)</f>
        <v>-145600886.31777519</v>
      </c>
      <c r="F89">
        <f>VLOOKUP($A89,all_biorepintensities!$A:$G,MATCH(F$1,all_biorepintensities!$A$1:$G$1,0),FALSE)</f>
        <v>212867086.8698003</v>
      </c>
      <c r="G89">
        <f>VLOOKUP($A89,all_biorepintensities!$A:$G,MATCH(G$1,all_biorepintensities!$A$1:$G$1,0),FALSE)</f>
        <v>-85036343.465241551</v>
      </c>
      <c r="H89" s="10">
        <f>ROUND(AVERAGE(B89:D89),all_biorepintensities!$U$4)</f>
        <v>5923380.97107217</v>
      </c>
      <c r="I89" s="10">
        <f>ROUND(AVERAGE(E89:G89),all_biorepintensities!$U$4)</f>
        <v>-5923380.9710721504</v>
      </c>
      <c r="J89" s="2">
        <f>ROUND(SQRT(((1/3+1/3)/4)*((SUM((B89-H89)^2,(C89-H89)^2,(D89-H89)^2)+SUM((E89-I89)^2,(F89-I89)^2,(G89-I89)^2)))),all_biorepintensities!$U$4)</f>
        <v>169174618.20613399</v>
      </c>
      <c r="K89" s="2">
        <f>ROUND((I89-H89)/(J89+all_biorepintensities!$U$2),all_biorepintensities!$U$4)</f>
        <v>-7.0026827900000005E-2</v>
      </c>
      <c r="L89" s="2">
        <f>K89+0.00000001*ROWS($K$2:K89)</f>
        <v>-7.002594790000001E-2</v>
      </c>
      <c r="M89">
        <f t="shared" si="1"/>
        <v>29</v>
      </c>
      <c r="N89">
        <f>INDEX($K$2:$K$420,MATCH(ROWS($M$2:$M89),$M$2:$M$420,0))</f>
        <v>0.21210032270000001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-98232284.241678596</v>
      </c>
      <c r="C90">
        <f>VLOOKUP($A90,all_biorepintensities!$A:$G,MATCH(C$1,all_biorepintensities!$A$1:$G$1,0),FALSE)</f>
        <v>43658793.891728476</v>
      </c>
      <c r="D90">
        <f>VLOOKUP($A90,all_biorepintensities!$A:$G,MATCH(D$1,all_biorepintensities!$A$1:$G$1,0),FALSE)</f>
        <v>66088152.278476641</v>
      </c>
      <c r="E90">
        <f>VLOOKUP($A90,all_biorepintensities!$A:$G,MATCH(E$1,all_biorepintensities!$A$1:$G$1,0),FALSE)</f>
        <v>-100420337.74000224</v>
      </c>
      <c r="F90">
        <f>VLOOKUP($A90,all_biorepintensities!$A:$G,MATCH(F$1,all_biorepintensities!$A$1:$G$1,0),FALSE)</f>
        <v>99266241.878080919</v>
      </c>
      <c r="G90">
        <f>VLOOKUP($A90,all_biorepintensities!$A:$G,MATCH(G$1,all_biorepintensities!$A$1:$G$1,0),FALSE)</f>
        <v>-10360566.066605225</v>
      </c>
      <c r="H90" s="10">
        <f>ROUND(AVERAGE(B90:D90),all_biorepintensities!$U$4)</f>
        <v>3838220.6428421699</v>
      </c>
      <c r="I90" s="10">
        <f>ROUND(AVERAGE(E90:G90),all_biorepintensities!$U$4)</f>
        <v>-3838220.6428421801</v>
      </c>
      <c r="J90" s="2">
        <f>ROUND(SQRT(((1/3+1/3)/4)*((SUM((B90-H90)^2,(C90-H90)^2,(D90-H90)^2)+SUM((E90-I90)^2,(F90-I90)^2,(G90-I90)^2)))),all_biorepintensities!$U$4)</f>
        <v>77330779.269336298</v>
      </c>
      <c r="K90" s="2">
        <f>ROUND((I90-H90)/(J90+all_biorepintensities!$U$2),all_biorepintensities!$U$4)</f>
        <v>-9.9267604199999998E-2</v>
      </c>
      <c r="L90" s="2">
        <f>K90+0.00000001*ROWS($K$2:K90)</f>
        <v>-9.9266714199999995E-2</v>
      </c>
      <c r="M90">
        <f t="shared" si="1"/>
        <v>22</v>
      </c>
      <c r="N90">
        <f>INDEX($K$2:$K$420,MATCH(ROWS($M$2:$M90),$M$2:$M$420,0))</f>
        <v>0.21517510309999999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-238237656.37235612</v>
      </c>
      <c r="C91">
        <f>VLOOKUP($A91,all_biorepintensities!$A:$G,MATCH(C$1,all_biorepintensities!$A$1:$G$1,0),FALSE)</f>
        <v>27377027.362329394</v>
      </c>
      <c r="D91">
        <f>VLOOKUP($A91,all_biorepintensities!$A:$G,MATCH(D$1,all_biorepintensities!$A$1:$G$1,0),FALSE)</f>
        <v>188217530.88820103</v>
      </c>
      <c r="E91">
        <f>VLOOKUP($A91,all_biorepintensities!$A:$G,MATCH(E$1,all_biorepintensities!$A$1:$G$1,0),FALSE)</f>
        <v>-251551922.67505485</v>
      </c>
      <c r="F91">
        <f>VLOOKUP($A91,all_biorepintensities!$A:$G,MATCH(F$1,all_biorepintensities!$A$1:$G$1,0),FALSE)</f>
        <v>239861466.64500806</v>
      </c>
      <c r="G91">
        <f>VLOOKUP($A91,all_biorepintensities!$A:$G,MATCH(G$1,all_biorepintensities!$A$1:$G$1,0),FALSE)</f>
        <v>34333554.151872486</v>
      </c>
      <c r="H91" s="10">
        <f>ROUND(AVERAGE(B91:D91),all_biorepintensities!$U$4)</f>
        <v>-7547699.3739419002</v>
      </c>
      <c r="I91" s="10">
        <f>ROUND(AVERAGE(E91:G91),all_biorepintensities!$U$4)</f>
        <v>7547699.3739419002</v>
      </c>
      <c r="J91" s="2">
        <f>ROUND(SQRT(((1/3+1/3)/4)*((SUM((B91-H91)^2,(C91-H91)^2,(D91-H91)^2)+SUM((E91-I91)^2,(F91-I91)^2,(G91-I91)^2)))),all_biorepintensities!$U$4)</f>
        <v>189112577.055271</v>
      </c>
      <c r="K91" s="2">
        <f>ROUND((I91-H91)/(J91+all_biorepintensities!$U$2),all_biorepintensities!$U$4)</f>
        <v>7.9822288399999997E-2</v>
      </c>
      <c r="L91" s="2">
        <f>K91+0.00000001*ROWS($K$2:K91)</f>
        <v>7.9823188399999995E-2</v>
      </c>
      <c r="M91">
        <f t="shared" si="1"/>
        <v>72</v>
      </c>
      <c r="N91">
        <f>INDEX($K$2:$K$420,MATCH(ROWS($M$2:$M91),$M$2:$M$420,0))</f>
        <v>0.2258482644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-7663445.4165023789</v>
      </c>
      <c r="C92">
        <f>VLOOKUP($A92,all_biorepintensities!$A:$G,MATCH(C$1,all_biorepintensities!$A$1:$G$1,0),FALSE)</f>
        <v>4953138.931761466</v>
      </c>
      <c r="D92">
        <f>VLOOKUP($A92,all_biorepintensities!$A:$G,MATCH(D$1,all_biorepintensities!$A$1:$G$1,0),FALSE)</f>
        <v>6870913.5562739074</v>
      </c>
      <c r="E92">
        <f>VLOOKUP($A92,all_biorepintensities!$A:$G,MATCH(E$1,all_biorepintensities!$A$1:$G$1,0),FALSE)</f>
        <v>-10632804.600951791</v>
      </c>
      <c r="F92">
        <f>VLOOKUP($A92,all_biorepintensities!$A:$G,MATCH(F$1,all_biorepintensities!$A$1:$G$1,0),FALSE)</f>
        <v>-3167044.8292028382</v>
      </c>
      <c r="G92">
        <f>VLOOKUP($A92,all_biorepintensities!$A:$G,MATCH(G$1,all_biorepintensities!$A$1:$G$1,0),FALSE)</f>
        <v>9639242.3586216271</v>
      </c>
      <c r="H92" s="10">
        <f>ROUND(AVERAGE(B92:D92),all_biorepintensities!$U$4)</f>
        <v>1386869.0238443301</v>
      </c>
      <c r="I92" s="10">
        <f>ROUND(AVERAGE(E92:G92),all_biorepintensities!$U$4)</f>
        <v>-1386869.0238443301</v>
      </c>
      <c r="J92" s="2">
        <f>ROUND(SQRT(((1/3+1/3)/4)*((SUM((B92-H92)^2,(C92-H92)^2,(D92-H92)^2)+SUM((E92-I92)^2,(F92-I92)^2,(G92-I92)^2)))),all_biorepintensities!$U$4)</f>
        <v>7471419.9874308202</v>
      </c>
      <c r="K92" s="2">
        <f>ROUND((I92-H92)/(J92+all_biorepintensities!$U$2),all_biorepintensities!$U$4)</f>
        <v>-0.37124638700000001</v>
      </c>
      <c r="L92" s="2">
        <f>K92+0.00000001*ROWS($K$2:K92)</f>
        <v>-0.37124547699999999</v>
      </c>
      <c r="M92">
        <f t="shared" si="1"/>
        <v>5</v>
      </c>
      <c r="N92">
        <f>INDEX($K$2:$K$420,MATCH(ROWS($M$2:$M92),$M$2:$M$420,0))</f>
        <v>0.2269905367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-288064730.2454623</v>
      </c>
      <c r="C93">
        <f>VLOOKUP($A93,all_biorepintensities!$A:$G,MATCH(C$1,all_biorepintensities!$A$1:$G$1,0),FALSE)</f>
        <v>59136798.241968989</v>
      </c>
      <c r="D93">
        <f>VLOOKUP($A93,all_biorepintensities!$A:$G,MATCH(D$1,all_biorepintensities!$A$1:$G$1,0),FALSE)</f>
        <v>236841006.92213595</v>
      </c>
      <c r="E93">
        <f>VLOOKUP($A93,all_biorepintensities!$A:$G,MATCH(E$1,all_biorepintensities!$A$1:$G$1,0),FALSE)</f>
        <v>-313766639.65237284</v>
      </c>
      <c r="F93">
        <f>VLOOKUP($A93,all_biorepintensities!$A:$G,MATCH(F$1,all_biorepintensities!$A$1:$G$1,0),FALSE)</f>
        <v>105002852.89901286</v>
      </c>
      <c r="G93">
        <f>VLOOKUP($A93,all_biorepintensities!$A:$G,MATCH(G$1,all_biorepintensities!$A$1:$G$1,0),FALSE)</f>
        <v>200850711.83471715</v>
      </c>
      <c r="H93" s="10">
        <f>ROUND(AVERAGE(B93:D93),all_biorepintensities!$U$4)</f>
        <v>2637691.6395475501</v>
      </c>
      <c r="I93" s="10">
        <f>ROUND(AVERAGE(E93:G93),all_biorepintensities!$U$4)</f>
        <v>-2637691.6395476102</v>
      </c>
      <c r="J93" s="2">
        <f>ROUND(SQRT(((1/3+1/3)/4)*((SUM((B93-H93)^2,(C93-H93)^2,(D93-H93)^2)+SUM((E93-I93)^2,(F93-I93)^2,(G93-I93)^2)))),all_biorepintensities!$U$4)</f>
        <v>220736071.47249699</v>
      </c>
      <c r="K93" s="2">
        <f>ROUND((I93-H93)/(J93+all_biorepintensities!$U$2),all_biorepintensities!$U$4)</f>
        <v>-2.38990538E-2</v>
      </c>
      <c r="L93" s="2">
        <f>K93+0.00000001*ROWS($K$2:K93)</f>
        <v>-2.3898133799999999E-2</v>
      </c>
      <c r="M93">
        <f t="shared" si="1"/>
        <v>45</v>
      </c>
      <c r="N93">
        <f>INDEX($K$2:$K$420,MATCH(ROWS($M$2:$M93),$M$2:$M$420,0))</f>
        <v>0.23002548640000001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-662444584.30532432</v>
      </c>
      <c r="C94">
        <f>VLOOKUP($A94,all_biorepintensities!$A:$G,MATCH(C$1,all_biorepintensities!$A$1:$G$1,0),FALSE)</f>
        <v>-147894360.00768471</v>
      </c>
      <c r="D94">
        <f>VLOOKUP($A94,all_biorepintensities!$A:$G,MATCH(D$1,all_biorepintensities!$A$1:$G$1,0),FALSE)</f>
        <v>741830764.91304433</v>
      </c>
      <c r="E94">
        <f>VLOOKUP($A94,all_biorepintensities!$A:$G,MATCH(E$1,all_biorepintensities!$A$1:$G$1,0),FALSE)</f>
        <v>-707261672.70599151</v>
      </c>
      <c r="F94">
        <f>VLOOKUP($A94,all_biorepintensities!$A:$G,MATCH(F$1,all_biorepintensities!$A$1:$G$1,0),FALSE)</f>
        <v>484518570.09147394</v>
      </c>
      <c r="G94">
        <f>VLOOKUP($A94,all_biorepintensities!$A:$G,MATCH(G$1,all_biorepintensities!$A$1:$G$1,0),FALSE)</f>
        <v>291251282.0144819</v>
      </c>
      <c r="H94" s="10">
        <f>ROUND(AVERAGE(B94:D94),all_biorepintensities!$U$4)</f>
        <v>-22836059.799988199</v>
      </c>
      <c r="I94" s="10">
        <f>ROUND(AVERAGE(E94:G94),all_biorepintensities!$U$4)</f>
        <v>22836059.799988098</v>
      </c>
      <c r="J94" s="2">
        <f>ROUND(SQRT(((1/3+1/3)/4)*((SUM((B94-H94)^2,(C94-H94)^2,(D94-H94)^2)+SUM((E94-I94)^2,(F94-I94)^2,(G94-I94)^2)))),all_biorepintensities!$U$4)</f>
        <v>551920007.29624498</v>
      </c>
      <c r="K94" s="2">
        <f>ROUND((I94-H94)/(J94+all_biorepintensities!$U$2),all_biorepintensities!$U$4)</f>
        <v>8.2751338800000004E-2</v>
      </c>
      <c r="L94" s="2">
        <f>K94+0.00000001*ROWS($K$2:K94)</f>
        <v>8.2752268800000001E-2</v>
      </c>
      <c r="M94">
        <f t="shared" si="1"/>
        <v>74</v>
      </c>
      <c r="N94">
        <f>INDEX($K$2:$K$420,MATCH(ROWS($M$2:$M94),$M$2:$M$420,0))</f>
        <v>0.2306486428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-116281588.91017236</v>
      </c>
      <c r="C95">
        <f>VLOOKUP($A95,all_biorepintensities!$A:$G,MATCH(C$1,all_biorepintensities!$A$1:$G$1,0),FALSE)</f>
        <v>125924768.05582528</v>
      </c>
      <c r="D95">
        <f>VLOOKUP($A95,all_biorepintensities!$A:$G,MATCH(D$1,all_biorepintensities!$A$1:$G$1,0),FALSE)</f>
        <v>-59751870.285605662</v>
      </c>
      <c r="E95">
        <f>VLOOKUP($A95,all_biorepintensities!$A:$G,MATCH(E$1,all_biorepintensities!$A$1:$G$1,0),FALSE)</f>
        <v>-123156279.72600953</v>
      </c>
      <c r="F95">
        <f>VLOOKUP($A95,all_biorepintensities!$A:$G,MATCH(F$1,all_biorepintensities!$A$1:$G$1,0),FALSE)</f>
        <v>273469418.33126986</v>
      </c>
      <c r="G95">
        <f>VLOOKUP($A95,all_biorepintensities!$A:$G,MATCH(G$1,all_biorepintensities!$A$1:$G$1,0),FALSE)</f>
        <v>-100204447.46530768</v>
      </c>
      <c r="H95" s="10">
        <f>ROUND(AVERAGE(B95:D95),all_biorepintensities!$U$4)</f>
        <v>-16702897.0466509</v>
      </c>
      <c r="I95" s="10">
        <f>ROUND(AVERAGE(E95:G95),all_biorepintensities!$U$4)</f>
        <v>16702897.0466509</v>
      </c>
      <c r="J95" s="2">
        <f>ROUND(SQRT(((1/3+1/3)/4)*((SUM((B95-H95)^2,(C95-H95)^2,(D95-H95)^2)+SUM((E95-I95)^2,(F95-I95)^2,(G95-I95)^2)))),all_biorepintensities!$U$4)</f>
        <v>147912555.13744801</v>
      </c>
      <c r="K95" s="2">
        <f>ROUND((I95-H95)/(J95+all_biorepintensities!$U$2),all_biorepintensities!$U$4)</f>
        <v>0.2258482644</v>
      </c>
      <c r="L95" s="2">
        <f>K95+0.00000001*ROWS($K$2:K95)</f>
        <v>0.2258492044</v>
      </c>
      <c r="M95">
        <f t="shared" si="1"/>
        <v>90</v>
      </c>
      <c r="N95">
        <f>INDEX($K$2:$K$420,MATCH(ROWS($M$2:$M95),$M$2:$M$420,0))</f>
        <v>0.23142409820000001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-17163222.556590367</v>
      </c>
      <c r="C96">
        <f>VLOOKUP($A96,all_biorepintensities!$A:$G,MATCH(C$1,all_biorepintensities!$A$1:$G$1,0),FALSE)</f>
        <v>9060634.2114234976</v>
      </c>
      <c r="D96">
        <f>VLOOKUP($A96,all_biorepintensities!$A:$G,MATCH(D$1,all_biorepintensities!$A$1:$G$1,0),FALSE)</f>
        <v>12809939.484611828</v>
      </c>
      <c r="E96">
        <f>VLOOKUP($A96,all_biorepintensities!$A:$G,MATCH(E$1,all_biorepintensities!$A$1:$G$1,0),FALSE)</f>
        <v>-17998694.55576634</v>
      </c>
      <c r="F96">
        <f>VLOOKUP($A96,all_biorepintensities!$A:$G,MATCH(F$1,all_biorepintensities!$A$1:$G$1,0),FALSE)</f>
        <v>13579223.13111094</v>
      </c>
      <c r="G96">
        <f>VLOOKUP($A96,all_biorepintensities!$A:$G,MATCH(G$1,all_biorepintensities!$A$1:$G$1,0),FALSE)</f>
        <v>-287879.71478954703</v>
      </c>
      <c r="H96" s="10">
        <f>ROUND(AVERAGE(B96:D96),all_biorepintensities!$U$4)</f>
        <v>1569117.0464816501</v>
      </c>
      <c r="I96" s="10">
        <f>ROUND(AVERAGE(E96:G96),all_biorepintensities!$U$4)</f>
        <v>-1569117.0464816501</v>
      </c>
      <c r="J96" s="2">
        <f>ROUND(SQRT(((1/3+1/3)/4)*((SUM((B96-H96)^2,(C96-H96)^2,(D96-H96)^2)+SUM((E96-I96)^2,(F96-I96)^2,(G96-I96)^2)))),all_biorepintensities!$U$4)</f>
        <v>13130272.0325513</v>
      </c>
      <c r="K96" s="2">
        <f>ROUND((I96-H96)/(J96+all_biorepintensities!$U$2),all_biorepintensities!$U$4)</f>
        <v>-0.23900752750000001</v>
      </c>
      <c r="L96" s="2">
        <f>K96+0.00000001*ROWS($K$2:K96)</f>
        <v>-0.23900657750000001</v>
      </c>
      <c r="M96">
        <f t="shared" si="1"/>
        <v>9</v>
      </c>
      <c r="N96">
        <f>INDEX($K$2:$K$420,MATCH(ROWS($M$2:$M96),$M$2:$M$420,0))</f>
        <v>0.28584447039999999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43423635.239954323</v>
      </c>
      <c r="C97">
        <f>VLOOKUP($A97,all_biorepintensities!$A:$G,MATCH(C$1,all_biorepintensities!$A$1:$G$1,0),FALSE)</f>
        <v>-40687063.520759463</v>
      </c>
      <c r="D97">
        <f>VLOOKUP($A97,all_biorepintensities!$A:$G,MATCH(D$1,all_biorepintensities!$A$1:$G$1,0),FALSE)</f>
        <v>7979858.6774294078</v>
      </c>
      <c r="E97">
        <f>VLOOKUP($A97,all_biorepintensities!$A:$G,MATCH(E$1,all_biorepintensities!$A$1:$G$1,0),FALSE)</f>
        <v>29352736.468780369</v>
      </c>
      <c r="F97">
        <f>VLOOKUP($A97,all_biorepintensities!$A:$G,MATCH(F$1,all_biorepintensities!$A$1:$G$1,0),FALSE)</f>
        <v>-51185038.406714469</v>
      </c>
      <c r="G97">
        <f>VLOOKUP($A97,all_biorepintensities!$A:$G,MATCH(G$1,all_biorepintensities!$A$1:$G$1,0),FALSE)</f>
        <v>11115871.541309655</v>
      </c>
      <c r="H97" s="10">
        <f>ROUND(AVERAGE(B97:D97),all_biorepintensities!$U$4)</f>
        <v>3572143.46554142</v>
      </c>
      <c r="I97" s="10">
        <f>ROUND(AVERAGE(E97:G97),all_biorepintensities!$U$4)</f>
        <v>-3572143.4655414801</v>
      </c>
      <c r="J97" s="2">
        <f>ROUND(SQRT(((1/3+1/3)/4)*((SUM((B97-H97)^2,(C97-H97)^2,(D97-H97)^2)+SUM((E97-I97)^2,(F97-I97)^2,(G97-I97)^2)))),all_biorepintensities!$U$4)</f>
        <v>34479994.251018502</v>
      </c>
      <c r="K97" s="2">
        <f>ROUND((I97-H97)/(J97+all_biorepintensities!$U$2),all_biorepintensities!$U$4)</f>
        <v>-0.2072009256</v>
      </c>
      <c r="L97" s="2">
        <f>K97+0.00000001*ROWS($K$2:K97)</f>
        <v>-0.20719996560000001</v>
      </c>
      <c r="M97">
        <f t="shared" si="1"/>
        <v>10</v>
      </c>
      <c r="N97">
        <f>INDEX($K$2:$K$420,MATCH(ROWS($M$2:$M97),$M$2:$M$420,0))</f>
        <v>0.34126828199999998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-327208958.13805884</v>
      </c>
      <c r="C98">
        <f>VLOOKUP($A98,all_biorepintensities!$A:$G,MATCH(C$1,all_biorepintensities!$A$1:$G$1,0),FALSE)</f>
        <v>123323157.85303414</v>
      </c>
      <c r="D98">
        <f>VLOOKUP($A98,all_biorepintensities!$A:$G,MATCH(D$1,all_biorepintensities!$A$1:$G$1,0),FALSE)</f>
        <v>209380959.33834291</v>
      </c>
      <c r="E98">
        <f>VLOOKUP($A98,all_biorepintensities!$A:$G,MATCH(E$1,all_biorepintensities!$A$1:$G$1,0),FALSE)</f>
        <v>-323337954.64127332</v>
      </c>
      <c r="F98">
        <f>VLOOKUP($A98,all_biorepintensities!$A:$G,MATCH(F$1,all_biorepintensities!$A$1:$G$1,0),FALSE)</f>
        <v>118410552.46797067</v>
      </c>
      <c r="G98">
        <f>VLOOKUP($A98,all_biorepintensities!$A:$G,MATCH(G$1,all_biorepintensities!$A$1:$G$1,0),FALSE)</f>
        <v>199432243.11998403</v>
      </c>
      <c r="H98" s="10">
        <f>ROUND(AVERAGE(B98:D98),all_biorepintensities!$U$4)</f>
        <v>1831719.6844394</v>
      </c>
      <c r="I98" s="10">
        <f>ROUND(AVERAGE(E98:G98),all_biorepintensities!$U$4)</f>
        <v>-1831719.6844395399</v>
      </c>
      <c r="J98" s="2">
        <f>ROUND(SQRT(((1/3+1/3)/4)*((SUM((B98-H98)^2,(C98-H98)^2,(D98-H98)^2)+SUM((E98-I98)^2,(F98-I98)^2,(G98-I98)^2)))),all_biorepintensities!$U$4)</f>
        <v>232535398.7186</v>
      </c>
      <c r="K98" s="2">
        <f>ROUND((I98-H98)/(J98+all_biorepintensities!$U$2),all_biorepintensities!$U$4)</f>
        <v>-1.5754329800000001E-2</v>
      </c>
      <c r="L98" s="2">
        <f>K98+0.00000001*ROWS($K$2:K98)</f>
        <v>-1.5753359800000002E-2</v>
      </c>
      <c r="M98">
        <f t="shared" si="1"/>
        <v>50</v>
      </c>
      <c r="N98">
        <f>INDEX($K$2:$K$420,MATCH(ROWS($M$2:$M98),$M$2:$M$420,0))</f>
        <v>0.35894399389999998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-116398777.12452893</v>
      </c>
      <c r="C99">
        <f>VLOOKUP($A99,all_biorepintensities!$A:$G,MATCH(C$1,all_biorepintensities!$A$1:$G$1,0),FALSE)</f>
        <v>60616815.893394947</v>
      </c>
      <c r="D99">
        <f>VLOOKUP($A99,all_biorepintensities!$A:$G,MATCH(D$1,all_biorepintensities!$A$1:$G$1,0),FALSE)</f>
        <v>57424563.239520699</v>
      </c>
      <c r="E99">
        <f>VLOOKUP($A99,all_biorepintensities!$A:$G,MATCH(E$1,all_biorepintensities!$A$1:$G$1,0),FALSE)</f>
        <v>-127395046.28033812</v>
      </c>
      <c r="F99">
        <f>VLOOKUP($A99,all_biorepintensities!$A:$G,MATCH(F$1,all_biorepintensities!$A$1:$G$1,0),FALSE)</f>
        <v>52062995.209876239</v>
      </c>
      <c r="G99">
        <f>VLOOKUP($A99,all_biorepintensities!$A:$G,MATCH(G$1,all_biorepintensities!$A$1:$G$1,0),FALSE)</f>
        <v>73689449.062075317</v>
      </c>
      <c r="H99" s="10">
        <f>ROUND(AVERAGE(B99:D99),all_biorepintensities!$U$4)</f>
        <v>547534.00279557204</v>
      </c>
      <c r="I99" s="10">
        <f>ROUND(AVERAGE(E99:G99),all_biorepintensities!$U$4)</f>
        <v>-547534.00279552198</v>
      </c>
      <c r="J99" s="2">
        <f>ROUND(SQRT(((1/3+1/3)/4)*((SUM((B99-H99)^2,(C99-H99)^2,(D99-H99)^2)+SUM((E99-I99)^2,(F99-I99)^2,(G99-I99)^2)))),all_biorepintensities!$U$4)</f>
        <v>86495706.615558997</v>
      </c>
      <c r="K99" s="2">
        <f>ROUND((I99-H99)/(J99+all_biorepintensities!$U$2),all_biorepintensities!$U$4)</f>
        <v>-1.2660374E-2</v>
      </c>
      <c r="L99" s="2">
        <f>K99+0.00000001*ROWS($K$2:K99)</f>
        <v>-1.2659394000000001E-2</v>
      </c>
      <c r="M99">
        <f t="shared" si="1"/>
        <v>52</v>
      </c>
      <c r="N99">
        <f>INDEX($K$2:$K$420,MATCH(ROWS($M$2:$M99),$M$2:$M$420,0))</f>
        <v>0.39672232439999999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-92656653.793949962</v>
      </c>
      <c r="C100">
        <f>VLOOKUP($A100,all_biorepintensities!$A:$G,MATCH(C$1,all_biorepintensities!$A$1:$G$1,0),FALSE)</f>
        <v>20954584.258450404</v>
      </c>
      <c r="D100">
        <f>VLOOKUP($A100,all_biorepintensities!$A:$G,MATCH(D$1,all_biorepintensities!$A$1:$G$1,0),FALSE)</f>
        <v>79479975.412252143</v>
      </c>
      <c r="E100">
        <f>VLOOKUP($A100,all_biorepintensities!$A:$G,MATCH(E$1,all_biorepintensities!$A$1:$G$1,0),FALSE)</f>
        <v>-91662864.182981536</v>
      </c>
      <c r="F100">
        <f>VLOOKUP($A100,all_biorepintensities!$A:$G,MATCH(F$1,all_biorepintensities!$A$1:$G$1,0),FALSE)</f>
        <v>15181568.477253571</v>
      </c>
      <c r="G100">
        <f>VLOOKUP($A100,all_biorepintensities!$A:$G,MATCH(G$1,all_biorepintensities!$A$1:$G$1,0),FALSE)</f>
        <v>68703389.828975365</v>
      </c>
      <c r="H100" s="10">
        <f>ROUND(AVERAGE(B100:D100),all_biorepintensities!$U$4)</f>
        <v>2592635.29225086</v>
      </c>
      <c r="I100" s="10">
        <f>ROUND(AVERAGE(E100:G100),all_biorepintensities!$U$4)</f>
        <v>-2592635.2922508698</v>
      </c>
      <c r="J100" s="2">
        <f>ROUND(SQRT(((1/3+1/3)/4)*((SUM((B100-H100)^2,(C100-H100)^2,(D100-H100)^2)+SUM((E100-I100)^2,(F100-I100)^2,(G100-I100)^2)))),all_biorepintensities!$U$4)</f>
        <v>69105960.312607706</v>
      </c>
      <c r="K100" s="2">
        <f>ROUND((I100-H100)/(J100+all_biorepintensities!$U$2),all_biorepintensities!$U$4)</f>
        <v>-7.5033622100000003E-2</v>
      </c>
      <c r="L100" s="2">
        <f>K100+0.00000001*ROWS($K$2:K100)</f>
        <v>-7.5032632099999996E-2</v>
      </c>
      <c r="M100">
        <f t="shared" si="1"/>
        <v>26</v>
      </c>
      <c r="N100">
        <f>INDEX($K$2:$K$420,MATCH(ROWS($M$2:$M100),$M$2:$M$420,0))</f>
        <v>0.51460262859999995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-98834758.509117573</v>
      </c>
      <c r="C101">
        <f>VLOOKUP($A101,all_biorepintensities!$A:$G,MATCH(C$1,all_biorepintensities!$A$1:$G$1,0),FALSE)</f>
        <v>-1984166.8799076378</v>
      </c>
      <c r="D101">
        <f>VLOOKUP($A101,all_biorepintensities!$A:$G,MATCH(D$1,all_biorepintensities!$A$1:$G$1,0),FALSE)</f>
        <v>78460935.852700859</v>
      </c>
      <c r="E101">
        <f>VLOOKUP($A101,all_biorepintensities!$A:$G,MATCH(E$1,all_biorepintensities!$A$1:$G$1,0),FALSE)</f>
        <v>-79117920.652400672</v>
      </c>
      <c r="F101">
        <f>VLOOKUP($A101,all_biorepintensities!$A:$G,MATCH(F$1,all_biorepintensities!$A$1:$G$1,0),FALSE)</f>
        <v>-50394674.934023753</v>
      </c>
      <c r="G101">
        <f>VLOOKUP($A101,all_biorepintensities!$A:$G,MATCH(G$1,all_biorepintensities!$A$1:$G$1,0),FALSE)</f>
        <v>151870585.12274876</v>
      </c>
      <c r="H101" s="10">
        <f>ROUND(AVERAGE(B101:D101),all_biorepintensities!$U$4)</f>
        <v>-7452663.1787747797</v>
      </c>
      <c r="I101" s="10">
        <f>ROUND(AVERAGE(E101:G101),all_biorepintensities!$U$4)</f>
        <v>7452663.1787747797</v>
      </c>
      <c r="J101" s="2">
        <f>ROUND(SQRT(((1/3+1/3)/4)*((SUM((B101-H101)^2,(C101-H101)^2,(D101-H101)^2)+SUM((E101-I101)^2,(F101-I101)^2,(G101-I101)^2)))),all_biorepintensities!$U$4)</f>
        <v>88937295.314825207</v>
      </c>
      <c r="K101" s="2">
        <f>ROUND((I101-H101)/(J101+all_biorepintensities!$U$2),all_biorepintensities!$U$4)</f>
        <v>0.16759365279999999</v>
      </c>
      <c r="L101" s="2">
        <f>K101+0.00000001*ROWS($K$2:K101)</f>
        <v>0.16759465279999999</v>
      </c>
      <c r="M101">
        <f t="shared" si="1"/>
        <v>86</v>
      </c>
      <c r="N101">
        <f>INDEX($K$2:$K$420,MATCH(ROWS($M$2:$M101),$M$2:$M$420,0))</f>
        <v>0.90775035010000005</v>
      </c>
      <c r="O101"/>
      <c r="P101"/>
    </row>
    <row r="102" spans="1:16" x14ac:dyDescent="0.25">
      <c r="H102" s="10"/>
      <c r="I102" s="10"/>
      <c r="J102" s="2"/>
      <c r="M102"/>
      <c r="O102"/>
      <c r="P102"/>
    </row>
    <row r="103" spans="1:16" x14ac:dyDescent="0.25">
      <c r="H103" s="10"/>
      <c r="I103" s="10"/>
      <c r="J103" s="2"/>
      <c r="M103"/>
      <c r="O103"/>
      <c r="P103"/>
    </row>
    <row r="104" spans="1:16" x14ac:dyDescent="0.25">
      <c r="H104" s="10"/>
      <c r="I104" s="10"/>
      <c r="J104" s="2"/>
      <c r="M104"/>
      <c r="O104"/>
      <c r="P104"/>
    </row>
    <row r="105" spans="1:16" x14ac:dyDescent="0.25">
      <c r="H105" s="10"/>
      <c r="I105" s="10"/>
      <c r="J105" s="2"/>
      <c r="M105"/>
      <c r="O105"/>
      <c r="P105"/>
    </row>
    <row r="106" spans="1:16" x14ac:dyDescent="0.25">
      <c r="H106" s="10"/>
      <c r="I106" s="10"/>
      <c r="J106" s="2"/>
      <c r="M106"/>
      <c r="O106"/>
      <c r="P106"/>
    </row>
    <row r="107" spans="1:16" x14ac:dyDescent="0.25">
      <c r="H107" s="10"/>
      <c r="I107" s="10"/>
      <c r="J107" s="2"/>
      <c r="M107"/>
      <c r="O107"/>
      <c r="P107"/>
    </row>
    <row r="108" spans="1:16" x14ac:dyDescent="0.25">
      <c r="H108" s="10"/>
      <c r="I108" s="10"/>
      <c r="J108" s="2"/>
      <c r="M108"/>
      <c r="O108"/>
      <c r="P108"/>
    </row>
    <row r="109" spans="1:16" x14ac:dyDescent="0.25">
      <c r="H109" s="10"/>
      <c r="I109" s="10"/>
      <c r="J109" s="2"/>
      <c r="M109"/>
      <c r="O109"/>
      <c r="P109"/>
    </row>
    <row r="110" spans="1:16" x14ac:dyDescent="0.25">
      <c r="H110" s="10"/>
      <c r="I110" s="10"/>
      <c r="J110" s="2"/>
      <c r="M110"/>
      <c r="O110"/>
      <c r="P110"/>
    </row>
    <row r="111" spans="1:16" x14ac:dyDescent="0.25">
      <c r="H111" s="10"/>
      <c r="I111" s="10"/>
      <c r="J111" s="2"/>
      <c r="M111"/>
      <c r="O111"/>
      <c r="P111"/>
    </row>
    <row r="112" spans="1:16" x14ac:dyDescent="0.25">
      <c r="H112" s="10"/>
      <c r="I112" s="10"/>
      <c r="J112" s="2"/>
      <c r="M112"/>
      <c r="O112"/>
      <c r="P112"/>
    </row>
    <row r="113" spans="8:16" x14ac:dyDescent="0.25">
      <c r="H113" s="10"/>
      <c r="I113" s="10"/>
      <c r="J113" s="2"/>
      <c r="M113"/>
      <c r="O113"/>
      <c r="P113"/>
    </row>
    <row r="114" spans="8:16" x14ac:dyDescent="0.25">
      <c r="H114" s="10"/>
      <c r="I114" s="10"/>
      <c r="J114" s="2"/>
      <c r="M114"/>
      <c r="O114"/>
      <c r="P114"/>
    </row>
    <row r="115" spans="8:16" x14ac:dyDescent="0.25">
      <c r="H115" s="10"/>
      <c r="I115" s="10"/>
      <c r="J115" s="2"/>
      <c r="M115"/>
      <c r="O115"/>
      <c r="P115"/>
    </row>
    <row r="116" spans="8:16" x14ac:dyDescent="0.25">
      <c r="H116" s="10"/>
      <c r="I116" s="10"/>
      <c r="J116" s="2"/>
      <c r="M116"/>
      <c r="O116"/>
      <c r="P116"/>
    </row>
    <row r="117" spans="8:16" x14ac:dyDescent="0.25">
      <c r="H117" s="10"/>
      <c r="I117" s="10"/>
      <c r="J117" s="2"/>
      <c r="M117"/>
      <c r="O117"/>
      <c r="P117"/>
    </row>
    <row r="118" spans="8:16" x14ac:dyDescent="0.25">
      <c r="H118" s="10"/>
      <c r="I118" s="10"/>
      <c r="J118" s="2"/>
      <c r="M118"/>
      <c r="O118"/>
      <c r="P118"/>
    </row>
    <row r="119" spans="8:16" x14ac:dyDescent="0.25">
      <c r="H119" s="10"/>
      <c r="I119" s="10"/>
      <c r="J119" s="2"/>
      <c r="M119"/>
      <c r="O119"/>
      <c r="P119"/>
    </row>
    <row r="120" spans="8:16" x14ac:dyDescent="0.25">
      <c r="H120" s="10"/>
      <c r="I120" s="10"/>
      <c r="J120" s="2"/>
      <c r="M120"/>
      <c r="O120"/>
      <c r="P120"/>
    </row>
    <row r="121" spans="8:16" x14ac:dyDescent="0.25">
      <c r="H121" s="10"/>
      <c r="I121" s="10"/>
      <c r="J121" s="2"/>
      <c r="M121"/>
      <c r="O121"/>
      <c r="P121"/>
    </row>
    <row r="122" spans="8:16" x14ac:dyDescent="0.25">
      <c r="H122" s="10"/>
      <c r="I122" s="10"/>
      <c r="J122" s="2"/>
      <c r="M122"/>
      <c r="O122"/>
      <c r="P122"/>
    </row>
    <row r="123" spans="8:16" x14ac:dyDescent="0.25">
      <c r="H123" s="10"/>
      <c r="I123" s="10"/>
      <c r="J123" s="2"/>
      <c r="M123"/>
      <c r="O123"/>
      <c r="P123"/>
    </row>
    <row r="124" spans="8:16" x14ac:dyDescent="0.25">
      <c r="H124" s="10"/>
      <c r="I124" s="10"/>
      <c r="J124" s="2"/>
      <c r="M124"/>
      <c r="O124"/>
      <c r="P124"/>
    </row>
    <row r="125" spans="8:16" x14ac:dyDescent="0.25">
      <c r="H125" s="10"/>
      <c r="I125" s="10"/>
      <c r="J125" s="2"/>
      <c r="M125"/>
      <c r="O125"/>
      <c r="P125"/>
    </row>
    <row r="126" spans="8:16" x14ac:dyDescent="0.25">
      <c r="H126" s="10"/>
      <c r="I126" s="10"/>
      <c r="J126" s="2"/>
      <c r="M126"/>
      <c r="O126"/>
      <c r="P126"/>
    </row>
    <row r="127" spans="8:16" x14ac:dyDescent="0.25">
      <c r="H127" s="10"/>
      <c r="I127" s="10"/>
      <c r="J127" s="2"/>
      <c r="M127"/>
      <c r="O127"/>
      <c r="P127"/>
    </row>
    <row r="128" spans="8:16" x14ac:dyDescent="0.25">
      <c r="H128" s="10"/>
      <c r="I128" s="10"/>
      <c r="J128" s="2"/>
      <c r="M128"/>
      <c r="O128"/>
      <c r="P128"/>
    </row>
    <row r="129" spans="8:16" x14ac:dyDescent="0.25">
      <c r="H129" s="10"/>
      <c r="I129" s="10"/>
      <c r="J129" s="2"/>
      <c r="M129"/>
      <c r="O129"/>
      <c r="P129"/>
    </row>
    <row r="130" spans="8:16" x14ac:dyDescent="0.25">
      <c r="H130" s="10"/>
      <c r="I130" s="10"/>
      <c r="J130" s="2"/>
      <c r="M130"/>
      <c r="O130"/>
      <c r="P130"/>
    </row>
    <row r="131" spans="8:16" x14ac:dyDescent="0.25">
      <c r="H131" s="10"/>
      <c r="I131" s="10"/>
      <c r="J131" s="2"/>
      <c r="M131"/>
      <c r="O131"/>
      <c r="P131"/>
    </row>
    <row r="132" spans="8:16" x14ac:dyDescent="0.25">
      <c r="H132" s="10"/>
      <c r="I132" s="10"/>
      <c r="J132" s="2"/>
      <c r="M132"/>
      <c r="O132"/>
      <c r="P132"/>
    </row>
    <row r="133" spans="8:16" x14ac:dyDescent="0.25">
      <c r="H133" s="10"/>
      <c r="I133" s="10"/>
      <c r="J133" s="2"/>
      <c r="M133"/>
      <c r="O133"/>
      <c r="P133"/>
    </row>
    <row r="134" spans="8:16" x14ac:dyDescent="0.25">
      <c r="H134" s="10"/>
      <c r="I134" s="10"/>
      <c r="J134" s="2"/>
      <c r="M134"/>
      <c r="O134"/>
      <c r="P134"/>
    </row>
    <row r="135" spans="8:16" x14ac:dyDescent="0.25">
      <c r="H135" s="10"/>
      <c r="I135" s="10"/>
      <c r="J135" s="2"/>
      <c r="M135"/>
      <c r="O135"/>
      <c r="P135"/>
    </row>
    <row r="136" spans="8:16" x14ac:dyDescent="0.25">
      <c r="H136" s="10"/>
      <c r="I136" s="10"/>
      <c r="J136" s="2"/>
      <c r="M136"/>
      <c r="O136"/>
      <c r="P136"/>
    </row>
    <row r="137" spans="8:16" x14ac:dyDescent="0.25">
      <c r="H137" s="10"/>
      <c r="I137" s="10"/>
      <c r="J137" s="2"/>
      <c r="M137"/>
      <c r="O137"/>
      <c r="P137"/>
    </row>
    <row r="138" spans="8:16" x14ac:dyDescent="0.25">
      <c r="H138" s="10"/>
      <c r="I138" s="10"/>
      <c r="J138" s="2"/>
      <c r="M138"/>
      <c r="O138"/>
      <c r="P138"/>
    </row>
    <row r="139" spans="8:16" x14ac:dyDescent="0.25">
      <c r="H139" s="10"/>
      <c r="I139" s="10"/>
      <c r="J139" s="2"/>
      <c r="M139"/>
      <c r="O139"/>
      <c r="P139"/>
    </row>
    <row r="140" spans="8:16" x14ac:dyDescent="0.25">
      <c r="H140" s="10"/>
      <c r="I140" s="10"/>
      <c r="J140" s="2"/>
      <c r="M140"/>
      <c r="O140"/>
      <c r="P140"/>
    </row>
    <row r="141" spans="8:16" x14ac:dyDescent="0.25">
      <c r="H141" s="10"/>
      <c r="I141" s="10"/>
      <c r="J141" s="2"/>
      <c r="M141"/>
      <c r="O141"/>
      <c r="P141"/>
    </row>
    <row r="142" spans="8:16" x14ac:dyDescent="0.25">
      <c r="H142" s="10"/>
      <c r="I142" s="10"/>
      <c r="J142" s="2"/>
      <c r="M142"/>
      <c r="O142"/>
      <c r="P142"/>
    </row>
    <row r="143" spans="8:16" x14ac:dyDescent="0.25">
      <c r="H143" s="10"/>
      <c r="I143" s="10"/>
      <c r="J143" s="2"/>
      <c r="M143"/>
      <c r="O143"/>
      <c r="P143"/>
    </row>
    <row r="144" spans="8:16" x14ac:dyDescent="0.25">
      <c r="H144" s="10"/>
      <c r="I144" s="10"/>
      <c r="J144" s="2"/>
      <c r="M144"/>
      <c r="O144"/>
      <c r="P144"/>
    </row>
    <row r="145" spans="8:16" x14ac:dyDescent="0.25">
      <c r="H145" s="10"/>
      <c r="I145" s="10"/>
      <c r="J145" s="2"/>
      <c r="M145"/>
      <c r="O145"/>
      <c r="P145"/>
    </row>
    <row r="146" spans="8:16" x14ac:dyDescent="0.25">
      <c r="H146" s="10"/>
      <c r="I146" s="10"/>
      <c r="J146" s="2"/>
      <c r="M146"/>
      <c r="O146"/>
      <c r="P146"/>
    </row>
    <row r="147" spans="8:16" x14ac:dyDescent="0.25">
      <c r="H147" s="10"/>
      <c r="I147" s="10"/>
      <c r="J147" s="2"/>
      <c r="M147"/>
      <c r="O147"/>
      <c r="P147"/>
    </row>
    <row r="148" spans="8:16" x14ac:dyDescent="0.25">
      <c r="H148" s="10"/>
      <c r="I148" s="10"/>
      <c r="J148" s="2"/>
      <c r="M148"/>
      <c r="O148"/>
      <c r="P148"/>
    </row>
    <row r="149" spans="8:16" x14ac:dyDescent="0.25">
      <c r="H149" s="10"/>
      <c r="I149" s="10"/>
      <c r="J149" s="2"/>
      <c r="M149"/>
      <c r="O149"/>
      <c r="P149"/>
    </row>
    <row r="150" spans="8:16" x14ac:dyDescent="0.25">
      <c r="H150" s="10"/>
      <c r="I150" s="10"/>
      <c r="J150" s="2"/>
      <c r="M150"/>
      <c r="O150"/>
      <c r="P150"/>
    </row>
    <row r="151" spans="8:16" x14ac:dyDescent="0.25">
      <c r="H151" s="10"/>
      <c r="I151" s="10"/>
      <c r="J151" s="2"/>
      <c r="M151"/>
      <c r="O151"/>
      <c r="P151"/>
    </row>
    <row r="152" spans="8:16" x14ac:dyDescent="0.25">
      <c r="H152" s="10"/>
      <c r="I152" s="10"/>
      <c r="J152" s="2"/>
      <c r="M152"/>
      <c r="O152"/>
      <c r="P152"/>
    </row>
    <row r="153" spans="8:16" x14ac:dyDescent="0.25">
      <c r="H153" s="10"/>
      <c r="I153" s="10"/>
      <c r="J153" s="2"/>
      <c r="M153"/>
      <c r="O153"/>
      <c r="P153"/>
    </row>
    <row r="154" spans="8:16" x14ac:dyDescent="0.25">
      <c r="H154" s="10"/>
      <c r="I154" s="10"/>
      <c r="J154" s="2"/>
      <c r="M154"/>
      <c r="O154"/>
      <c r="P154"/>
    </row>
    <row r="155" spans="8:16" x14ac:dyDescent="0.25">
      <c r="H155" s="10"/>
      <c r="I155" s="10"/>
      <c r="J155" s="2"/>
      <c r="M155"/>
      <c r="O155"/>
      <c r="P155"/>
    </row>
    <row r="156" spans="8:16" x14ac:dyDescent="0.25">
      <c r="H156" s="10"/>
      <c r="I156" s="10"/>
      <c r="J156" s="2"/>
      <c r="M156"/>
      <c r="O156"/>
      <c r="P156"/>
    </row>
    <row r="157" spans="8:16" x14ac:dyDescent="0.25">
      <c r="H157" s="10"/>
      <c r="I157" s="10"/>
      <c r="J157" s="2"/>
      <c r="M157"/>
      <c r="O157"/>
      <c r="P157"/>
    </row>
    <row r="158" spans="8:16" x14ac:dyDescent="0.25">
      <c r="H158" s="10"/>
      <c r="I158" s="10"/>
      <c r="J158" s="2"/>
      <c r="M158"/>
      <c r="O158"/>
      <c r="P158"/>
    </row>
    <row r="159" spans="8:16" x14ac:dyDescent="0.25">
      <c r="H159" s="10"/>
      <c r="I159" s="10"/>
      <c r="J159" s="2"/>
      <c r="M159"/>
      <c r="O159"/>
      <c r="P159"/>
    </row>
    <row r="160" spans="8:16" x14ac:dyDescent="0.25">
      <c r="H160" s="10"/>
      <c r="I160" s="10"/>
      <c r="J160" s="2"/>
      <c r="M160"/>
      <c r="O160"/>
      <c r="P160"/>
    </row>
    <row r="161" spans="8:16" x14ac:dyDescent="0.25">
      <c r="H161" s="10"/>
      <c r="I161" s="10"/>
      <c r="J161" s="2"/>
      <c r="M161"/>
      <c r="O161"/>
      <c r="P161"/>
    </row>
    <row r="162" spans="8:16" x14ac:dyDescent="0.25">
      <c r="H162" s="10"/>
      <c r="I162" s="10"/>
      <c r="J162" s="2"/>
      <c r="M162"/>
      <c r="O162"/>
      <c r="P162"/>
    </row>
    <row r="163" spans="8:16" x14ac:dyDescent="0.25">
      <c r="H163" s="10"/>
      <c r="I163" s="10"/>
      <c r="J163" s="2"/>
      <c r="M163"/>
      <c r="O163"/>
      <c r="P163"/>
    </row>
    <row r="164" spans="8:16" x14ac:dyDescent="0.25">
      <c r="H164" s="10"/>
      <c r="I164" s="10"/>
      <c r="J164" s="2"/>
      <c r="M164"/>
      <c r="O164"/>
      <c r="P164"/>
    </row>
    <row r="165" spans="8:16" x14ac:dyDescent="0.25">
      <c r="H165" s="10"/>
      <c r="I165" s="10"/>
      <c r="J165" s="2"/>
      <c r="M165"/>
      <c r="O165"/>
      <c r="P165"/>
    </row>
    <row r="166" spans="8:16" x14ac:dyDescent="0.25">
      <c r="H166" s="10"/>
      <c r="I166" s="10"/>
      <c r="J166" s="2"/>
      <c r="M166"/>
      <c r="O166"/>
      <c r="P166"/>
    </row>
    <row r="167" spans="8:16" x14ac:dyDescent="0.25">
      <c r="H167" s="10"/>
      <c r="I167" s="10"/>
      <c r="J167" s="2"/>
      <c r="M167"/>
      <c r="O167"/>
      <c r="P167"/>
    </row>
    <row r="168" spans="8:16" x14ac:dyDescent="0.25">
      <c r="H168" s="10"/>
      <c r="I168" s="10"/>
      <c r="J168" s="2"/>
      <c r="M168"/>
      <c r="O168"/>
      <c r="P168"/>
    </row>
    <row r="169" spans="8:16" x14ac:dyDescent="0.25">
      <c r="H169" s="10"/>
      <c r="I169" s="10"/>
      <c r="J169" s="2"/>
      <c r="M169"/>
      <c r="O169"/>
      <c r="P169"/>
    </row>
    <row r="170" spans="8:16" x14ac:dyDescent="0.25">
      <c r="H170" s="10"/>
      <c r="I170" s="10"/>
      <c r="J170" s="2"/>
      <c r="M170"/>
      <c r="O170"/>
      <c r="P170"/>
    </row>
    <row r="171" spans="8:16" x14ac:dyDescent="0.25">
      <c r="H171" s="10"/>
      <c r="I171" s="10"/>
      <c r="J171" s="2"/>
      <c r="M171"/>
      <c r="O171"/>
      <c r="P171"/>
    </row>
    <row r="172" spans="8:16" x14ac:dyDescent="0.25">
      <c r="H172" s="10"/>
      <c r="I172" s="10"/>
      <c r="J172" s="2"/>
      <c r="M172"/>
      <c r="O172"/>
      <c r="P172"/>
    </row>
    <row r="173" spans="8:16" x14ac:dyDescent="0.25">
      <c r="H173" s="10"/>
      <c r="I173" s="10"/>
      <c r="J173" s="2"/>
      <c r="M173"/>
      <c r="O173"/>
      <c r="P173"/>
    </row>
    <row r="174" spans="8:16" x14ac:dyDescent="0.25">
      <c r="H174" s="10"/>
      <c r="I174" s="10"/>
      <c r="J174" s="2"/>
      <c r="M174"/>
      <c r="O174"/>
      <c r="P174"/>
    </row>
    <row r="175" spans="8:16" x14ac:dyDescent="0.25">
      <c r="H175" s="10"/>
      <c r="I175" s="10"/>
      <c r="J175" s="2"/>
      <c r="M175"/>
      <c r="O175"/>
      <c r="P175"/>
    </row>
    <row r="176" spans="8:16" x14ac:dyDescent="0.25">
      <c r="H176" s="10"/>
      <c r="I176" s="10"/>
      <c r="J176" s="2"/>
      <c r="M176"/>
      <c r="O176"/>
      <c r="P176"/>
    </row>
    <row r="177" spans="8:16" x14ac:dyDescent="0.25">
      <c r="H177" s="10"/>
      <c r="I177" s="10"/>
      <c r="J177" s="2"/>
      <c r="M177"/>
      <c r="O177"/>
      <c r="P177"/>
    </row>
    <row r="178" spans="8:16" x14ac:dyDescent="0.25">
      <c r="H178" s="10"/>
      <c r="I178" s="10"/>
      <c r="J178" s="2"/>
      <c r="M178"/>
      <c r="O178"/>
      <c r="P178"/>
    </row>
    <row r="179" spans="8:16" x14ac:dyDescent="0.25">
      <c r="H179" s="10"/>
      <c r="I179" s="10"/>
      <c r="J179" s="2"/>
      <c r="M179"/>
      <c r="O179"/>
      <c r="P179"/>
    </row>
    <row r="180" spans="8:16" x14ac:dyDescent="0.25">
      <c r="H180" s="10"/>
      <c r="I180" s="10"/>
      <c r="J180" s="2"/>
      <c r="M180"/>
      <c r="O180"/>
      <c r="P180"/>
    </row>
    <row r="181" spans="8:16" x14ac:dyDescent="0.25">
      <c r="H181" s="10"/>
      <c r="I181" s="10"/>
      <c r="J181" s="2"/>
      <c r="M181"/>
      <c r="O181"/>
      <c r="P181"/>
    </row>
    <row r="182" spans="8:16" x14ac:dyDescent="0.25">
      <c r="H182" s="10"/>
      <c r="I182" s="10"/>
      <c r="J182" s="2"/>
      <c r="M182"/>
      <c r="O182"/>
      <c r="P182"/>
    </row>
    <row r="183" spans="8:16" x14ac:dyDescent="0.25">
      <c r="H183" s="10"/>
      <c r="I183" s="10"/>
      <c r="J183" s="2"/>
      <c r="M183"/>
      <c r="O183"/>
      <c r="P183"/>
    </row>
    <row r="184" spans="8:16" x14ac:dyDescent="0.25">
      <c r="H184" s="10"/>
      <c r="I184" s="10"/>
      <c r="J184" s="2"/>
      <c r="M184"/>
      <c r="O184"/>
      <c r="P184"/>
    </row>
    <row r="185" spans="8:16" x14ac:dyDescent="0.25">
      <c r="H185" s="10"/>
      <c r="I185" s="10"/>
      <c r="J185" s="2"/>
      <c r="M185"/>
      <c r="O185"/>
      <c r="P185"/>
    </row>
    <row r="186" spans="8:16" x14ac:dyDescent="0.25">
      <c r="H186" s="10"/>
      <c r="I186" s="10"/>
      <c r="J186" s="2"/>
      <c r="M186"/>
      <c r="O186"/>
      <c r="P186"/>
    </row>
    <row r="187" spans="8:16" x14ac:dyDescent="0.25">
      <c r="H187" s="10"/>
      <c r="I187" s="10"/>
      <c r="J187" s="2"/>
      <c r="M187"/>
      <c r="O187"/>
      <c r="P187"/>
    </row>
    <row r="188" spans="8:16" x14ac:dyDescent="0.25">
      <c r="H188" s="10"/>
      <c r="I188" s="10"/>
      <c r="J188" s="2"/>
      <c r="M188"/>
      <c r="O188"/>
      <c r="P188"/>
    </row>
    <row r="189" spans="8:16" x14ac:dyDescent="0.25">
      <c r="H189" s="10"/>
      <c r="I189" s="10"/>
      <c r="J189" s="2"/>
      <c r="M189"/>
      <c r="O189"/>
      <c r="P189"/>
    </row>
    <row r="190" spans="8:16" x14ac:dyDescent="0.25">
      <c r="H190" s="10"/>
      <c r="I190" s="10"/>
      <c r="J190" s="2"/>
      <c r="M190"/>
      <c r="O190"/>
      <c r="P190"/>
    </row>
    <row r="191" spans="8:16" x14ac:dyDescent="0.25">
      <c r="H191" s="10"/>
      <c r="I191" s="10"/>
      <c r="J191" s="2"/>
      <c r="M191"/>
      <c r="O191"/>
      <c r="P191"/>
    </row>
    <row r="192" spans="8:16" x14ac:dyDescent="0.25">
      <c r="H192" s="10"/>
      <c r="I192" s="10"/>
      <c r="J192" s="2"/>
      <c r="M192"/>
      <c r="O192"/>
      <c r="P192"/>
    </row>
    <row r="193" spans="8:16" x14ac:dyDescent="0.25">
      <c r="H193" s="10"/>
      <c r="I193" s="10"/>
      <c r="J193" s="2"/>
      <c r="M193"/>
      <c r="O193"/>
      <c r="P193"/>
    </row>
    <row r="194" spans="8:16" x14ac:dyDescent="0.25">
      <c r="H194" s="10"/>
      <c r="I194" s="10"/>
      <c r="J194" s="2"/>
      <c r="M194"/>
      <c r="O194"/>
      <c r="P194"/>
    </row>
    <row r="195" spans="8:16" x14ac:dyDescent="0.25">
      <c r="H195" s="10"/>
      <c r="I195" s="10"/>
      <c r="J195" s="2"/>
      <c r="M195"/>
      <c r="O195"/>
      <c r="P195"/>
    </row>
    <row r="196" spans="8:16" x14ac:dyDescent="0.25">
      <c r="H196" s="10"/>
      <c r="I196" s="10"/>
      <c r="J196" s="2"/>
      <c r="M196"/>
      <c r="O196"/>
      <c r="P196"/>
    </row>
    <row r="197" spans="8:16" x14ac:dyDescent="0.25">
      <c r="H197" s="10"/>
      <c r="I197" s="10"/>
      <c r="J197" s="2"/>
      <c r="M197"/>
      <c r="O197"/>
      <c r="P197"/>
    </row>
    <row r="198" spans="8:16" x14ac:dyDescent="0.25">
      <c r="H198" s="10"/>
      <c r="I198" s="10"/>
      <c r="J198" s="2"/>
      <c r="M198"/>
      <c r="O198"/>
      <c r="P198"/>
    </row>
    <row r="199" spans="8:16" x14ac:dyDescent="0.25">
      <c r="H199" s="10"/>
      <c r="I199" s="10"/>
      <c r="J199" s="2"/>
      <c r="M199"/>
      <c r="O199"/>
      <c r="P199"/>
    </row>
    <row r="200" spans="8:16" x14ac:dyDescent="0.25">
      <c r="H200" s="10"/>
      <c r="I200" s="10"/>
      <c r="J200" s="2"/>
      <c r="M200"/>
      <c r="O200"/>
      <c r="P200"/>
    </row>
    <row r="201" spans="8:16" x14ac:dyDescent="0.25">
      <c r="H201" s="10"/>
      <c r="I201" s="10"/>
      <c r="J201" s="2"/>
      <c r="M201"/>
      <c r="O201"/>
      <c r="P201"/>
    </row>
    <row r="202" spans="8:16" x14ac:dyDescent="0.25">
      <c r="H202" s="10"/>
      <c r="I202" s="10"/>
      <c r="J202" s="2"/>
      <c r="M202"/>
      <c r="O202"/>
      <c r="P202"/>
    </row>
    <row r="203" spans="8:16" x14ac:dyDescent="0.25">
      <c r="H203" s="10"/>
      <c r="I203" s="10"/>
      <c r="J203" s="2"/>
      <c r="M203"/>
      <c r="O203"/>
      <c r="P203"/>
    </row>
    <row r="204" spans="8:16" x14ac:dyDescent="0.25">
      <c r="H204" s="10"/>
      <c r="I204" s="10"/>
      <c r="J204" s="2"/>
      <c r="M204"/>
      <c r="O204"/>
      <c r="P204"/>
    </row>
    <row r="205" spans="8:16" x14ac:dyDescent="0.25">
      <c r="H205" s="10"/>
      <c r="I205" s="10"/>
      <c r="J205" s="2"/>
      <c r="M205"/>
      <c r="O205"/>
      <c r="P205"/>
    </row>
    <row r="206" spans="8:16" x14ac:dyDescent="0.25">
      <c r="H206" s="10"/>
      <c r="I206" s="10"/>
      <c r="J206" s="2"/>
      <c r="M206"/>
      <c r="O206"/>
      <c r="P206"/>
    </row>
    <row r="207" spans="8:16" x14ac:dyDescent="0.25">
      <c r="H207" s="10"/>
      <c r="I207" s="10"/>
      <c r="J207" s="2"/>
      <c r="M207"/>
      <c r="O207"/>
      <c r="P207"/>
    </row>
    <row r="208" spans="8:16" x14ac:dyDescent="0.25">
      <c r="H208" s="10"/>
      <c r="I208" s="10"/>
      <c r="J208" s="2"/>
      <c r="M208"/>
      <c r="O208"/>
      <c r="P208"/>
    </row>
    <row r="209" spans="8:16" x14ac:dyDescent="0.25">
      <c r="H209" s="10"/>
      <c r="I209" s="10"/>
      <c r="J209" s="2"/>
      <c r="M209"/>
      <c r="O209"/>
      <c r="P209"/>
    </row>
    <row r="210" spans="8:16" x14ac:dyDescent="0.25">
      <c r="H210" s="10"/>
      <c r="I210" s="10"/>
      <c r="J210" s="2"/>
      <c r="M210"/>
      <c r="O210"/>
      <c r="P210"/>
    </row>
    <row r="211" spans="8:16" x14ac:dyDescent="0.25">
      <c r="H211" s="10"/>
      <c r="I211" s="10"/>
      <c r="J211" s="2"/>
      <c r="M211"/>
      <c r="O211"/>
      <c r="P211"/>
    </row>
    <row r="212" spans="8:16" x14ac:dyDescent="0.25">
      <c r="H212" s="10"/>
      <c r="I212" s="10"/>
      <c r="J212" s="2"/>
      <c r="M212"/>
      <c r="O212"/>
      <c r="P212"/>
    </row>
    <row r="213" spans="8:16" x14ac:dyDescent="0.25">
      <c r="H213" s="10"/>
      <c r="I213" s="10"/>
      <c r="J213" s="2"/>
      <c r="M213"/>
      <c r="O213"/>
      <c r="P213"/>
    </row>
    <row r="214" spans="8:16" x14ac:dyDescent="0.25">
      <c r="H214" s="10"/>
      <c r="I214" s="10"/>
      <c r="J214" s="2"/>
      <c r="M214"/>
      <c r="O214"/>
      <c r="P214"/>
    </row>
    <row r="215" spans="8:16" x14ac:dyDescent="0.25">
      <c r="H215" s="10"/>
      <c r="I215" s="10"/>
      <c r="J215" s="2"/>
      <c r="M215"/>
      <c r="O215"/>
      <c r="P215"/>
    </row>
    <row r="216" spans="8:16" x14ac:dyDescent="0.25">
      <c r="H216" s="10"/>
      <c r="I216" s="10"/>
      <c r="J216" s="2"/>
      <c r="M216"/>
      <c r="O216"/>
      <c r="P216"/>
    </row>
    <row r="217" spans="8:16" x14ac:dyDescent="0.25">
      <c r="H217" s="10"/>
      <c r="I217" s="10"/>
      <c r="J217" s="2"/>
      <c r="M217"/>
      <c r="O217"/>
      <c r="P217"/>
    </row>
    <row r="218" spans="8:16" x14ac:dyDescent="0.25">
      <c r="H218" s="10"/>
      <c r="I218" s="10"/>
      <c r="J218" s="2"/>
      <c r="M218"/>
      <c r="O218"/>
      <c r="P218"/>
    </row>
    <row r="219" spans="8:16" x14ac:dyDescent="0.25">
      <c r="H219" s="10"/>
      <c r="I219" s="10"/>
      <c r="J219" s="2"/>
      <c r="M219"/>
      <c r="O219"/>
      <c r="P219"/>
    </row>
    <row r="220" spans="8:16" x14ac:dyDescent="0.25">
      <c r="H220" s="10"/>
      <c r="I220" s="10"/>
      <c r="J220" s="2"/>
      <c r="M220"/>
      <c r="O220"/>
      <c r="P220"/>
    </row>
    <row r="221" spans="8:16" x14ac:dyDescent="0.25">
      <c r="H221" s="10"/>
      <c r="I221" s="10"/>
      <c r="J221" s="2"/>
      <c r="M221"/>
      <c r="O221"/>
      <c r="P221"/>
    </row>
    <row r="222" spans="8:16" x14ac:dyDescent="0.25">
      <c r="H222" s="10"/>
      <c r="I222" s="10"/>
      <c r="J222" s="2"/>
      <c r="M222"/>
      <c r="O222"/>
      <c r="P222"/>
    </row>
    <row r="223" spans="8:16" x14ac:dyDescent="0.25">
      <c r="H223" s="10"/>
      <c r="I223" s="10"/>
      <c r="J223" s="2"/>
      <c r="M223"/>
      <c r="O223"/>
      <c r="P223"/>
    </row>
    <row r="224" spans="8:16" x14ac:dyDescent="0.25">
      <c r="H224" s="10"/>
      <c r="I224" s="10"/>
      <c r="J224" s="2"/>
      <c r="M224"/>
      <c r="O224"/>
      <c r="P224"/>
    </row>
    <row r="225" spans="8:16" x14ac:dyDescent="0.25">
      <c r="H225" s="10"/>
      <c r="I225" s="10"/>
      <c r="J225" s="2"/>
      <c r="M225"/>
      <c r="O225"/>
      <c r="P225"/>
    </row>
    <row r="226" spans="8:16" x14ac:dyDescent="0.25">
      <c r="H226" s="10"/>
      <c r="I226" s="10"/>
      <c r="J226" s="2"/>
      <c r="M226"/>
      <c r="O226"/>
      <c r="P226"/>
    </row>
    <row r="227" spans="8:16" x14ac:dyDescent="0.25">
      <c r="H227" s="10"/>
      <c r="I227" s="10"/>
      <c r="J227" s="2"/>
      <c r="M227"/>
      <c r="O227"/>
      <c r="P227"/>
    </row>
    <row r="228" spans="8:16" x14ac:dyDescent="0.25">
      <c r="H228" s="10"/>
      <c r="I228" s="10"/>
      <c r="J228" s="2"/>
      <c r="M228"/>
      <c r="O228"/>
      <c r="P228"/>
    </row>
    <row r="229" spans="8:16" x14ac:dyDescent="0.25">
      <c r="H229" s="10"/>
      <c r="I229" s="10"/>
      <c r="J229" s="2"/>
      <c r="M229"/>
      <c r="O229"/>
      <c r="P229"/>
    </row>
    <row r="230" spans="8:16" x14ac:dyDescent="0.25">
      <c r="H230" s="10"/>
      <c r="I230" s="10"/>
      <c r="J230" s="2"/>
      <c r="M230"/>
      <c r="O230"/>
      <c r="P230"/>
    </row>
    <row r="231" spans="8:16" x14ac:dyDescent="0.25">
      <c r="H231" s="10"/>
      <c r="I231" s="10"/>
      <c r="J231" s="2"/>
      <c r="M231"/>
      <c r="O231"/>
      <c r="P231"/>
    </row>
    <row r="232" spans="8:16" x14ac:dyDescent="0.25">
      <c r="H232" s="10"/>
      <c r="I232" s="10"/>
      <c r="J232" s="2"/>
      <c r="M232"/>
      <c r="O232"/>
      <c r="P232"/>
    </row>
    <row r="233" spans="8:16" x14ac:dyDescent="0.25">
      <c r="H233" s="10"/>
      <c r="I233" s="10"/>
      <c r="J233" s="2"/>
      <c r="M233"/>
      <c r="O233"/>
      <c r="P233"/>
    </row>
    <row r="234" spans="8:16" x14ac:dyDescent="0.25">
      <c r="H234" s="10"/>
      <c r="I234" s="10"/>
      <c r="J234" s="2"/>
      <c r="M234"/>
      <c r="O234"/>
      <c r="P234"/>
    </row>
    <row r="235" spans="8:16" x14ac:dyDescent="0.25">
      <c r="H235" s="10"/>
      <c r="I235" s="10"/>
      <c r="J235" s="2"/>
      <c r="M235"/>
      <c r="O235"/>
      <c r="P235"/>
    </row>
    <row r="236" spans="8:16" x14ac:dyDescent="0.25">
      <c r="H236" s="10"/>
      <c r="I236" s="10"/>
      <c r="J236" s="2"/>
      <c r="M236"/>
      <c r="O236"/>
      <c r="P236"/>
    </row>
    <row r="237" spans="8:16" x14ac:dyDescent="0.25">
      <c r="H237" s="10"/>
      <c r="I237" s="10"/>
      <c r="J237" s="2"/>
      <c r="M237"/>
      <c r="O237"/>
      <c r="P237"/>
    </row>
    <row r="238" spans="8:16" x14ac:dyDescent="0.25">
      <c r="H238" s="10"/>
      <c r="I238" s="10"/>
      <c r="J238" s="2"/>
      <c r="M238"/>
      <c r="O238"/>
      <c r="P238"/>
    </row>
    <row r="239" spans="8:16" x14ac:dyDescent="0.25">
      <c r="H239" s="10"/>
      <c r="I239" s="10"/>
      <c r="J239" s="2"/>
      <c r="M239"/>
      <c r="O239"/>
      <c r="P239"/>
    </row>
    <row r="240" spans="8:16" x14ac:dyDescent="0.25">
      <c r="H240" s="10"/>
      <c r="I240" s="10"/>
      <c r="J240" s="2"/>
      <c r="M240"/>
      <c r="O240"/>
      <c r="P240"/>
    </row>
    <row r="241" spans="8:16" x14ac:dyDescent="0.25">
      <c r="H241" s="10"/>
      <c r="I241" s="10"/>
      <c r="J241" s="2"/>
      <c r="M241"/>
      <c r="O241"/>
      <c r="P241"/>
    </row>
    <row r="242" spans="8:16" x14ac:dyDescent="0.25">
      <c r="H242" s="10"/>
      <c r="I242" s="10"/>
      <c r="J242" s="2"/>
      <c r="M242"/>
      <c r="O242"/>
      <c r="P242"/>
    </row>
    <row r="243" spans="8:16" x14ac:dyDescent="0.25">
      <c r="H243" s="10"/>
      <c r="I243" s="10"/>
      <c r="J243" s="2"/>
      <c r="M243"/>
      <c r="O243"/>
      <c r="P243"/>
    </row>
    <row r="244" spans="8:16" x14ac:dyDescent="0.25">
      <c r="H244" s="10"/>
      <c r="I244" s="10"/>
      <c r="J244" s="2"/>
      <c r="M244"/>
      <c r="O244"/>
      <c r="P244"/>
    </row>
    <row r="245" spans="8:16" x14ac:dyDescent="0.25">
      <c r="H245" s="10"/>
      <c r="I245" s="10"/>
      <c r="J245" s="2"/>
      <c r="M245"/>
      <c r="O245"/>
      <c r="P245"/>
    </row>
    <row r="246" spans="8:16" x14ac:dyDescent="0.25">
      <c r="H246" s="10"/>
      <c r="I246" s="10"/>
      <c r="J246" s="2"/>
      <c r="M246"/>
      <c r="O246"/>
      <c r="P246"/>
    </row>
    <row r="247" spans="8:16" x14ac:dyDescent="0.25">
      <c r="H247" s="10"/>
      <c r="I247" s="10"/>
      <c r="J247" s="2"/>
      <c r="M247"/>
      <c r="O247"/>
      <c r="P247"/>
    </row>
    <row r="248" spans="8:16" x14ac:dyDescent="0.25">
      <c r="H248" s="10"/>
      <c r="I248" s="10"/>
      <c r="J248" s="2"/>
      <c r="M248"/>
      <c r="O248"/>
      <c r="P248"/>
    </row>
    <row r="249" spans="8:16" x14ac:dyDescent="0.25">
      <c r="H249" s="10"/>
      <c r="I249" s="10"/>
      <c r="J249" s="2"/>
      <c r="M249"/>
      <c r="O249"/>
      <c r="P249"/>
    </row>
    <row r="250" spans="8:16" x14ac:dyDescent="0.25">
      <c r="H250" s="10"/>
      <c r="I250" s="10"/>
      <c r="J250" s="2"/>
      <c r="M250"/>
      <c r="O250"/>
      <c r="P250"/>
    </row>
    <row r="251" spans="8:16" x14ac:dyDescent="0.25">
      <c r="H251" s="10"/>
      <c r="I251" s="10"/>
      <c r="J251" s="2"/>
      <c r="M251"/>
      <c r="O251"/>
      <c r="P251"/>
    </row>
    <row r="252" spans="8:16" x14ac:dyDescent="0.25">
      <c r="H252" s="10"/>
      <c r="I252" s="10"/>
      <c r="J252" s="2"/>
      <c r="M252"/>
      <c r="O252"/>
      <c r="P252"/>
    </row>
    <row r="253" spans="8:16" x14ac:dyDescent="0.25">
      <c r="H253" s="10"/>
      <c r="I253" s="10"/>
      <c r="J253" s="2"/>
      <c r="M253"/>
      <c r="O253"/>
      <c r="P253"/>
    </row>
    <row r="254" spans="8:16" x14ac:dyDescent="0.25">
      <c r="H254" s="10"/>
      <c r="I254" s="10"/>
      <c r="J254" s="2"/>
      <c r="M254"/>
      <c r="O254"/>
      <c r="P254"/>
    </row>
    <row r="255" spans="8:16" x14ac:dyDescent="0.25">
      <c r="H255" s="10"/>
      <c r="I255" s="10"/>
      <c r="J255" s="2"/>
      <c r="M255"/>
      <c r="O255"/>
      <c r="P255"/>
    </row>
    <row r="256" spans="8:16" x14ac:dyDescent="0.25">
      <c r="H256" s="10"/>
      <c r="I256" s="10"/>
      <c r="J256" s="2"/>
      <c r="M256"/>
      <c r="O256"/>
      <c r="P256"/>
    </row>
    <row r="257" spans="8:16" x14ac:dyDescent="0.25">
      <c r="H257" s="10"/>
      <c r="I257" s="10"/>
      <c r="J257" s="2"/>
      <c r="M257"/>
      <c r="O257"/>
      <c r="P257"/>
    </row>
    <row r="258" spans="8:16" x14ac:dyDescent="0.25">
      <c r="H258" s="10"/>
      <c r="I258" s="10"/>
      <c r="J258" s="2"/>
      <c r="M258"/>
      <c r="O258"/>
      <c r="P258"/>
    </row>
    <row r="259" spans="8:16" x14ac:dyDescent="0.25">
      <c r="H259" s="10"/>
      <c r="I259" s="10"/>
      <c r="J259" s="2"/>
      <c r="M259"/>
      <c r="O259"/>
      <c r="P259"/>
    </row>
    <row r="260" spans="8:16" x14ac:dyDescent="0.25">
      <c r="H260" s="10"/>
      <c r="I260" s="10"/>
      <c r="J260" s="2"/>
      <c r="M260"/>
      <c r="O260"/>
      <c r="P260"/>
    </row>
    <row r="261" spans="8:16" x14ac:dyDescent="0.25">
      <c r="H261" s="10"/>
      <c r="I261" s="10"/>
      <c r="J261" s="2"/>
      <c r="M261"/>
      <c r="O261"/>
      <c r="P261"/>
    </row>
    <row r="262" spans="8:16" x14ac:dyDescent="0.25">
      <c r="H262" s="10"/>
      <c r="I262" s="10"/>
      <c r="J262" s="2"/>
      <c r="M262"/>
      <c r="O262"/>
      <c r="P262"/>
    </row>
    <row r="263" spans="8:16" x14ac:dyDescent="0.25">
      <c r="H263" s="10"/>
      <c r="I263" s="10"/>
      <c r="J263" s="2"/>
      <c r="M263"/>
      <c r="O263"/>
      <c r="P263"/>
    </row>
    <row r="264" spans="8:16" x14ac:dyDescent="0.25">
      <c r="H264" s="10"/>
      <c r="I264" s="10"/>
      <c r="J264" s="2"/>
      <c r="M264"/>
      <c r="O264"/>
      <c r="P264"/>
    </row>
    <row r="265" spans="8:16" x14ac:dyDescent="0.25">
      <c r="H265" s="10"/>
      <c r="I265" s="10"/>
      <c r="J265" s="2"/>
      <c r="M265"/>
      <c r="O265"/>
      <c r="P265"/>
    </row>
    <row r="266" spans="8:16" x14ac:dyDescent="0.25">
      <c r="H266" s="10"/>
      <c r="I266" s="10"/>
      <c r="J266" s="2"/>
      <c r="M266"/>
      <c r="O266"/>
      <c r="P266"/>
    </row>
    <row r="267" spans="8:16" x14ac:dyDescent="0.25">
      <c r="H267" s="10"/>
      <c r="I267" s="10"/>
      <c r="J267" s="2"/>
      <c r="M267"/>
      <c r="O267"/>
      <c r="P267"/>
    </row>
    <row r="268" spans="8:16" x14ac:dyDescent="0.25">
      <c r="H268" s="10"/>
      <c r="I268" s="10"/>
      <c r="J268" s="2"/>
      <c r="M268"/>
      <c r="O268"/>
      <c r="P268"/>
    </row>
    <row r="269" spans="8:16" x14ac:dyDescent="0.25">
      <c r="H269" s="10"/>
      <c r="I269" s="10"/>
      <c r="J269" s="2"/>
      <c r="M269"/>
      <c r="O269"/>
      <c r="P269"/>
    </row>
    <row r="270" spans="8:16" x14ac:dyDescent="0.25">
      <c r="H270" s="10"/>
      <c r="I270" s="10"/>
      <c r="J270" s="2"/>
      <c r="M270"/>
      <c r="O270"/>
      <c r="P270"/>
    </row>
    <row r="271" spans="8:16" x14ac:dyDescent="0.25">
      <c r="H271" s="10"/>
      <c r="I271" s="10"/>
      <c r="J271" s="2"/>
      <c r="M271"/>
      <c r="O271"/>
      <c r="P271"/>
    </row>
    <row r="272" spans="8:16" x14ac:dyDescent="0.25">
      <c r="H272" s="10"/>
      <c r="I272" s="10"/>
      <c r="J272" s="2"/>
      <c r="M272"/>
      <c r="O272"/>
      <c r="P272"/>
    </row>
    <row r="273" spans="8:16" x14ac:dyDescent="0.25">
      <c r="H273" s="10"/>
      <c r="I273" s="10"/>
      <c r="J273" s="2"/>
      <c r="M273"/>
      <c r="O273"/>
      <c r="P273"/>
    </row>
    <row r="274" spans="8:16" x14ac:dyDescent="0.25">
      <c r="H274" s="10"/>
      <c r="I274" s="10"/>
      <c r="J274" s="2"/>
      <c r="M274"/>
      <c r="O274"/>
      <c r="P274"/>
    </row>
    <row r="275" spans="8:16" x14ac:dyDescent="0.25">
      <c r="H275" s="10"/>
      <c r="I275" s="10"/>
      <c r="J275" s="2"/>
      <c r="M275"/>
      <c r="O275"/>
      <c r="P275"/>
    </row>
    <row r="276" spans="8:16" x14ac:dyDescent="0.25">
      <c r="H276" s="10"/>
      <c r="I276" s="10"/>
      <c r="J276" s="2"/>
      <c r="M276"/>
      <c r="O276"/>
      <c r="P276"/>
    </row>
    <row r="277" spans="8:16" x14ac:dyDescent="0.25">
      <c r="H277" s="10"/>
      <c r="I277" s="10"/>
      <c r="J277" s="2"/>
      <c r="M277"/>
      <c r="O277"/>
      <c r="P277"/>
    </row>
    <row r="278" spans="8:16" x14ac:dyDescent="0.25">
      <c r="H278" s="10"/>
      <c r="I278" s="10"/>
      <c r="J278" s="2"/>
      <c r="M278"/>
      <c r="O278"/>
      <c r="P278"/>
    </row>
    <row r="279" spans="8:16" x14ac:dyDescent="0.25">
      <c r="H279" s="10"/>
      <c r="I279" s="10"/>
      <c r="J279" s="2"/>
      <c r="M279"/>
      <c r="O279"/>
      <c r="P279"/>
    </row>
    <row r="280" spans="8:16" x14ac:dyDescent="0.25">
      <c r="H280" s="10"/>
      <c r="I280" s="10"/>
      <c r="J280" s="2"/>
      <c r="M280"/>
      <c r="O280"/>
      <c r="P280"/>
    </row>
    <row r="281" spans="8:16" x14ac:dyDescent="0.25">
      <c r="H281" s="10"/>
      <c r="I281" s="10"/>
      <c r="J281" s="2"/>
      <c r="M281"/>
      <c r="O281"/>
      <c r="P281"/>
    </row>
    <row r="282" spans="8:16" x14ac:dyDescent="0.25">
      <c r="H282" s="10"/>
      <c r="I282" s="10"/>
      <c r="J282" s="2"/>
      <c r="M282"/>
      <c r="O282"/>
      <c r="P282"/>
    </row>
    <row r="283" spans="8:16" x14ac:dyDescent="0.25">
      <c r="H283" s="10"/>
      <c r="I283" s="10"/>
      <c r="J283" s="2"/>
      <c r="M283"/>
      <c r="O283"/>
      <c r="P283"/>
    </row>
    <row r="284" spans="8:16" x14ac:dyDescent="0.25">
      <c r="H284" s="10"/>
      <c r="I284" s="10"/>
      <c r="J284" s="2"/>
      <c r="M284"/>
      <c r="O284"/>
      <c r="P284"/>
    </row>
    <row r="285" spans="8:16" x14ac:dyDescent="0.25">
      <c r="H285" s="10"/>
      <c r="I285" s="10"/>
      <c r="J285" s="2"/>
      <c r="M285"/>
      <c r="O285"/>
      <c r="P285"/>
    </row>
    <row r="286" spans="8:16" x14ac:dyDescent="0.25">
      <c r="H286" s="10"/>
      <c r="I286" s="10"/>
      <c r="J286" s="2"/>
      <c r="M286"/>
      <c r="O286"/>
      <c r="P286"/>
    </row>
    <row r="287" spans="8:16" x14ac:dyDescent="0.25">
      <c r="H287" s="10"/>
      <c r="I287" s="10"/>
      <c r="J287" s="2"/>
      <c r="M287"/>
      <c r="O287"/>
      <c r="P287"/>
    </row>
    <row r="288" spans="8:16" x14ac:dyDescent="0.25">
      <c r="H288" s="10"/>
      <c r="I288" s="10"/>
      <c r="J288" s="2"/>
      <c r="M288"/>
      <c r="O288"/>
      <c r="P288"/>
    </row>
    <row r="289" spans="8:16" x14ac:dyDescent="0.25">
      <c r="H289" s="10"/>
      <c r="I289" s="10"/>
      <c r="J289" s="2"/>
      <c r="M289"/>
      <c r="O289"/>
      <c r="P289"/>
    </row>
    <row r="290" spans="8:16" x14ac:dyDescent="0.25">
      <c r="H290" s="10"/>
      <c r="I290" s="10"/>
      <c r="J290" s="2"/>
      <c r="M290"/>
      <c r="O290"/>
      <c r="P290"/>
    </row>
    <row r="291" spans="8:16" x14ac:dyDescent="0.25">
      <c r="H291" s="10"/>
      <c r="I291" s="10"/>
      <c r="J291" s="2"/>
      <c r="M291"/>
      <c r="O291"/>
      <c r="P291"/>
    </row>
    <row r="292" spans="8:16" x14ac:dyDescent="0.25">
      <c r="H292" s="10"/>
      <c r="I292" s="10"/>
      <c r="J292" s="2"/>
      <c r="M292"/>
      <c r="O292"/>
      <c r="P292"/>
    </row>
    <row r="293" spans="8:16" x14ac:dyDescent="0.25">
      <c r="H293" s="10"/>
      <c r="I293" s="10"/>
      <c r="J293" s="2"/>
      <c r="M293"/>
      <c r="O293"/>
      <c r="P293"/>
    </row>
    <row r="294" spans="8:16" x14ac:dyDescent="0.25">
      <c r="H294" s="10"/>
      <c r="I294" s="10"/>
      <c r="J294" s="2"/>
      <c r="M294"/>
      <c r="O294"/>
      <c r="P294"/>
    </row>
    <row r="295" spans="8:16" x14ac:dyDescent="0.25">
      <c r="H295" s="10"/>
      <c r="I295" s="10"/>
      <c r="J295" s="2"/>
      <c r="M295"/>
      <c r="O295"/>
      <c r="P295"/>
    </row>
    <row r="296" spans="8:16" x14ac:dyDescent="0.25">
      <c r="H296" s="10"/>
      <c r="I296" s="10"/>
      <c r="J296" s="2"/>
      <c r="M296"/>
      <c r="O296"/>
      <c r="P296"/>
    </row>
    <row r="297" spans="8:16" x14ac:dyDescent="0.25">
      <c r="H297" s="10"/>
      <c r="I297" s="10"/>
      <c r="J297" s="2"/>
      <c r="M297"/>
      <c r="O297"/>
      <c r="P297"/>
    </row>
    <row r="298" spans="8:16" x14ac:dyDescent="0.25">
      <c r="H298" s="10"/>
      <c r="I298" s="10"/>
      <c r="J298" s="2"/>
      <c r="M298"/>
      <c r="O298"/>
      <c r="P298"/>
    </row>
    <row r="299" spans="8:16" x14ac:dyDescent="0.25">
      <c r="H299" s="10"/>
      <c r="I299" s="10"/>
      <c r="J299" s="2"/>
      <c r="M299"/>
      <c r="O299"/>
      <c r="P299"/>
    </row>
    <row r="300" spans="8:16" x14ac:dyDescent="0.25">
      <c r="H300" s="10"/>
      <c r="I300" s="10"/>
      <c r="J300" s="2"/>
      <c r="M300"/>
      <c r="O300"/>
      <c r="P300"/>
    </row>
    <row r="301" spans="8:16" x14ac:dyDescent="0.25">
      <c r="H301" s="10"/>
      <c r="I301" s="10"/>
      <c r="J301" s="2"/>
      <c r="M301"/>
      <c r="O301"/>
      <c r="P301"/>
    </row>
    <row r="302" spans="8:16" x14ac:dyDescent="0.25">
      <c r="H302" s="10"/>
      <c r="I302" s="10"/>
      <c r="J302" s="2"/>
      <c r="M302"/>
      <c r="O302"/>
      <c r="P302"/>
    </row>
    <row r="303" spans="8:16" x14ac:dyDescent="0.25">
      <c r="H303" s="10"/>
      <c r="I303" s="10"/>
      <c r="J303" s="2"/>
      <c r="M303"/>
      <c r="O303"/>
      <c r="P303"/>
    </row>
    <row r="304" spans="8:16" x14ac:dyDescent="0.25">
      <c r="H304" s="10"/>
      <c r="I304" s="10"/>
      <c r="J304" s="2"/>
      <c r="M304"/>
      <c r="O304"/>
      <c r="P304"/>
    </row>
    <row r="305" spans="8:16" x14ac:dyDescent="0.25">
      <c r="H305" s="10"/>
      <c r="I305" s="10"/>
      <c r="J305" s="2"/>
      <c r="M305"/>
      <c r="O305"/>
      <c r="P305"/>
    </row>
    <row r="306" spans="8:16" x14ac:dyDescent="0.25">
      <c r="H306" s="10"/>
      <c r="I306" s="10"/>
      <c r="J306" s="2"/>
      <c r="M306"/>
      <c r="O306"/>
      <c r="P306"/>
    </row>
    <row r="307" spans="8:16" x14ac:dyDescent="0.25">
      <c r="H307" s="10"/>
      <c r="I307" s="10"/>
      <c r="J307" s="2"/>
      <c r="M307"/>
      <c r="O307"/>
      <c r="P307"/>
    </row>
    <row r="308" spans="8:16" x14ac:dyDescent="0.25">
      <c r="H308" s="10"/>
      <c r="I308" s="10"/>
      <c r="J308" s="2"/>
      <c r="M308"/>
      <c r="O308"/>
      <c r="P308"/>
    </row>
    <row r="309" spans="8:16" x14ac:dyDescent="0.25">
      <c r="H309" s="10"/>
      <c r="I309" s="10"/>
      <c r="J309" s="2"/>
      <c r="M309"/>
      <c r="O309"/>
      <c r="P309"/>
    </row>
    <row r="310" spans="8:16" x14ac:dyDescent="0.25">
      <c r="H310" s="10"/>
      <c r="I310" s="10"/>
      <c r="J310" s="2"/>
      <c r="M310"/>
      <c r="O310"/>
      <c r="P310"/>
    </row>
    <row r="311" spans="8:16" x14ac:dyDescent="0.25">
      <c r="H311" s="10"/>
      <c r="I311" s="10"/>
      <c r="J311" s="2"/>
      <c r="M311"/>
      <c r="O311"/>
      <c r="P311"/>
    </row>
    <row r="312" spans="8:16" x14ac:dyDescent="0.25">
      <c r="H312" s="10"/>
      <c r="I312" s="10"/>
      <c r="J312" s="2"/>
      <c r="M312"/>
      <c r="O312"/>
      <c r="P312"/>
    </row>
    <row r="313" spans="8:16" x14ac:dyDescent="0.25">
      <c r="H313" s="10"/>
      <c r="I313" s="10"/>
      <c r="J313" s="2"/>
      <c r="M313"/>
      <c r="O313"/>
      <c r="P313"/>
    </row>
    <row r="314" spans="8:16" x14ac:dyDescent="0.25">
      <c r="H314" s="10"/>
      <c r="I314" s="10"/>
      <c r="J314" s="2"/>
      <c r="M314"/>
      <c r="O314"/>
      <c r="P314"/>
    </row>
    <row r="315" spans="8:16" x14ac:dyDescent="0.25">
      <c r="H315" s="10"/>
      <c r="I315" s="10"/>
      <c r="J315" s="2"/>
      <c r="M315"/>
      <c r="O315"/>
      <c r="P315"/>
    </row>
    <row r="316" spans="8:16" x14ac:dyDescent="0.25">
      <c r="H316" s="10"/>
      <c r="I316" s="10"/>
      <c r="J316" s="2"/>
      <c r="M316"/>
      <c r="O316"/>
      <c r="P316"/>
    </row>
    <row r="317" spans="8:16" x14ac:dyDescent="0.25">
      <c r="H317" s="10"/>
      <c r="I317" s="10"/>
      <c r="J317" s="2"/>
      <c r="M317"/>
      <c r="O317"/>
      <c r="P317"/>
    </row>
    <row r="318" spans="8:16" x14ac:dyDescent="0.25">
      <c r="H318" s="10"/>
      <c r="I318" s="10"/>
      <c r="J318" s="2"/>
      <c r="M318"/>
      <c r="O318"/>
      <c r="P318"/>
    </row>
    <row r="319" spans="8:16" x14ac:dyDescent="0.25">
      <c r="H319" s="10"/>
      <c r="I319" s="10"/>
      <c r="J319" s="2"/>
      <c r="M319"/>
      <c r="O319"/>
      <c r="P319"/>
    </row>
    <row r="320" spans="8:16" x14ac:dyDescent="0.25">
      <c r="H320" s="10"/>
      <c r="I320" s="10"/>
      <c r="J320" s="2"/>
      <c r="M320"/>
      <c r="O320"/>
      <c r="P320"/>
    </row>
    <row r="321" spans="8:16" x14ac:dyDescent="0.25">
      <c r="H321" s="10"/>
      <c r="I321" s="10"/>
      <c r="J321" s="2"/>
      <c r="M321"/>
      <c r="O321"/>
      <c r="P321"/>
    </row>
    <row r="322" spans="8:16" x14ac:dyDescent="0.25">
      <c r="H322" s="10"/>
      <c r="I322" s="10"/>
      <c r="J322" s="2"/>
      <c r="M322"/>
      <c r="O322"/>
      <c r="P322"/>
    </row>
    <row r="323" spans="8:16" x14ac:dyDescent="0.25">
      <c r="H323" s="10"/>
      <c r="I323" s="10"/>
      <c r="J323" s="2"/>
      <c r="M323"/>
      <c r="O323"/>
      <c r="P323"/>
    </row>
    <row r="324" spans="8:16" x14ac:dyDescent="0.25">
      <c r="H324" s="10"/>
      <c r="I324" s="10"/>
      <c r="J324" s="2"/>
      <c r="M324"/>
      <c r="O324"/>
      <c r="P324"/>
    </row>
    <row r="325" spans="8:16" x14ac:dyDescent="0.25">
      <c r="H325" s="10"/>
      <c r="I325" s="10"/>
      <c r="J325" s="2"/>
      <c r="M325"/>
      <c r="O325"/>
      <c r="P325"/>
    </row>
    <row r="326" spans="8:16" x14ac:dyDescent="0.25">
      <c r="H326" s="10"/>
      <c r="I326" s="10"/>
      <c r="J326" s="2"/>
      <c r="M326"/>
      <c r="O326"/>
      <c r="P326"/>
    </row>
    <row r="327" spans="8:16" x14ac:dyDescent="0.25">
      <c r="H327" s="10"/>
      <c r="I327" s="10"/>
      <c r="J327" s="2"/>
      <c r="M327"/>
      <c r="O327"/>
      <c r="P327"/>
    </row>
    <row r="328" spans="8:16" x14ac:dyDescent="0.25">
      <c r="H328" s="10"/>
      <c r="I328" s="10"/>
      <c r="J328" s="2"/>
      <c r="M328"/>
      <c r="O328"/>
      <c r="P328"/>
    </row>
    <row r="329" spans="8:16" x14ac:dyDescent="0.25">
      <c r="H329" s="10"/>
      <c r="I329" s="10"/>
      <c r="J329" s="2"/>
      <c r="M329"/>
      <c r="O329"/>
      <c r="P329"/>
    </row>
    <row r="330" spans="8:16" x14ac:dyDescent="0.25">
      <c r="H330" s="10"/>
      <c r="I330" s="10"/>
      <c r="J330" s="2"/>
      <c r="M330"/>
      <c r="O330"/>
      <c r="P330"/>
    </row>
    <row r="331" spans="8:16" x14ac:dyDescent="0.25">
      <c r="H331" s="10"/>
      <c r="I331" s="10"/>
      <c r="J331" s="2"/>
      <c r="M331"/>
      <c r="O331"/>
      <c r="P331"/>
    </row>
    <row r="332" spans="8:16" x14ac:dyDescent="0.25">
      <c r="H332" s="10"/>
      <c r="I332" s="10"/>
      <c r="J332" s="2"/>
      <c r="M332"/>
      <c r="O332"/>
      <c r="P332"/>
    </row>
    <row r="333" spans="8:16" x14ac:dyDescent="0.25">
      <c r="H333" s="10"/>
      <c r="I333" s="10"/>
      <c r="J333" s="2"/>
      <c r="M333"/>
      <c r="O333"/>
      <c r="P333"/>
    </row>
    <row r="334" spans="8:16" x14ac:dyDescent="0.25">
      <c r="H334" s="10"/>
      <c r="I334" s="10"/>
      <c r="J334" s="2"/>
      <c r="M334"/>
      <c r="O334"/>
      <c r="P334"/>
    </row>
    <row r="335" spans="8:16" x14ac:dyDescent="0.25">
      <c r="H335" s="10"/>
      <c r="I335" s="10"/>
      <c r="J335" s="2"/>
      <c r="M335"/>
      <c r="O335"/>
      <c r="P335"/>
    </row>
    <row r="336" spans="8:16" x14ac:dyDescent="0.25">
      <c r="H336" s="10"/>
      <c r="I336" s="10"/>
      <c r="J336" s="2"/>
      <c r="M336"/>
      <c r="O336"/>
      <c r="P336"/>
    </row>
    <row r="337" spans="8:16" x14ac:dyDescent="0.25">
      <c r="H337" s="10"/>
      <c r="I337" s="10"/>
      <c r="J337" s="2"/>
      <c r="M337"/>
      <c r="O337"/>
      <c r="P337"/>
    </row>
    <row r="338" spans="8:16" x14ac:dyDescent="0.25">
      <c r="H338" s="10"/>
      <c r="I338" s="10"/>
      <c r="J338" s="2"/>
      <c r="M338"/>
      <c r="O338"/>
      <c r="P338"/>
    </row>
    <row r="339" spans="8:16" x14ac:dyDescent="0.25">
      <c r="H339" s="10"/>
      <c r="I339" s="10"/>
      <c r="J339" s="2"/>
      <c r="M339"/>
      <c r="O339"/>
      <c r="P339"/>
    </row>
    <row r="340" spans="8:16" x14ac:dyDescent="0.25">
      <c r="H340" s="10"/>
      <c r="I340" s="10"/>
      <c r="J340" s="2"/>
      <c r="M340"/>
      <c r="O340"/>
      <c r="P340"/>
    </row>
    <row r="341" spans="8:16" x14ac:dyDescent="0.25">
      <c r="H341" s="10"/>
      <c r="I341" s="10"/>
      <c r="J341" s="2"/>
      <c r="M341"/>
      <c r="O341"/>
      <c r="P341"/>
    </row>
    <row r="342" spans="8:16" x14ac:dyDescent="0.25">
      <c r="H342" s="10"/>
      <c r="I342" s="10"/>
      <c r="J342" s="2"/>
      <c r="M342"/>
      <c r="O342"/>
      <c r="P342"/>
    </row>
    <row r="343" spans="8:16" x14ac:dyDescent="0.25">
      <c r="H343" s="10"/>
      <c r="I343" s="10"/>
      <c r="J343" s="2"/>
      <c r="M343"/>
      <c r="O343"/>
      <c r="P343"/>
    </row>
    <row r="344" spans="8:16" x14ac:dyDescent="0.25">
      <c r="H344" s="10"/>
      <c r="I344" s="10"/>
      <c r="J344" s="2"/>
      <c r="M344"/>
      <c r="O344"/>
      <c r="P344"/>
    </row>
    <row r="345" spans="8:16" x14ac:dyDescent="0.25">
      <c r="H345" s="10"/>
      <c r="I345" s="10"/>
      <c r="J345" s="2"/>
      <c r="M345"/>
      <c r="O345"/>
      <c r="P345"/>
    </row>
    <row r="346" spans="8:16" x14ac:dyDescent="0.25">
      <c r="H346" s="10"/>
      <c r="I346" s="10"/>
      <c r="J346" s="2"/>
      <c r="M346"/>
      <c r="O346"/>
      <c r="P346"/>
    </row>
    <row r="347" spans="8:16" x14ac:dyDescent="0.25">
      <c r="H347" s="10"/>
      <c r="I347" s="10"/>
      <c r="J347" s="2"/>
      <c r="M347"/>
      <c r="O347"/>
      <c r="P347"/>
    </row>
    <row r="348" spans="8:16" x14ac:dyDescent="0.25">
      <c r="H348" s="10"/>
      <c r="I348" s="10"/>
      <c r="J348" s="2"/>
      <c r="M348"/>
      <c r="O348"/>
      <c r="P348"/>
    </row>
    <row r="349" spans="8:16" x14ac:dyDescent="0.25">
      <c r="H349" s="10"/>
      <c r="I349" s="10"/>
      <c r="J349" s="2"/>
      <c r="M349"/>
      <c r="O349"/>
      <c r="P349"/>
    </row>
    <row r="350" spans="8:16" x14ac:dyDescent="0.25">
      <c r="H350" s="10"/>
      <c r="I350" s="10"/>
      <c r="J350" s="2"/>
      <c r="M350"/>
      <c r="O350"/>
      <c r="P350"/>
    </row>
    <row r="351" spans="8:16" x14ac:dyDescent="0.25">
      <c r="H351" s="10"/>
      <c r="I351" s="10"/>
      <c r="J351" s="2"/>
      <c r="M351"/>
      <c r="O351"/>
      <c r="P351"/>
    </row>
    <row r="352" spans="8:16" x14ac:dyDescent="0.25">
      <c r="H352" s="10"/>
      <c r="I352" s="10"/>
      <c r="J352" s="2"/>
      <c r="M352"/>
      <c r="O352"/>
      <c r="P352"/>
    </row>
    <row r="353" spans="8:16" x14ac:dyDescent="0.25">
      <c r="H353" s="10"/>
      <c r="I353" s="10"/>
      <c r="J353" s="2"/>
      <c r="M353"/>
      <c r="O353"/>
      <c r="P353"/>
    </row>
    <row r="354" spans="8:16" x14ac:dyDescent="0.25">
      <c r="H354" s="10"/>
      <c r="I354" s="10"/>
      <c r="J354" s="2"/>
      <c r="M354"/>
      <c r="O354"/>
      <c r="P354"/>
    </row>
    <row r="355" spans="8:16" x14ac:dyDescent="0.25">
      <c r="H355" s="10"/>
      <c r="I355" s="10"/>
      <c r="J355" s="2"/>
      <c r="M355"/>
      <c r="O355"/>
      <c r="P355"/>
    </row>
    <row r="356" spans="8:16" x14ac:dyDescent="0.25">
      <c r="H356" s="10"/>
      <c r="I356" s="10"/>
      <c r="J356" s="2"/>
      <c r="M356"/>
      <c r="O356"/>
      <c r="P356"/>
    </row>
    <row r="357" spans="8:16" x14ac:dyDescent="0.25">
      <c r="H357" s="10"/>
      <c r="I357" s="10"/>
      <c r="J357" s="2"/>
      <c r="M357"/>
      <c r="O357"/>
      <c r="P357"/>
    </row>
    <row r="358" spans="8:16" x14ac:dyDescent="0.25">
      <c r="H358" s="10"/>
      <c r="I358" s="10"/>
      <c r="J358" s="2"/>
      <c r="M358"/>
      <c r="O358"/>
      <c r="P358"/>
    </row>
    <row r="359" spans="8:16" x14ac:dyDescent="0.25">
      <c r="H359" s="10"/>
      <c r="I359" s="10"/>
      <c r="J359" s="2"/>
      <c r="M359"/>
      <c r="O359"/>
      <c r="P359"/>
    </row>
    <row r="360" spans="8:16" x14ac:dyDescent="0.25">
      <c r="H360" s="10"/>
      <c r="I360" s="10"/>
      <c r="J360" s="2"/>
      <c r="M360"/>
      <c r="O360"/>
      <c r="P360"/>
    </row>
    <row r="361" spans="8:16" x14ac:dyDescent="0.25">
      <c r="H361" s="10"/>
      <c r="I361" s="10"/>
      <c r="J361" s="2"/>
      <c r="M361"/>
      <c r="O361"/>
      <c r="P361"/>
    </row>
    <row r="362" spans="8:16" x14ac:dyDescent="0.25">
      <c r="H362" s="10"/>
      <c r="I362" s="10"/>
      <c r="J362" s="2"/>
      <c r="M362"/>
      <c r="O362"/>
      <c r="P362"/>
    </row>
    <row r="363" spans="8:16" x14ac:dyDescent="0.25">
      <c r="H363" s="10"/>
      <c r="I363" s="10"/>
      <c r="J363" s="2"/>
      <c r="M363"/>
      <c r="O363"/>
      <c r="P363"/>
    </row>
    <row r="364" spans="8:16" x14ac:dyDescent="0.25">
      <c r="H364" s="10"/>
      <c r="I364" s="10"/>
      <c r="J364" s="2"/>
      <c r="M364"/>
      <c r="O364"/>
      <c r="P364"/>
    </row>
    <row r="365" spans="8:16" x14ac:dyDescent="0.25">
      <c r="H365" s="10"/>
      <c r="I365" s="10"/>
      <c r="J365" s="2"/>
      <c r="M365"/>
      <c r="O365"/>
      <c r="P365"/>
    </row>
    <row r="366" spans="8:16" x14ac:dyDescent="0.25">
      <c r="H366" s="10"/>
      <c r="I366" s="10"/>
      <c r="J366" s="2"/>
      <c r="M366"/>
      <c r="O366"/>
      <c r="P366"/>
    </row>
    <row r="367" spans="8:16" x14ac:dyDescent="0.25">
      <c r="H367" s="10"/>
      <c r="I367" s="10"/>
      <c r="J367" s="2"/>
      <c r="M367"/>
      <c r="O367"/>
      <c r="P367"/>
    </row>
    <row r="368" spans="8:16" x14ac:dyDescent="0.25">
      <c r="H368" s="10"/>
      <c r="I368" s="10"/>
      <c r="J368" s="2"/>
      <c r="M368"/>
      <c r="O368"/>
      <c r="P368"/>
    </row>
    <row r="369" spans="8:16" x14ac:dyDescent="0.25">
      <c r="H369" s="10"/>
      <c r="I369" s="10"/>
      <c r="J369" s="2"/>
      <c r="M369"/>
      <c r="O369"/>
      <c r="P369"/>
    </row>
    <row r="370" spans="8:16" x14ac:dyDescent="0.25">
      <c r="H370" s="10"/>
      <c r="I370" s="10"/>
      <c r="J370" s="2"/>
      <c r="M370"/>
      <c r="O370"/>
      <c r="P370"/>
    </row>
    <row r="371" spans="8:16" x14ac:dyDescent="0.25">
      <c r="H371" s="10"/>
      <c r="I371" s="10"/>
      <c r="J371" s="2"/>
      <c r="M371"/>
      <c r="O371"/>
      <c r="P371"/>
    </row>
    <row r="372" spans="8:16" x14ac:dyDescent="0.25">
      <c r="H372" s="10"/>
      <c r="I372" s="10"/>
      <c r="J372" s="2"/>
      <c r="M372"/>
      <c r="O372"/>
      <c r="P372"/>
    </row>
    <row r="373" spans="8:16" x14ac:dyDescent="0.25">
      <c r="H373" s="10"/>
      <c r="I373" s="10"/>
      <c r="J373" s="2"/>
      <c r="M373"/>
      <c r="O373"/>
      <c r="P373"/>
    </row>
    <row r="374" spans="8:16" x14ac:dyDescent="0.25">
      <c r="H374" s="10"/>
      <c r="I374" s="10"/>
      <c r="J374" s="2"/>
      <c r="M374"/>
      <c r="O374"/>
      <c r="P374"/>
    </row>
    <row r="375" spans="8:16" x14ac:dyDescent="0.25">
      <c r="H375" s="10"/>
      <c r="I375" s="10"/>
      <c r="J375" s="2"/>
      <c r="M375"/>
      <c r="O375"/>
      <c r="P375"/>
    </row>
    <row r="376" spans="8:16" x14ac:dyDescent="0.25">
      <c r="H376" s="10"/>
      <c r="I376" s="10"/>
      <c r="J376" s="2"/>
      <c r="M376"/>
      <c r="O376"/>
      <c r="P376"/>
    </row>
    <row r="377" spans="8:16" x14ac:dyDescent="0.25">
      <c r="H377" s="10"/>
      <c r="I377" s="10"/>
      <c r="J377" s="2"/>
      <c r="M377"/>
      <c r="O377"/>
      <c r="P377"/>
    </row>
    <row r="378" spans="8:16" x14ac:dyDescent="0.25">
      <c r="H378" s="10"/>
      <c r="I378" s="10"/>
      <c r="J378" s="2"/>
      <c r="M378"/>
      <c r="O378"/>
      <c r="P378"/>
    </row>
    <row r="379" spans="8:16" x14ac:dyDescent="0.25">
      <c r="H379" s="10"/>
      <c r="I379" s="10"/>
      <c r="J379" s="2"/>
      <c r="M379"/>
      <c r="O379"/>
      <c r="P379"/>
    </row>
    <row r="380" spans="8:16" x14ac:dyDescent="0.25">
      <c r="H380" s="10"/>
      <c r="I380" s="10"/>
      <c r="J380" s="2"/>
      <c r="M380"/>
      <c r="O380"/>
      <c r="P380"/>
    </row>
    <row r="381" spans="8:16" x14ac:dyDescent="0.25">
      <c r="H381" s="10"/>
      <c r="I381" s="10"/>
      <c r="J381" s="2"/>
      <c r="M381"/>
      <c r="O381"/>
      <c r="P381"/>
    </row>
    <row r="382" spans="8:16" x14ac:dyDescent="0.25">
      <c r="H382" s="10"/>
      <c r="I382" s="10"/>
      <c r="J382" s="2"/>
      <c r="M382"/>
      <c r="O382"/>
      <c r="P382"/>
    </row>
    <row r="383" spans="8:16" x14ac:dyDescent="0.25">
      <c r="H383" s="10"/>
      <c r="I383" s="10"/>
      <c r="J383" s="2"/>
      <c r="M383"/>
      <c r="O383"/>
      <c r="P383"/>
    </row>
    <row r="384" spans="8:16" x14ac:dyDescent="0.25">
      <c r="H384" s="10"/>
      <c r="I384" s="10"/>
      <c r="J384" s="2"/>
      <c r="M384"/>
      <c r="O384"/>
      <c r="P384"/>
    </row>
    <row r="385" spans="8:16" x14ac:dyDescent="0.25">
      <c r="H385" s="10"/>
      <c r="I385" s="10"/>
      <c r="J385" s="2"/>
      <c r="M385"/>
      <c r="O385"/>
      <c r="P385"/>
    </row>
    <row r="386" spans="8:16" x14ac:dyDescent="0.25">
      <c r="H386" s="10"/>
      <c r="I386" s="10"/>
      <c r="J386" s="2"/>
      <c r="M386"/>
      <c r="O386"/>
      <c r="P386"/>
    </row>
    <row r="387" spans="8:16" x14ac:dyDescent="0.25">
      <c r="H387" s="10"/>
      <c r="I387" s="10"/>
      <c r="J387" s="2"/>
      <c r="M387"/>
      <c r="O387"/>
      <c r="P387"/>
    </row>
    <row r="388" spans="8:16" x14ac:dyDescent="0.25">
      <c r="H388" s="10"/>
      <c r="I388" s="10"/>
      <c r="J388" s="2"/>
      <c r="M388"/>
      <c r="O388"/>
      <c r="P388"/>
    </row>
    <row r="389" spans="8:16" x14ac:dyDescent="0.25">
      <c r="H389" s="10"/>
      <c r="I389" s="10"/>
      <c r="J389" s="2"/>
      <c r="M389"/>
      <c r="O389"/>
      <c r="P389"/>
    </row>
    <row r="390" spans="8:16" x14ac:dyDescent="0.25">
      <c r="H390" s="10"/>
      <c r="I390" s="10"/>
      <c r="J390" s="2"/>
      <c r="M390"/>
      <c r="O390"/>
      <c r="P390"/>
    </row>
    <row r="391" spans="8:16" x14ac:dyDescent="0.25">
      <c r="H391" s="10"/>
      <c r="I391" s="10"/>
      <c r="J391" s="2"/>
      <c r="M391"/>
      <c r="O391"/>
      <c r="P391"/>
    </row>
    <row r="392" spans="8:16" x14ac:dyDescent="0.25">
      <c r="H392" s="10"/>
      <c r="I392" s="10"/>
      <c r="J392" s="2"/>
      <c r="M392"/>
      <c r="O392"/>
      <c r="P392"/>
    </row>
    <row r="393" spans="8:16" x14ac:dyDescent="0.25">
      <c r="H393" s="10"/>
      <c r="I393" s="10"/>
      <c r="J393" s="2"/>
      <c r="M393"/>
      <c r="O393"/>
      <c r="P393"/>
    </row>
    <row r="394" spans="8:16" x14ac:dyDescent="0.25">
      <c r="H394" s="10"/>
      <c r="I394" s="10"/>
      <c r="J394" s="2"/>
      <c r="M394"/>
      <c r="O394"/>
      <c r="P394"/>
    </row>
    <row r="395" spans="8:16" x14ac:dyDescent="0.25">
      <c r="H395" s="10"/>
      <c r="I395" s="10"/>
      <c r="J395" s="2"/>
      <c r="M395"/>
      <c r="O395"/>
      <c r="P395"/>
    </row>
    <row r="396" spans="8:16" x14ac:dyDescent="0.25">
      <c r="H396" s="10"/>
      <c r="I396" s="10"/>
      <c r="J396" s="2"/>
      <c r="M396"/>
      <c r="O396"/>
      <c r="P396"/>
    </row>
    <row r="397" spans="8:16" x14ac:dyDescent="0.25">
      <c r="H397" s="10"/>
      <c r="I397" s="10"/>
      <c r="J397" s="2"/>
      <c r="M397"/>
      <c r="O397"/>
      <c r="P397"/>
    </row>
    <row r="398" spans="8:16" x14ac:dyDescent="0.25">
      <c r="H398" s="10"/>
      <c r="I398" s="10"/>
      <c r="J398" s="2"/>
      <c r="M398"/>
      <c r="O398"/>
      <c r="P398"/>
    </row>
    <row r="399" spans="8:16" x14ac:dyDescent="0.25">
      <c r="H399" s="10"/>
      <c r="I399" s="10"/>
      <c r="J399" s="2"/>
      <c r="M399"/>
      <c r="O399"/>
      <c r="P399"/>
    </row>
    <row r="400" spans="8:16" x14ac:dyDescent="0.25">
      <c r="H400" s="10"/>
      <c r="I400" s="10"/>
      <c r="J400" s="2"/>
      <c r="M400"/>
      <c r="O400"/>
      <c r="P400"/>
    </row>
    <row r="401" spans="8:16" x14ac:dyDescent="0.25">
      <c r="H401" s="10"/>
      <c r="I401" s="10"/>
      <c r="J401" s="2"/>
      <c r="M401"/>
      <c r="O401"/>
      <c r="P401"/>
    </row>
    <row r="402" spans="8:16" x14ac:dyDescent="0.25">
      <c r="H402" s="10"/>
      <c r="I402" s="10"/>
      <c r="J402" s="2"/>
      <c r="M402"/>
      <c r="O402"/>
      <c r="P402"/>
    </row>
    <row r="403" spans="8:16" x14ac:dyDescent="0.25">
      <c r="H403" s="10"/>
      <c r="I403" s="10"/>
      <c r="J403" s="2"/>
      <c r="M403"/>
      <c r="O403"/>
      <c r="P403"/>
    </row>
    <row r="404" spans="8:16" x14ac:dyDescent="0.25">
      <c r="H404" s="10"/>
      <c r="I404" s="10"/>
      <c r="J404" s="2"/>
      <c r="M404"/>
      <c r="O404"/>
      <c r="P404"/>
    </row>
    <row r="405" spans="8:16" x14ac:dyDescent="0.25">
      <c r="H405" s="10"/>
      <c r="I405" s="10"/>
      <c r="J405" s="2"/>
      <c r="M405"/>
      <c r="O405"/>
      <c r="P405"/>
    </row>
    <row r="406" spans="8:16" x14ac:dyDescent="0.25">
      <c r="H406" s="10"/>
      <c r="I406" s="10"/>
      <c r="J406" s="2"/>
      <c r="M406"/>
      <c r="O406"/>
      <c r="P406"/>
    </row>
    <row r="407" spans="8:16" x14ac:dyDescent="0.25">
      <c r="H407" s="10"/>
      <c r="I407" s="10"/>
      <c r="J407" s="2"/>
      <c r="M407"/>
      <c r="O407"/>
      <c r="P407"/>
    </row>
    <row r="408" spans="8:16" x14ac:dyDescent="0.25">
      <c r="H408" s="10"/>
      <c r="I408" s="10"/>
      <c r="J408" s="2"/>
      <c r="M408"/>
      <c r="O408"/>
      <c r="P408"/>
    </row>
    <row r="409" spans="8:16" x14ac:dyDescent="0.25">
      <c r="H409" s="10"/>
      <c r="I409" s="10"/>
      <c r="J409" s="2"/>
      <c r="M409"/>
      <c r="O409"/>
      <c r="P409"/>
    </row>
    <row r="410" spans="8:16" x14ac:dyDescent="0.25">
      <c r="H410" s="10"/>
      <c r="I410" s="10"/>
      <c r="J410" s="2"/>
      <c r="M410"/>
      <c r="O410"/>
      <c r="P410"/>
    </row>
    <row r="411" spans="8:16" x14ac:dyDescent="0.25">
      <c r="H411" s="10"/>
      <c r="I411" s="10"/>
      <c r="J411" s="2"/>
      <c r="M411"/>
      <c r="O411"/>
      <c r="P411"/>
    </row>
    <row r="412" spans="8:16" x14ac:dyDescent="0.25">
      <c r="H412" s="10"/>
      <c r="I412" s="10"/>
      <c r="J412" s="2"/>
      <c r="M412"/>
      <c r="O412"/>
      <c r="P412"/>
    </row>
    <row r="413" spans="8:16" x14ac:dyDescent="0.25">
      <c r="H413" s="10"/>
      <c r="I413" s="10"/>
      <c r="J413" s="2"/>
      <c r="M413"/>
      <c r="O413"/>
      <c r="P413"/>
    </row>
    <row r="414" spans="8:16" x14ac:dyDescent="0.25">
      <c r="H414" s="10"/>
      <c r="I414" s="10"/>
      <c r="J414" s="2"/>
      <c r="M414"/>
      <c r="O414"/>
      <c r="P414"/>
    </row>
    <row r="415" spans="8:16" x14ac:dyDescent="0.25">
      <c r="H415" s="10"/>
      <c r="I415" s="10"/>
      <c r="J415" s="2"/>
      <c r="M415"/>
      <c r="O415"/>
      <c r="P415"/>
    </row>
    <row r="416" spans="8:16" x14ac:dyDescent="0.25">
      <c r="H416" s="10"/>
      <c r="I416" s="10"/>
      <c r="J416" s="2"/>
      <c r="M416"/>
      <c r="O416"/>
      <c r="P416"/>
    </row>
    <row r="417" spans="8:16" x14ac:dyDescent="0.25">
      <c r="H417" s="10"/>
      <c r="I417" s="10"/>
      <c r="J417" s="2"/>
      <c r="M417"/>
      <c r="O417"/>
      <c r="P417"/>
    </row>
    <row r="418" spans="8:16" x14ac:dyDescent="0.25">
      <c r="H418" s="10"/>
      <c r="I418" s="10"/>
      <c r="J418" s="2"/>
      <c r="M418"/>
      <c r="O418"/>
      <c r="P418"/>
    </row>
    <row r="419" spans="8:16" x14ac:dyDescent="0.25">
      <c r="H419" s="10"/>
      <c r="I419" s="10"/>
      <c r="J419" s="2"/>
      <c r="M419"/>
      <c r="O419"/>
      <c r="P419"/>
    </row>
    <row r="420" spans="8:16" x14ac:dyDescent="0.25">
      <c r="H420" s="10"/>
      <c r="I420" s="10"/>
      <c r="J420" s="2"/>
      <c r="M420"/>
      <c r="O420"/>
      <c r="P4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"/>
  <sheetViews>
    <sheetView workbookViewId="0">
      <selection activeCell="A2" sqref="A2"/>
    </sheetView>
  </sheetViews>
  <sheetFormatPr defaultRowHeight="15" x14ac:dyDescent="0.25"/>
  <cols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3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131</v>
      </c>
      <c r="M1" t="s">
        <v>124</v>
      </c>
      <c r="N1" t="s">
        <v>125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-2060289485.5847616</v>
      </c>
      <c r="C2">
        <f>VLOOKUP($A2,all_biorepintensities!$A:$G,MATCH(C$1,all_biorepintensities!$A$1:$G$1,0),FALSE)</f>
        <v>693787843.54453897</v>
      </c>
      <c r="D2">
        <f>VLOOKUP($A2,all_biorepintensities!$A:$G,MATCH(D$1,all_biorepintensities!$A$1:$G$1,0),FALSE)</f>
        <v>1372860976.640821</v>
      </c>
      <c r="E2">
        <f>VLOOKUP($A2,all_biorepintensities!$A:$G,MATCH(E$1,all_biorepintensities!$A$1:$G$1,0),FALSE)</f>
        <v>-2101924905.6084573</v>
      </c>
      <c r="F2">
        <f>VLOOKUP($A2,all_biorepintensities!$A:$G,MATCH(F$1,all_biorepintensities!$A$1:$G$1,0),FALSE)</f>
        <v>1097832342.9832635</v>
      </c>
      <c r="G2">
        <f>VLOOKUP($A2,all_biorepintensities!$A:$G,MATCH(G$1,all_biorepintensities!$A$1:$G$1,0),FALSE)</f>
        <v>997733228.02459478</v>
      </c>
      <c r="H2" s="10">
        <f>ROUND(AVERAGE(B2:D2),all_biorepintensities!$U$4)</f>
        <v>2119778.2001994499</v>
      </c>
      <c r="I2" s="10">
        <f>ROUND(AVERAGE(E2:G2),all_biorepintensities!$U$4)</f>
        <v>-2119778.2001996799</v>
      </c>
      <c r="J2" s="2">
        <f>ROUND(SQRT(((1/3+1/3)/4)*((SUM((B2-H2)^2,(C2-H2)^2,(D2-H2)^2)+SUM((E2-I2)^2,(F2-I2)^2,(G2-I2)^2)))),all_biorepintensities!$U$4)</f>
        <v>1484904620.5681801</v>
      </c>
      <c r="K2" s="2">
        <f>ROUND((I2-H2)/(J2+all_biorepintensities!$U$2),all_biorepintensities!$U$4)</f>
        <v>-2.8551035000000001E-3</v>
      </c>
      <c r="L2" s="2">
        <f>K2+0.00000001*ROWS($K$2:K2)</f>
        <v>-2.8550935000000001E-3</v>
      </c>
      <c r="M2">
        <f>COUNTIF(L:L,"&lt;="&amp;$L2)</f>
        <v>62</v>
      </c>
      <c r="N2">
        <f>INDEX($K$2:$K$420,MATCH(ROWS($M$2:$M2),$M$2:$M$420,0))</f>
        <v>-3.3651205857000002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-2082658734.612741</v>
      </c>
      <c r="C3">
        <f>VLOOKUP($A3,all_biorepintensities!$A:$G,MATCH(C$1,all_biorepintensities!$A$1:$G$1,0),FALSE)</f>
        <v>1188980044.5297956</v>
      </c>
      <c r="D3">
        <f>VLOOKUP($A3,all_biorepintensities!$A:$G,MATCH(D$1,all_biorepintensities!$A$1:$G$1,0),FALSE)</f>
        <v>720821048.86932564</v>
      </c>
      <c r="E3">
        <f>VLOOKUP($A3,all_biorepintensities!$A:$G,MATCH(E$1,all_biorepintensities!$A$1:$G$1,0),FALSE)</f>
        <v>-2123907784.5348706</v>
      </c>
      <c r="F3">
        <f>VLOOKUP($A3,all_biorepintensities!$A:$G,MATCH(F$1,all_biorepintensities!$A$1:$G$1,0),FALSE)</f>
        <v>2063494673.1430044</v>
      </c>
      <c r="G3">
        <f>VLOOKUP($A3,all_biorepintensities!$A:$G,MATCH(G$1,all_biorepintensities!$A$1:$G$1,0),FALSE)</f>
        <v>233270752.60548782</v>
      </c>
      <c r="H3" s="10">
        <f>ROUND(AVERAGE(B3:D3),all_biorepintensities!$U$4)</f>
        <v>-57619213.737873197</v>
      </c>
      <c r="I3" s="10">
        <f>ROUND(AVERAGE(E3:G3),all_biorepintensities!$U$4)</f>
        <v>57619213.737873897</v>
      </c>
      <c r="J3" s="2">
        <f>ROUND(SQRT(((1/3+1/3)/4)*((SUM((B3-H3)^2,(C3-H3)^2,(D3-H3)^2)+SUM((E3-I3)^2,(F3-I3)^2,(G3-I3)^2)))),all_biorepintensities!$U$4)</f>
        <v>1585045418.9186399</v>
      </c>
      <c r="K3" s="2">
        <f>ROUND((I3-H3)/(J3+all_biorepintensities!$U$2),all_biorepintensities!$U$4)</f>
        <v>7.2703549100000001E-2</v>
      </c>
      <c r="L3" s="2">
        <f>K3+0.00000001*ROWS($K$2:K3)</f>
        <v>7.2703569100000004E-2</v>
      </c>
      <c r="M3">
        <f t="shared" ref="M3:M66" si="0">COUNTIF(L:L,"&lt;="&amp;$L3)</f>
        <v>76</v>
      </c>
      <c r="N3">
        <f>INDEX($K$2:$K$420,MATCH(ROWS($M$2:$M3),$M$2:$M$420,0))</f>
        <v>-1.0607919666000001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-192917770.99405837</v>
      </c>
      <c r="C4">
        <f>VLOOKUP($A4,all_biorepintensities!$A:$G,MATCH(C$1,all_biorepintensities!$A$1:$G$1,0),FALSE)</f>
        <v>406979208.67053545</v>
      </c>
      <c r="D4">
        <f>VLOOKUP($A4,all_biorepintensities!$A:$G,MATCH(D$1,all_biorepintensities!$A$1:$G$1,0),FALSE)</f>
        <v>-104515270.56264341</v>
      </c>
      <c r="E4">
        <f>VLOOKUP($A4,all_biorepintensities!$A:$G,MATCH(E$1,all_biorepintensities!$A$1:$G$1,0),FALSE)</f>
        <v>-273132198.97903347</v>
      </c>
      <c r="F4">
        <f>VLOOKUP($A4,all_biorepintensities!$A:$G,MATCH(F$1,all_biorepintensities!$A$1:$G$1,0),FALSE)</f>
        <v>246613524.86557186</v>
      </c>
      <c r="G4">
        <f>VLOOKUP($A4,all_biorepintensities!$A:$G,MATCH(G$1,all_biorepintensities!$A$1:$G$1,0),FALSE)</f>
        <v>-83027493.000371814</v>
      </c>
      <c r="H4" s="10">
        <f>ROUND(AVERAGE(B4:D4),all_biorepintensities!$U$4)</f>
        <v>36515389.0379446</v>
      </c>
      <c r="I4" s="10">
        <f>ROUND(AVERAGE(E4:G4),all_biorepintensities!$U$4)</f>
        <v>-36515389.037944503</v>
      </c>
      <c r="J4" s="2">
        <f>ROUND(SQRT(((1/3+1/3)/4)*((SUM((B4-H4)^2,(C4-H4)^2,(D4-H4)^2)+SUM((E4-I4)^2,(F4-I4)^2,(G4-I4)^2)))),all_biorepintensities!$U$4)</f>
        <v>240861487.15818301</v>
      </c>
      <c r="K4" s="2">
        <f>ROUND((I4-H4)/(J4+all_biorepintensities!$U$2),all_biorepintensities!$U$4)</f>
        <v>-0.30320653850000001</v>
      </c>
      <c r="L4" s="2">
        <f>K4+0.00000001*ROWS($K$2:K4)</f>
        <v>-0.30320650850000003</v>
      </c>
      <c r="M4">
        <f t="shared" si="0"/>
        <v>14</v>
      </c>
      <c r="N4">
        <f>INDEX($K$2:$K$420,MATCH(ROWS($M$2:$M4),$M$2:$M$420,0))</f>
        <v>-0.8542281209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-938094490.21828556</v>
      </c>
      <c r="C5">
        <f>VLOOKUP($A5,all_biorepintensities!$A:$G,MATCH(C$1,all_biorepintensities!$A$1:$G$1,0),FALSE)</f>
        <v>751742637.4919529</v>
      </c>
      <c r="D5">
        <f>VLOOKUP($A5,all_biorepintensities!$A:$G,MATCH(D$1,all_biorepintensities!$A$1:$G$1,0),FALSE)</f>
        <v>375635008.73297024</v>
      </c>
      <c r="E5">
        <f>VLOOKUP($A5,all_biorepintensities!$A:$G,MATCH(E$1,all_biorepintensities!$A$1:$G$1,0),FALSE)</f>
        <v>-1130244140.4635978</v>
      </c>
      <c r="F5">
        <f>VLOOKUP($A5,all_biorepintensities!$A:$G,MATCH(F$1,all_biorepintensities!$A$1:$G$1,0),FALSE)</f>
        <v>1154561247.0306177</v>
      </c>
      <c r="G5">
        <f>VLOOKUP($A5,all_biorepintensities!$A:$G,MATCH(G$1,all_biorepintensities!$A$1:$G$1,0),FALSE)</f>
        <v>-213600262.57365656</v>
      </c>
      <c r="H5" s="10">
        <f>ROUND(AVERAGE(B5:D5),all_biorepintensities!$U$4)</f>
        <v>63094385.335545897</v>
      </c>
      <c r="I5" s="10">
        <f>ROUND(AVERAGE(E5:G5),all_biorepintensities!$U$4)</f>
        <v>-63094385.335545503</v>
      </c>
      <c r="J5" s="2">
        <f>ROUND(SQRT(((1/3+1/3)/4)*((SUM((B5-H5)^2,(C5-H5)^2,(D5-H5)^2)+SUM((E5-I5)^2,(F5-I5)^2,(G5-I5)^2)))),all_biorepintensities!$U$4)</f>
        <v>838494988.95248699</v>
      </c>
      <c r="K5" s="2">
        <f>ROUND((I5-H5)/(J5+all_biorepintensities!$U$2),all_biorepintensities!$U$4)</f>
        <v>-0.15049436450000001</v>
      </c>
      <c r="L5" s="2">
        <f>K5+0.00000001*ROWS($K$2:K5)</f>
        <v>-0.1504943245</v>
      </c>
      <c r="M5">
        <f t="shared" si="0"/>
        <v>28</v>
      </c>
      <c r="N5">
        <f>INDEX($K$2:$K$420,MATCH(ROWS($M$2:$M5),$M$2:$M$420,0))</f>
        <v>-0.55083960269999999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-842451007.44875956</v>
      </c>
      <c r="C6">
        <f>VLOOKUP($A6,all_biorepintensities!$A:$G,MATCH(C$1,all_biorepintensities!$A$1:$G$1,0),FALSE)</f>
        <v>84930893.880321026</v>
      </c>
      <c r="D6">
        <f>VLOOKUP($A6,all_biorepintensities!$A:$G,MATCH(D$1,all_biorepintensities!$A$1:$G$1,0),FALSE)</f>
        <v>504594014.37540531</v>
      </c>
      <c r="E6">
        <f>VLOOKUP($A6,all_biorepintensities!$A:$G,MATCH(E$1,all_biorepintensities!$A$1:$G$1,0),FALSE)</f>
        <v>-728851294.05336428</v>
      </c>
      <c r="F6">
        <f>VLOOKUP($A6,all_biorepintensities!$A:$G,MATCH(F$1,all_biorepintensities!$A$1:$G$1,0),FALSE)</f>
        <v>-115257404.77423811</v>
      </c>
      <c r="G6">
        <f>VLOOKUP($A6,all_biorepintensities!$A:$G,MATCH(G$1,all_biorepintensities!$A$1:$G$1,0),FALSE)</f>
        <v>1097034798.0206351</v>
      </c>
      <c r="H6" s="10">
        <f>ROUND(AVERAGE(B6:D6),all_biorepintensities!$U$4)</f>
        <v>-84308699.731011093</v>
      </c>
      <c r="I6" s="10">
        <f>ROUND(AVERAGE(E6:G6),all_biorepintensities!$U$4)</f>
        <v>84308699.731010899</v>
      </c>
      <c r="J6" s="2">
        <f>ROUND(SQRT(((1/3+1/3)/4)*((SUM((B6-H6)^2,(C6-H6)^2,(D6-H6)^2)+SUM((E6-I6)^2,(F6-I6)^2,(G6-I6)^2)))),all_biorepintensities!$U$4)</f>
        <v>667944379.07096195</v>
      </c>
      <c r="K6" s="2">
        <f>ROUND((I6-H6)/(J6+all_biorepintensities!$U$2),all_biorepintensities!$U$4)</f>
        <v>0.25244227590000001</v>
      </c>
      <c r="L6" s="2">
        <f>K6+0.00000001*ROWS($K$2:K6)</f>
        <v>0.25244232589999999</v>
      </c>
      <c r="M6">
        <f t="shared" si="0"/>
        <v>93</v>
      </c>
      <c r="N6">
        <f>INDEX($K$2:$K$420,MATCH(ROWS($M$2:$M6),$M$2:$M$420,0))</f>
        <v>-0.54766740380000001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311406363.25943279</v>
      </c>
      <c r="C7">
        <f>VLOOKUP($A7,all_biorepintensities!$A:$G,MATCH(C$1,all_biorepintensities!$A$1:$G$1,0),FALSE)</f>
        <v>881858334.25814486</v>
      </c>
      <c r="D7">
        <f>VLOOKUP($A7,all_biorepintensities!$A:$G,MATCH(D$1,all_biorepintensities!$A$1:$G$1,0),FALSE)</f>
        <v>-825675360.36699963</v>
      </c>
      <c r="E7">
        <f>VLOOKUP($A7,all_biorepintensities!$A:$G,MATCH(E$1,all_biorepintensities!$A$1:$G$1,0),FALSE)</f>
        <v>-60505069.382284641</v>
      </c>
      <c r="F7">
        <f>VLOOKUP($A7,all_biorepintensities!$A:$G,MATCH(F$1,all_biorepintensities!$A$1:$G$1,0),FALSE)</f>
        <v>606398530.5651412</v>
      </c>
      <c r="G7">
        <f>VLOOKUP($A7,all_biorepintensities!$A:$G,MATCH(G$1,all_biorepintensities!$A$1:$G$1,0),FALSE)</f>
        <v>-913482798.33343387</v>
      </c>
      <c r="H7" s="10">
        <f>ROUND(AVERAGE(B7:D7),all_biorepintensities!$U$4)</f>
        <v>122529779.050193</v>
      </c>
      <c r="I7" s="10">
        <f>ROUND(AVERAGE(E7:G7),all_biorepintensities!$U$4)</f>
        <v>-122529779.050192</v>
      </c>
      <c r="J7" s="2">
        <f>ROUND(SQRT(((1/3+1/3)/4)*((SUM((B7-H7)^2,(C7-H7)^2,(D7-H7)^2)+SUM((E7-I7)^2,(F7-I7)^2,(G7-I7)^2)))),all_biorepintensities!$U$4)</f>
        <v>667350161.59874904</v>
      </c>
      <c r="K7" s="2">
        <f>ROUND((I7-H7)/(J7+all_biorepintensities!$U$2),all_biorepintensities!$U$4)</f>
        <v>-0.36721285440000001</v>
      </c>
      <c r="L7" s="2">
        <f>K7+0.00000001*ROWS($K$2:K7)</f>
        <v>-0.36721279439999999</v>
      </c>
      <c r="M7">
        <f t="shared" si="0"/>
        <v>13</v>
      </c>
      <c r="N7">
        <f>INDEX($K$2:$K$420,MATCH(ROWS($M$2:$M7),$M$2:$M$420,0))</f>
        <v>-0.52660674539999996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-299044693.28191066</v>
      </c>
      <c r="C8">
        <f>VLOOKUP($A8,all_biorepintensities!$A:$G,MATCH(C$1,all_biorepintensities!$A$1:$G$1,0),FALSE)</f>
        <v>194622990.52243263</v>
      </c>
      <c r="D8">
        <f>VLOOKUP($A8,all_biorepintensities!$A:$G,MATCH(D$1,all_biorepintensities!$A$1:$G$1,0),FALSE)</f>
        <v>115167966.98981088</v>
      </c>
      <c r="E8">
        <f>VLOOKUP($A8,all_biorepintensities!$A:$G,MATCH(E$1,all_biorepintensities!$A$1:$G$1,0),FALSE)</f>
        <v>-318158822.03535199</v>
      </c>
      <c r="F8">
        <f>VLOOKUP($A8,all_biorepintensities!$A:$G,MATCH(F$1,all_biorepintensities!$A$1:$G$1,0),FALSE)</f>
        <v>209828031.26399869</v>
      </c>
      <c r="G8">
        <f>VLOOKUP($A8,all_biorepintensities!$A:$G,MATCH(G$1,all_biorepintensities!$A$1:$G$1,0),FALSE)</f>
        <v>97584526.541020215</v>
      </c>
      <c r="H8" s="10">
        <f>ROUND(AVERAGE(B8:D8),all_biorepintensities!$U$4)</f>
        <v>3582088.0767776198</v>
      </c>
      <c r="I8" s="10">
        <f>ROUND(AVERAGE(E8:G8),all_biorepintensities!$U$4)</f>
        <v>-3582088.0767776999</v>
      </c>
      <c r="J8" s="2">
        <f>ROUND(SQRT(((1/3+1/3)/4)*((SUM((B8-H8)^2,(C8-H8)^2,(D8-H8)^2)+SUM((E8-I8)^2,(F8-I8)^2,(G8-I8)^2)))),all_biorepintensities!$U$4)</f>
        <v>221836309.04861599</v>
      </c>
      <c r="K8" s="2">
        <f>ROUND((I8-H8)/(J8+all_biorepintensities!$U$2),all_biorepintensities!$U$4)</f>
        <v>-3.2294876100000001E-2</v>
      </c>
      <c r="L8" s="2">
        <f>K8+0.00000001*ROWS($K$2:K8)</f>
        <v>-3.2294806100000004E-2</v>
      </c>
      <c r="M8">
        <f t="shared" si="0"/>
        <v>51</v>
      </c>
      <c r="N8">
        <f>INDEX($K$2:$K$420,MATCH(ROWS($M$2:$M8),$M$2:$M$420,0))</f>
        <v>-0.51861802599999995</v>
      </c>
      <c r="O8"/>
      <c r="P8"/>
    </row>
    <row r="9" spans="1:21" x14ac:dyDescent="0.25">
      <c r="A9" t="s">
        <v>14</v>
      </c>
      <c r="B9">
        <f>VLOOKUP($A9,all_biorepintensities!$A:$G,MATCH(B$1,all_biorepintensities!$A$1:$G$1,0),FALSE)</f>
        <v>-170991970.98971945</v>
      </c>
      <c r="C9">
        <f>VLOOKUP($A9,all_biorepintensities!$A:$G,MATCH(C$1,all_biorepintensities!$A$1:$G$1,0),FALSE)</f>
        <v>54358118.6493783</v>
      </c>
      <c r="D9">
        <f>VLOOKUP($A9,all_biorepintensities!$A:$G,MATCH(D$1,all_biorepintensities!$A$1:$G$1,0),FALSE)</f>
        <v>78901747.962171674</v>
      </c>
      <c r="E9">
        <f>VLOOKUP($A9,all_biorepintensities!$A:$G,MATCH(E$1,all_biorepintensities!$A$1:$G$1,0),FALSE)</f>
        <v>-146884428.2772361</v>
      </c>
      <c r="F9">
        <f>VLOOKUP($A9,all_biorepintensities!$A:$G,MATCH(F$1,all_biorepintensities!$A$1:$G$1,0),FALSE)</f>
        <v>191478299.31317276</v>
      </c>
      <c r="G9">
        <f>VLOOKUP($A9,all_biorepintensities!$A:$G,MATCH(G$1,all_biorepintensities!$A$1:$G$1,0),FALSE)</f>
        <v>-6861766.6577672958</v>
      </c>
      <c r="H9" s="10">
        <f>ROUND(AVERAGE(B9:D9),all_biorepintensities!$U$4)</f>
        <v>-12577368.1260565</v>
      </c>
      <c r="I9" s="10">
        <f>ROUND(AVERAGE(E9:G9),all_biorepintensities!$U$4)</f>
        <v>12577368.1260565</v>
      </c>
      <c r="J9" s="2">
        <f>ROUND(SQRT(((1/3+1/3)/4)*((SUM((B9-H9)^2,(C9-H9)^2,(D9-H9)^2)+SUM((E9-I9)^2,(F9-I9)^2,(G9-I9)^2)))),all_biorepintensities!$U$4)</f>
        <v>126329900.21073499</v>
      </c>
      <c r="K9" s="2">
        <f>ROUND((I9-H9)/(J9+all_biorepintensities!$U$2),all_biorepintensities!$U$4)</f>
        <v>0.1991194168</v>
      </c>
      <c r="L9" s="2">
        <f>K9+0.00000001*ROWS($K$2:K9)</f>
        <v>0.19911949680000002</v>
      </c>
      <c r="M9">
        <f t="shared" si="0"/>
        <v>90</v>
      </c>
      <c r="N9">
        <f>INDEX($K$2:$K$420,MATCH(ROWS($M$2:$M9),$M$2:$M$420,0))</f>
        <v>-0.4650770139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-399046596.98937392</v>
      </c>
      <c r="C10">
        <f>VLOOKUP($A10,all_biorepintensities!$A:$G,MATCH(C$1,all_biorepintensities!$A$1:$G$1,0),FALSE)</f>
        <v>131433484.71408248</v>
      </c>
      <c r="D10">
        <f>VLOOKUP($A10,all_biorepintensities!$A:$G,MATCH(D$1,all_biorepintensities!$A$1:$G$1,0),FALSE)</f>
        <v>375184799.64439654</v>
      </c>
      <c r="E10">
        <f>VLOOKUP($A10,all_biorepintensities!$A:$G,MATCH(E$1,all_biorepintensities!$A$1:$G$1,0),FALSE)</f>
        <v>-608402908.2796036</v>
      </c>
      <c r="F10">
        <f>VLOOKUP($A10,all_biorepintensities!$A:$G,MATCH(F$1,all_biorepintensities!$A$1:$G$1,0),FALSE)</f>
        <v>-233645922.62866426</v>
      </c>
      <c r="G10">
        <f>VLOOKUP($A10,all_biorepintensities!$A:$G,MATCH(G$1,all_biorepintensities!$A$1:$G$1,0),FALSE)</f>
        <v>734477143.5391624</v>
      </c>
      <c r="H10" s="10">
        <f>ROUND(AVERAGE(B10:D10),all_biorepintensities!$U$4)</f>
        <v>35857229.123034999</v>
      </c>
      <c r="I10" s="10">
        <f>ROUND(AVERAGE(E10:G10),all_biorepintensities!$U$4)</f>
        <v>-35857229.1230352</v>
      </c>
      <c r="J10" s="2">
        <f>ROUND(SQRT(((1/3+1/3)/4)*((SUM((B10-H10)^2,(C10-H10)^2,(D10-H10)^2)+SUM((E10-I10)^2,(F10-I10)^2,(G10-I10)^2)))),all_biorepintensities!$U$4)</f>
        <v>460753608.490179</v>
      </c>
      <c r="K10" s="2">
        <f>ROUND((I10-H10)/(J10+all_biorepintensities!$U$2),all_biorepintensities!$U$4)</f>
        <v>-0.15564600419999999</v>
      </c>
      <c r="L10" s="2">
        <f>K10+0.00000001*ROWS($K$2:K10)</f>
        <v>-0.15564591419999999</v>
      </c>
      <c r="M10">
        <f t="shared" si="0"/>
        <v>26</v>
      </c>
      <c r="N10">
        <f>INDEX($K$2:$K$420,MATCH(ROWS($M$2:$M10),$M$2:$M$420,0))</f>
        <v>-0.46407444450000002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-806277427.11976051</v>
      </c>
      <c r="C11">
        <f>VLOOKUP($A11,all_biorepintensities!$A:$G,MATCH(C$1,all_biorepintensities!$A$1:$G$1,0),FALSE)</f>
        <v>342609807.22394657</v>
      </c>
      <c r="D11">
        <f>VLOOKUP($A11,all_biorepintensities!$A:$G,MATCH(D$1,all_biorepintensities!$A$1:$G$1,0),FALSE)</f>
        <v>753069278.4182086</v>
      </c>
      <c r="E11">
        <f>VLOOKUP($A11,all_biorepintensities!$A:$G,MATCH(E$1,all_biorepintensities!$A$1:$G$1,0),FALSE)</f>
        <v>-855167263.30401731</v>
      </c>
      <c r="F11">
        <f>VLOOKUP($A11,all_biorepintensities!$A:$G,MATCH(F$1,all_biorepintensities!$A$1:$G$1,0),FALSE)</f>
        <v>-320429946.14886713</v>
      </c>
      <c r="G11">
        <f>VLOOKUP($A11,all_biorepintensities!$A:$G,MATCH(G$1,all_biorepintensities!$A$1:$G$1,0),FALSE)</f>
        <v>886195550.93049002</v>
      </c>
      <c r="H11" s="10">
        <f>ROUND(AVERAGE(B11:D11),all_biorepintensities!$U$4)</f>
        <v>96467219.507464901</v>
      </c>
      <c r="I11" s="10">
        <f>ROUND(AVERAGE(E11:G11),all_biorepintensities!$U$4)</f>
        <v>-96467219.507464796</v>
      </c>
      <c r="J11" s="2">
        <f>ROUND(SQRT(((1/3+1/3)/4)*((SUM((B11-H11)^2,(C11-H11)^2,(D11-H11)^2)+SUM((E11-I11)^2,(F11-I11)^2,(G11-I11)^2)))),all_biorepintensities!$U$4)</f>
        <v>694990589.15139794</v>
      </c>
      <c r="K11" s="2">
        <f>ROUND((I11-H11)/(J11+all_biorepintensities!$U$2),all_biorepintensities!$U$4)</f>
        <v>-0.27760726800000002</v>
      </c>
      <c r="L11" s="2">
        <f>K11+0.00000001*ROWS($K$2:K11)</f>
        <v>-0.27760716800000002</v>
      </c>
      <c r="M11">
        <f t="shared" si="0"/>
        <v>17</v>
      </c>
      <c r="N11">
        <f>INDEX($K$2:$K$420,MATCH(ROWS($M$2:$M11),$M$2:$M$420,0))</f>
        <v>-0.38179163059999999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-1360429905.918499</v>
      </c>
      <c r="C12">
        <f>VLOOKUP($A12,all_biorepintensities!$A:$G,MATCH(C$1,all_biorepintensities!$A$1:$G$1,0),FALSE)</f>
        <v>-39622898.335159063</v>
      </c>
      <c r="D12">
        <f>VLOOKUP($A12,all_biorepintensities!$A:$G,MATCH(D$1,all_biorepintensities!$A$1:$G$1,0),FALSE)</f>
        <v>1410171762.474426</v>
      </c>
      <c r="E12">
        <f>VLOOKUP($A12,all_biorepintensities!$A:$G,MATCH(E$1,all_biorepintensities!$A$1:$G$1,0),FALSE)</f>
        <v>-1371807838.3687892</v>
      </c>
      <c r="F12">
        <f>VLOOKUP($A12,all_biorepintensities!$A:$G,MATCH(F$1,all_biorepintensities!$A$1:$G$1,0),FALSE)</f>
        <v>109752024.25343943</v>
      </c>
      <c r="G12">
        <f>VLOOKUP($A12,all_biorepintensities!$A:$G,MATCH(G$1,all_biorepintensities!$A$1:$G$1,0),FALSE)</f>
        <v>1251936855.8945811</v>
      </c>
      <c r="H12" s="10">
        <f>ROUND(AVERAGE(B12:D12),all_biorepintensities!$U$4)</f>
        <v>3372986.0735893198</v>
      </c>
      <c r="I12" s="10">
        <f>ROUND(AVERAGE(E12:G12),all_biorepintensities!$U$4)</f>
        <v>-3372986.0735895601</v>
      </c>
      <c r="J12" s="2">
        <f>ROUND(SQRT(((1/3+1/3)/4)*((SUM((B12-H12)^2,(C12-H12)^2,(D12-H12)^2)+SUM((E12-I12)^2,(F12-I12)^2,(G12-I12)^2)))),all_biorepintensities!$U$4)</f>
        <v>1103185069.38204</v>
      </c>
      <c r="K12" s="2">
        <f>ROUND((I12-H12)/(J12+all_biorepintensities!$U$2),all_biorepintensities!$U$4)</f>
        <v>-6.1149958999999997E-3</v>
      </c>
      <c r="L12" s="2">
        <f>K12+0.00000001*ROWS($K$2:K12)</f>
        <v>-6.1148858999999995E-3</v>
      </c>
      <c r="M12">
        <f t="shared" si="0"/>
        <v>59</v>
      </c>
      <c r="N12">
        <f>INDEX($K$2:$K$420,MATCH(ROWS($M$2:$M12),$M$2:$M$420,0))</f>
        <v>-0.37873757429999999</v>
      </c>
      <c r="O12"/>
      <c r="P12"/>
      <c r="T12" s="2"/>
      <c r="U12" s="2"/>
    </row>
    <row r="13" spans="1:21" x14ac:dyDescent="0.25">
      <c r="A13" t="s">
        <v>18</v>
      </c>
      <c r="B13">
        <f>VLOOKUP($A13,all_biorepintensities!$A:$G,MATCH(B$1,all_biorepintensities!$A$1:$G$1,0),FALSE)</f>
        <v>-163893652.25691843</v>
      </c>
      <c r="C13">
        <f>VLOOKUP($A13,all_biorepintensities!$A:$G,MATCH(C$1,all_biorepintensities!$A$1:$G$1,0),FALSE)</f>
        <v>661626054.03382409</v>
      </c>
      <c r="D13">
        <f>VLOOKUP($A13,all_biorepintensities!$A:$G,MATCH(D$1,all_biorepintensities!$A$1:$G$1,0),FALSE)</f>
        <v>-288317083.18097448</v>
      </c>
      <c r="E13">
        <f>VLOOKUP($A13,all_biorepintensities!$A:$G,MATCH(E$1,all_biorepintensities!$A$1:$G$1,0),FALSE)</f>
        <v>-308827334.76645231</v>
      </c>
      <c r="F13">
        <f>VLOOKUP($A13,all_biorepintensities!$A:$G,MATCH(F$1,all_biorepintensities!$A$1:$G$1,0),FALSE)</f>
        <v>375599146.64849818</v>
      </c>
      <c r="G13">
        <f>VLOOKUP($A13,all_biorepintensities!$A:$G,MATCH(G$1,all_biorepintensities!$A$1:$G$1,0),FALSE)</f>
        <v>-276187130.47797787</v>
      </c>
      <c r="H13" s="10">
        <f>ROUND(AVERAGE(B13:D13),all_biorepintensities!$U$4)</f>
        <v>69805106.198643699</v>
      </c>
      <c r="I13" s="10">
        <f>ROUND(AVERAGE(E13:G13),all_biorepintensities!$U$4)</f>
        <v>-69805106.198643997</v>
      </c>
      <c r="J13" s="2">
        <f>ROUND(SQRT(((1/3+1/3)/4)*((SUM((B13-H13)^2,(C13-H13)^2,(D13-H13)^2)+SUM((E13-I13)^2,(F13-I13)^2,(G13-I13)^2)))),all_biorepintensities!$U$4)</f>
        <v>372207102.000067</v>
      </c>
      <c r="K13" s="2">
        <f>ROUND((I13-H13)/(J13+all_biorepintensities!$U$2),all_biorepintensities!$U$4)</f>
        <v>-0.37508744799999999</v>
      </c>
      <c r="L13" s="2">
        <f>K13+0.00000001*ROWS($K$2:K13)</f>
        <v>-0.375087328</v>
      </c>
      <c r="M13">
        <f t="shared" si="0"/>
        <v>12</v>
      </c>
      <c r="N13">
        <f>INDEX($K$2:$K$420,MATCH(ROWS($M$2:$M13),$M$2:$M$420,0))</f>
        <v>-0.37508744799999999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-790123356.92377281</v>
      </c>
      <c r="C14">
        <f>VLOOKUP($A14,all_biorepintensities!$A:$G,MATCH(C$1,all_biorepintensities!$A$1:$G$1,0),FALSE)</f>
        <v>367441891.8861773</v>
      </c>
      <c r="D14">
        <f>VLOOKUP($A14,all_biorepintensities!$A:$G,MATCH(D$1,all_biorepintensities!$A$1:$G$1,0),FALSE)</f>
        <v>138073295.7042222</v>
      </c>
      <c r="E14">
        <f>VLOOKUP($A14,all_biorepintensities!$A:$G,MATCH(E$1,all_biorepintensities!$A$1:$G$1,0),FALSE)</f>
        <v>-815088389.83178556</v>
      </c>
      <c r="F14">
        <f>VLOOKUP($A14,all_biorepintensities!$A:$G,MATCH(F$1,all_biorepintensities!$A$1:$G$1,0),FALSE)</f>
        <v>1557556156.5948327</v>
      </c>
      <c r="G14">
        <f>VLOOKUP($A14,all_biorepintensities!$A:$G,MATCH(G$1,all_biorepintensities!$A$1:$G$1,0),FALSE)</f>
        <v>-457859597.42967379</v>
      </c>
      <c r="H14" s="10">
        <f>ROUND(AVERAGE(B14:D14),all_biorepintensities!$U$4)</f>
        <v>-94869389.777791098</v>
      </c>
      <c r="I14" s="10">
        <f>ROUND(AVERAGE(E14:G14),all_biorepintensities!$U$4)</f>
        <v>94869389.777791098</v>
      </c>
      <c r="J14" s="2">
        <f>ROUND(SQRT(((1/3+1/3)/4)*((SUM((B14-H14)^2,(C14-H14)^2,(D14-H14)^2)+SUM((E14-I14)^2,(F14-I14)^2,(G14-I14)^2)))),all_biorepintensities!$U$4)</f>
        <v>818978750.894333</v>
      </c>
      <c r="K14" s="2">
        <f>ROUND((I14-H14)/(J14+all_biorepintensities!$U$2),all_biorepintensities!$U$4)</f>
        <v>0.23167729209999999</v>
      </c>
      <c r="L14" s="2">
        <f>K14+0.00000001*ROWS($K$2:K14)</f>
        <v>0.23167742209999997</v>
      </c>
      <c r="M14">
        <f t="shared" si="0"/>
        <v>92</v>
      </c>
      <c r="N14">
        <f>INDEX($K$2:$K$420,MATCH(ROWS($M$2:$M14),$M$2:$M$420,0))</f>
        <v>-0.36721285440000001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-119644149.50877976</v>
      </c>
      <c r="C15">
        <f>VLOOKUP($A15,all_biorepintensities!$A:$G,MATCH(C$1,all_biorepintensities!$A$1:$G$1,0),FALSE)</f>
        <v>-13902644.633220732</v>
      </c>
      <c r="D15">
        <f>VLOOKUP($A15,all_biorepintensities!$A:$G,MATCH(D$1,all_biorepintensities!$A$1:$G$1,0),FALSE)</f>
        <v>272902587.06460214</v>
      </c>
      <c r="E15">
        <f>VLOOKUP($A15,all_biorepintensities!$A:$G,MATCH(E$1,all_biorepintensities!$A$1:$G$1,0),FALSE)</f>
        <v>-200450672.08816636</v>
      </c>
      <c r="F15">
        <f>VLOOKUP($A15,all_biorepintensities!$A:$G,MATCH(F$1,all_biorepintensities!$A$1:$G$1,0),FALSE)</f>
        <v>-162399769.4595269</v>
      </c>
      <c r="G15">
        <f>VLOOKUP($A15,all_biorepintensities!$A:$G,MATCH(G$1,all_biorepintensities!$A$1:$G$1,0),FALSE)</f>
        <v>223494648.62509191</v>
      </c>
      <c r="H15" s="10">
        <f>ROUND(AVERAGE(B15:D15),all_biorepintensities!$U$4)</f>
        <v>46451930.974200502</v>
      </c>
      <c r="I15" s="10">
        <f>ROUND(AVERAGE(E15:G15),all_biorepintensities!$U$4)</f>
        <v>-46451930.974200398</v>
      </c>
      <c r="J15" s="2">
        <f>ROUND(SQRT(((1/3+1/3)/4)*((SUM((B15-H15)^2,(C15-H15)^2,(D15-H15)^2)+SUM((E15-I15)^2,(F15-I15)^2,(G15-I15)^2)))),all_biorepintensities!$U$4)</f>
        <v>179137355.00252199</v>
      </c>
      <c r="K15" s="2">
        <f>ROUND((I15-H15)/(J15+all_biorepintensities!$U$2),all_biorepintensities!$U$4)</f>
        <v>-0.51861802599999995</v>
      </c>
      <c r="L15" s="2">
        <f>K15+0.00000001*ROWS($K$2:K15)</f>
        <v>-0.51861788599999992</v>
      </c>
      <c r="M15">
        <f t="shared" si="0"/>
        <v>7</v>
      </c>
      <c r="N15">
        <f>INDEX($K$2:$K$420,MATCH(ROWS($M$2:$M15),$M$2:$M$420,0))</f>
        <v>-0.30320653850000001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-1155987190.2045598</v>
      </c>
      <c r="C16">
        <f>VLOOKUP($A16,all_biorepintensities!$A:$G,MATCH(C$1,all_biorepintensities!$A$1:$G$1,0),FALSE)</f>
        <v>369050615.39371371</v>
      </c>
      <c r="D16">
        <f>VLOOKUP($A16,all_biorepintensities!$A:$G,MATCH(D$1,all_biorepintensities!$A$1:$G$1,0),FALSE)</f>
        <v>761047505.55222702</v>
      </c>
      <c r="E16">
        <f>VLOOKUP($A16,all_biorepintensities!$A:$G,MATCH(E$1,all_biorepintensities!$A$1:$G$1,0),FALSE)</f>
        <v>-1161457638.7551513</v>
      </c>
      <c r="F16">
        <f>VLOOKUP($A16,all_biorepintensities!$A:$G,MATCH(F$1,all_biorepintensities!$A$1:$G$1,0),FALSE)</f>
        <v>460312027.6928606</v>
      </c>
      <c r="G16">
        <f>VLOOKUP($A16,all_biorepintensities!$A:$G,MATCH(G$1,all_biorepintensities!$A$1:$G$1,0),FALSE)</f>
        <v>727034680.32091141</v>
      </c>
      <c r="H16" s="10">
        <f>ROUND(AVERAGE(B16:D16),all_biorepintensities!$U$4)</f>
        <v>-8629689.7528730202</v>
      </c>
      <c r="I16" s="10">
        <f>ROUND(AVERAGE(E16:G16),all_biorepintensities!$U$4)</f>
        <v>8629689.7528735809</v>
      </c>
      <c r="J16" s="2">
        <f>ROUND(SQRT(((1/3+1/3)/4)*((SUM((B16-H16)^2,(C16-H16)^2,(D16-H16)^2)+SUM((E16-I16)^2,(F16-I16)^2,(G16-I16)^2)))),all_biorepintensities!$U$4)</f>
        <v>830732774.21464205</v>
      </c>
      <c r="K16" s="2">
        <f>ROUND((I16-H16)/(J16+all_biorepintensities!$U$2),all_biorepintensities!$U$4)</f>
        <v>2.0776090699999999E-2</v>
      </c>
      <c r="L16" s="2">
        <f>K16+0.00000001*ROWS($K$2:K16)</f>
        <v>2.07762407E-2</v>
      </c>
      <c r="M16">
        <f t="shared" si="0"/>
        <v>69</v>
      </c>
      <c r="N16">
        <f>INDEX($K$2:$K$420,MATCH(ROWS($M$2:$M16),$M$2:$M$420,0))</f>
        <v>-0.29307526969999997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-133896201.25876254</v>
      </c>
      <c r="C17">
        <f>VLOOKUP($A17,all_biorepintensities!$A:$G,MATCH(C$1,all_biorepintensities!$A$1:$G$1,0),FALSE)</f>
        <v>268123946.55635971</v>
      </c>
      <c r="D17">
        <f>VLOOKUP($A17,all_biorepintensities!$A:$G,MATCH(D$1,all_biorepintensities!$A$1:$G$1,0),FALSE)</f>
        <v>-87885525.607209802</v>
      </c>
      <c r="E17">
        <f>VLOOKUP($A17,all_biorepintensities!$A:$G,MATCH(E$1,all_biorepintensities!$A$1:$G$1,0),FALSE)</f>
        <v>-162648953.60020238</v>
      </c>
      <c r="F17">
        <f>VLOOKUP($A17,all_biorepintensities!$A:$G,MATCH(F$1,all_biorepintensities!$A$1:$G$1,0),FALSE)</f>
        <v>209376451.42084831</v>
      </c>
      <c r="G17">
        <f>VLOOKUP($A17,all_biorepintensities!$A:$G,MATCH(G$1,all_biorepintensities!$A$1:$G$1,0),FALSE)</f>
        <v>-93069717.511033475</v>
      </c>
      <c r="H17" s="10">
        <f>ROUND(AVERAGE(B17:D17),all_biorepintensities!$U$4)</f>
        <v>15447406.5634625</v>
      </c>
      <c r="I17" s="10">
        <f>ROUND(AVERAGE(E17:G17),all_biorepintensities!$U$4)</f>
        <v>-15447406.5634625</v>
      </c>
      <c r="J17" s="2">
        <f>ROUND(SQRT(((1/3+1/3)/4)*((SUM((B17-H17)^2,(C17-H17)^2,(D17-H17)^2)+SUM((E17-I17)^2,(F17-I17)^2,(G17-I17)^2)))),all_biorepintensities!$U$4)</f>
        <v>170814679.139377</v>
      </c>
      <c r="K17" s="2">
        <f>ROUND((I17-H17)/(J17+all_biorepintensities!$U$2),all_biorepintensities!$U$4)</f>
        <v>-0.1808674354</v>
      </c>
      <c r="L17" s="2">
        <f>K17+0.00000001*ROWS($K$2:K17)</f>
        <v>-0.1808672754</v>
      </c>
      <c r="M17">
        <f t="shared" si="0"/>
        <v>23</v>
      </c>
      <c r="N17">
        <f>INDEX($K$2:$K$420,MATCH(ROWS($M$2:$M17),$M$2:$M$420,0))</f>
        <v>-0.28669112029999999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-284545040.30075717</v>
      </c>
      <c r="C18">
        <f>VLOOKUP($A18,all_biorepintensities!$A:$G,MATCH(C$1,all_biorepintensities!$A$1:$G$1,0),FALSE)</f>
        <v>99501625.705036938</v>
      </c>
      <c r="D18">
        <f>VLOOKUP($A18,all_biorepintensities!$A:$G,MATCH(D$1,all_biorepintensities!$A$1:$G$1,0),FALSE)</f>
        <v>207612542.88053721</v>
      </c>
      <c r="E18">
        <f>VLOOKUP($A18,all_biorepintensities!$A:$G,MATCH(E$1,all_biorepintensities!$A$1:$G$1,0),FALSE)</f>
        <v>-311418906.45811892</v>
      </c>
      <c r="F18">
        <f>VLOOKUP($A18,all_biorepintensities!$A:$G,MATCH(F$1,all_biorepintensities!$A$1:$G$1,0),FALSE)</f>
        <v>158895442.65282267</v>
      </c>
      <c r="G18">
        <f>VLOOKUP($A18,all_biorepintensities!$A:$G,MATCH(G$1,all_biorepintensities!$A$1:$G$1,0),FALSE)</f>
        <v>129954335.52047962</v>
      </c>
      <c r="H18" s="10">
        <f>ROUND(AVERAGE(B18:D18),all_biorepintensities!$U$4)</f>
        <v>7523042.7616056604</v>
      </c>
      <c r="I18" s="10">
        <f>ROUND(AVERAGE(E18:G18),all_biorepintensities!$U$4)</f>
        <v>-7523042.7616055403</v>
      </c>
      <c r="J18" s="2">
        <f>ROUND(SQRT(((1/3+1/3)/4)*((SUM((B18-H18)^2,(C18-H18)^2,(D18-H18)^2)+SUM((E18-I18)^2,(F18-I18)^2,(G18-I18)^2)))),all_biorepintensities!$U$4)</f>
        <v>213208610.958316</v>
      </c>
      <c r="K18" s="2">
        <f>ROUND((I18-H18)/(J18+all_biorepintensities!$U$2),all_biorepintensities!$U$4)</f>
        <v>-7.05697832E-2</v>
      </c>
      <c r="L18" s="2">
        <f>K18+0.00000001*ROWS($K$2:K18)</f>
        <v>-7.0569613200000006E-2</v>
      </c>
      <c r="M18">
        <f t="shared" si="0"/>
        <v>39</v>
      </c>
      <c r="N18">
        <f>INDEX($K$2:$K$420,MATCH(ROWS($M$2:$M18),$M$2:$M$420,0))</f>
        <v>-0.27760726800000002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206136222.43806076</v>
      </c>
      <c r="C19">
        <f>VLOOKUP($A19,all_biorepintensities!$A:$G,MATCH(C$1,all_biorepintensities!$A$1:$G$1,0),FALSE)</f>
        <v>186510051.70060349</v>
      </c>
      <c r="D19">
        <f>VLOOKUP($A19,all_biorepintensities!$A:$G,MATCH(D$1,all_biorepintensities!$A$1:$G$1,0),FALSE)</f>
        <v>-15671723.218138218</v>
      </c>
      <c r="E19">
        <f>VLOOKUP($A19,all_biorepintensities!$A:$G,MATCH(E$1,all_biorepintensities!$A$1:$G$1,0),FALSE)</f>
        <v>-139350066.54483223</v>
      </c>
      <c r="F19">
        <f>VLOOKUP($A19,all_biorepintensities!$A:$G,MATCH(F$1,all_biorepintensities!$A$1:$G$1,0),FALSE)</f>
        <v>-79888953.425135136</v>
      </c>
      <c r="G19">
        <f>VLOOKUP($A19,all_biorepintensities!$A:$G,MATCH(G$1,all_biorepintensities!$A$1:$G$1,0),FALSE)</f>
        <v>-157735530.95055819</v>
      </c>
      <c r="H19" s="10">
        <f>ROUND(AVERAGE(B19:D19),all_biorepintensities!$U$4)</f>
        <v>125658183.640175</v>
      </c>
      <c r="I19" s="10">
        <f>ROUND(AVERAGE(E19:G19),all_biorepintensities!$U$4)</f>
        <v>-125658183.640175</v>
      </c>
      <c r="J19" s="2">
        <f>ROUND(SQRT(((1/3+1/3)/4)*((SUM((B19-H19)^2,(C19-H19)^2,(D19-H19)^2)+SUM((E19-I19)^2,(F19-I19)^2,(G19-I19)^2)))),all_biorepintensities!$U$4)</f>
        <v>74682721.6186364</v>
      </c>
      <c r="K19" s="2">
        <f>ROUND((I19-H19)/(J19+all_biorepintensities!$U$2),all_biorepintensities!$U$4)</f>
        <v>-3.3651205857000002</v>
      </c>
      <c r="L19" s="2">
        <f>K19+0.00000001*ROWS($K$2:K19)</f>
        <v>-3.3651204057000004</v>
      </c>
      <c r="M19">
        <f t="shared" si="0"/>
        <v>1</v>
      </c>
      <c r="N19">
        <f>INDEX($K$2:$K$420,MATCH(ROWS($M$2:$M19),$M$2:$M$420,0))</f>
        <v>-0.2573151514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-757025396.43352222</v>
      </c>
      <c r="C20">
        <f>VLOOKUP($A20,all_biorepintensities!$A:$G,MATCH(C$1,all_biorepintensities!$A$1:$G$1,0),FALSE)</f>
        <v>-437817405.13734818</v>
      </c>
      <c r="D20">
        <f>VLOOKUP($A20,all_biorepintensities!$A:$G,MATCH(D$1,all_biorepintensities!$A$1:$G$1,0),FALSE)</f>
        <v>1300244635.2865674</v>
      </c>
      <c r="E20">
        <f>VLOOKUP($A20,all_biorepintensities!$A:$G,MATCH(E$1,all_biorepintensities!$A$1:$G$1,0),FALSE)</f>
        <v>-887873385.2347399</v>
      </c>
      <c r="F20">
        <f>VLOOKUP($A20,all_biorepintensities!$A:$G,MATCH(F$1,all_biorepintensities!$A$1:$G$1,0),FALSE)</f>
        <v>-759295668.25308073</v>
      </c>
      <c r="G20">
        <f>VLOOKUP($A20,all_biorepintensities!$A:$G,MATCH(G$1,all_biorepintensities!$A$1:$G$1,0),FALSE)</f>
        <v>1541767219.7721226</v>
      </c>
      <c r="H20" s="10">
        <f>ROUND(AVERAGE(B20:D20),all_biorepintensities!$U$4)</f>
        <v>35133944.571898997</v>
      </c>
      <c r="I20" s="10">
        <f>ROUND(AVERAGE(E20:G20),all_biorepintensities!$U$4)</f>
        <v>-35133944.571899302</v>
      </c>
      <c r="J20" s="2">
        <f>ROUND(SQRT(((1/3+1/3)/4)*((SUM((B20-H20)^2,(C20-H20)^2,(D20-H20)^2)+SUM((E20-I20)^2,(F20-I20)^2,(G20-I20)^2)))),all_biorepintensities!$U$4)</f>
        <v>1015701440.57452</v>
      </c>
      <c r="K20" s="2">
        <f>ROUND((I20-H20)/(J20+all_biorepintensities!$U$2),all_biorepintensities!$U$4)</f>
        <v>-6.9181637700000007E-2</v>
      </c>
      <c r="L20" s="2">
        <f>K20+0.00000001*ROWS($K$2:K20)</f>
        <v>-6.9181447700000009E-2</v>
      </c>
      <c r="M20">
        <f t="shared" si="0"/>
        <v>40</v>
      </c>
      <c r="N20">
        <f>INDEX($K$2:$K$420,MATCH(ROWS($M$2:$M20),$M$2:$M$420,0))</f>
        <v>-0.24524648390000001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-12634479.821400613</v>
      </c>
      <c r="C21">
        <f>VLOOKUP($A21,all_biorepintensities!$A:$G,MATCH(C$1,all_biorepintensities!$A$1:$G$1,0),FALSE)</f>
        <v>-61151662.563123435</v>
      </c>
      <c r="D21">
        <f>VLOOKUP($A21,all_biorepintensities!$A:$G,MATCH(D$1,all_biorepintensities!$A$1:$G$1,0),FALSE)</f>
        <v>78410682.846214503</v>
      </c>
      <c r="E21">
        <f>VLOOKUP($A21,all_biorepintensities!$A:$G,MATCH(E$1,all_biorepintensities!$A$1:$G$1,0),FALSE)</f>
        <v>-21842679.783144414</v>
      </c>
      <c r="F21">
        <f>VLOOKUP($A21,all_biorepintensities!$A:$G,MATCH(F$1,all_biorepintensities!$A$1:$G$1,0),FALSE)</f>
        <v>-68193599.69801721</v>
      </c>
      <c r="G21">
        <f>VLOOKUP($A21,all_biorepintensities!$A:$G,MATCH(G$1,all_biorepintensities!$A$1:$G$1,0),FALSE)</f>
        <v>85411739.019471079</v>
      </c>
      <c r="H21" s="10">
        <f>ROUND(AVERAGE(B21:D21),all_biorepintensities!$U$4)</f>
        <v>1541513.48723015</v>
      </c>
      <c r="I21" s="10">
        <f>ROUND(AVERAGE(E21:G21),all_biorepintensities!$U$4)</f>
        <v>-1541513.4872301801</v>
      </c>
      <c r="J21" s="2">
        <f>ROUND(SQRT(((1/3+1/3)/4)*((SUM((B21-H21)^2,(C21-H21)^2,(D21-H21)^2)+SUM((E21-I21)^2,(F21-I21)^2,(G21-I21)^2)))),all_biorepintensities!$U$4)</f>
        <v>61177022.345302597</v>
      </c>
      <c r="K21" s="2">
        <f>ROUND((I21-H21)/(J21+all_biorepintensities!$U$2),all_biorepintensities!$U$4)</f>
        <v>-5.0395177899999997E-2</v>
      </c>
      <c r="L21" s="2">
        <f>K21+0.00000001*ROWS($K$2:K21)</f>
        <v>-5.0394977899999999E-2</v>
      </c>
      <c r="M21">
        <f t="shared" si="0"/>
        <v>48</v>
      </c>
      <c r="N21">
        <f>INDEX($K$2:$K$420,MATCH(ROWS($M$2:$M21),$M$2:$M$420,0))</f>
        <v>-0.22921522659999999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-776005043.6512605</v>
      </c>
      <c r="C22">
        <f>VLOOKUP($A22,all_biorepintensities!$A:$G,MATCH(C$1,all_biorepintensities!$A$1:$G$1,0),FALSE)</f>
        <v>320498516.24308908</v>
      </c>
      <c r="D22">
        <f>VLOOKUP($A22,all_biorepintensities!$A:$G,MATCH(D$1,all_biorepintensities!$A$1:$G$1,0),FALSE)</f>
        <v>434330763.02652776</v>
      </c>
      <c r="E22">
        <f>VLOOKUP($A22,all_biorepintensities!$A:$G,MATCH(E$1,all_biorepintensities!$A$1:$G$1,0),FALSE)</f>
        <v>-773742163.1309433</v>
      </c>
      <c r="F22">
        <f>VLOOKUP($A22,all_biorepintensities!$A:$G,MATCH(F$1,all_biorepintensities!$A$1:$G$1,0),FALSE)</f>
        <v>359432911.59247887</v>
      </c>
      <c r="G22">
        <f>VLOOKUP($A22,all_biorepintensities!$A:$G,MATCH(G$1,all_biorepintensities!$A$1:$G$1,0),FALSE)</f>
        <v>435485015.92010891</v>
      </c>
      <c r="H22" s="10">
        <f>ROUND(AVERAGE(B22:D22),all_biorepintensities!$U$4)</f>
        <v>-7058588.12721455</v>
      </c>
      <c r="I22" s="10">
        <f>ROUND(AVERAGE(E22:G22),all_biorepintensities!$U$4)</f>
        <v>7058588.1272148304</v>
      </c>
      <c r="J22" s="2">
        <f>ROUND(SQRT(((1/3+1/3)/4)*((SUM((B22-H22)^2,(C22-H22)^2,(D22-H22)^2)+SUM((E22-I22)^2,(F22-I22)^2,(G22-I22)^2)))),all_biorepintensities!$U$4)</f>
        <v>549357738.39892006</v>
      </c>
      <c r="K22" s="2">
        <f>ROUND((I22-H22)/(J22+all_biorepintensities!$U$2),all_biorepintensities!$U$4)</f>
        <v>2.56976015E-2</v>
      </c>
      <c r="L22" s="2">
        <f>K22+0.00000001*ROWS($K$2:K22)</f>
        <v>2.5697811500000001E-2</v>
      </c>
      <c r="M22">
        <f t="shared" si="0"/>
        <v>70</v>
      </c>
      <c r="N22">
        <f>INDEX($K$2:$K$420,MATCH(ROWS($M$2:$M22),$M$2:$M$420,0))</f>
        <v>-0.2278264304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-245272505.01637253</v>
      </c>
      <c r="C23">
        <f>VLOOKUP($A23,all_biorepintensities!$A:$G,MATCH(C$1,all_biorepintensities!$A$1:$G$1,0),FALSE)</f>
        <v>-2876741.1884590387</v>
      </c>
      <c r="D23">
        <f>VLOOKUP($A23,all_biorepintensities!$A:$G,MATCH(D$1,all_biorepintensities!$A$1:$G$1,0),FALSE)</f>
        <v>213994924.6711095</v>
      </c>
      <c r="E23">
        <f>VLOOKUP($A23,all_biorepintensities!$A:$G,MATCH(E$1,all_biorepintensities!$A$1:$G$1,0),FALSE)</f>
        <v>-217771252.3897073</v>
      </c>
      <c r="F23">
        <f>VLOOKUP($A23,all_biorepintensities!$A:$G,MATCH(F$1,all_biorepintensities!$A$1:$G$1,0),FALSE)</f>
        <v>194263837.945656</v>
      </c>
      <c r="G23">
        <f>VLOOKUP($A23,all_biorepintensities!$A:$G,MATCH(G$1,all_biorepintensities!$A$1:$G$1,0),FALSE)</f>
        <v>57661735.977773726</v>
      </c>
      <c r="H23" s="10">
        <f>ROUND(AVERAGE(B23:D23),all_biorepintensities!$U$4)</f>
        <v>-11384773.844574001</v>
      </c>
      <c r="I23" s="10">
        <f>ROUND(AVERAGE(E23:G23),all_biorepintensities!$U$4)</f>
        <v>11384773.844574099</v>
      </c>
      <c r="J23" s="2">
        <f>ROUND(SQRT(((1/3+1/3)/4)*((SUM((B23-H23)^2,(C23-H23)^2,(D23-H23)^2)+SUM((E23-I23)^2,(F23-I23)^2,(G23-I23)^2)))),all_biorepintensities!$U$4)</f>
        <v>179662025.103452</v>
      </c>
      <c r="K23" s="2">
        <f>ROUND((I23-H23)/(J23+all_biorepintensities!$U$2),all_biorepintensities!$U$4)</f>
        <v>0.12673544980000001</v>
      </c>
      <c r="L23" s="2">
        <f>K23+0.00000001*ROWS($K$2:K23)</f>
        <v>0.12673566980000001</v>
      </c>
      <c r="M23">
        <f t="shared" si="0"/>
        <v>82</v>
      </c>
      <c r="N23">
        <f>INDEX($K$2:$K$420,MATCH(ROWS($M$2:$M23),$M$2:$M$420,0))</f>
        <v>-0.2117198616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-31422410.861777604</v>
      </c>
      <c r="C24">
        <f>VLOOKUP($A24,all_biorepintensities!$A:$G,MATCH(C$1,all_biorepintensities!$A$1:$G$1,0),FALSE)</f>
        <v>-57837817.328548491</v>
      </c>
      <c r="D24">
        <f>VLOOKUP($A24,all_biorepintensities!$A:$G,MATCH(D$1,all_biorepintensities!$A$1:$G$1,0),FALSE)</f>
        <v>116509763.99709538</v>
      </c>
      <c r="E24">
        <f>VLOOKUP($A24,all_biorepintensities!$A:$G,MATCH(E$1,all_biorepintensities!$A$1:$G$1,0),FALSE)</f>
        <v>-41353263.751302809</v>
      </c>
      <c r="F24">
        <f>VLOOKUP($A24,all_biorepintensities!$A:$G,MATCH(F$1,all_biorepintensities!$A$1:$G$1,0),FALSE)</f>
        <v>-75712865.363682926</v>
      </c>
      <c r="G24">
        <f>VLOOKUP($A24,all_biorepintensities!$A:$G,MATCH(G$1,all_biorepintensities!$A$1:$G$1,0),FALSE)</f>
        <v>89816593.308216125</v>
      </c>
      <c r="H24" s="10">
        <f>ROUND(AVERAGE(B24:D24),all_biorepintensities!$U$4)</f>
        <v>9083178.6022564303</v>
      </c>
      <c r="I24" s="10">
        <f>ROUND(AVERAGE(E24:G24),all_biorepintensities!$U$4)</f>
        <v>-9083178.6022565402</v>
      </c>
      <c r="J24" s="2">
        <f>ROUND(SQRT(((1/3+1/3)/4)*((SUM((B24-H24)^2,(C24-H24)^2,(D24-H24)^2)+SUM((E24-I24)^2,(F24-I24)^2,(G24-I24)^2)))),all_biorepintensities!$U$4)</f>
        <v>74073873.218103796</v>
      </c>
      <c r="K24" s="2">
        <f>ROUND((I24-H24)/(J24+all_biorepintensities!$U$2),all_biorepintensities!$U$4)</f>
        <v>-0.24524648390000001</v>
      </c>
      <c r="L24" s="2">
        <f>K24+0.00000001*ROWS($K$2:K24)</f>
        <v>-0.24524625390000002</v>
      </c>
      <c r="M24">
        <f t="shared" si="0"/>
        <v>19</v>
      </c>
      <c r="N24">
        <f>INDEX($K$2:$K$420,MATCH(ROWS($M$2:$M24),$M$2:$M$420,0))</f>
        <v>-0.1808674354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-370186920.81482494</v>
      </c>
      <c r="C25">
        <f>VLOOKUP($A25,all_biorepintensities!$A:$G,MATCH(C$1,all_biorepintensities!$A$1:$G$1,0),FALSE)</f>
        <v>77888747.303302467</v>
      </c>
      <c r="D25">
        <f>VLOOKUP($A25,all_biorepintensities!$A:$G,MATCH(D$1,all_biorepintensities!$A$1:$G$1,0),FALSE)</f>
        <v>316283428.7364015</v>
      </c>
      <c r="E25">
        <f>VLOOKUP($A25,all_biorepintensities!$A:$G,MATCH(E$1,all_biorepintensities!$A$1:$G$1,0),FALSE)</f>
        <v>-376180357.21177447</v>
      </c>
      <c r="F25">
        <f>VLOOKUP($A25,all_biorepintensities!$A:$G,MATCH(F$1,all_biorepintensities!$A$1:$G$1,0),FALSE)</f>
        <v>71077387.314900339</v>
      </c>
      <c r="G25">
        <f>VLOOKUP($A25,all_biorepintensities!$A:$G,MATCH(G$1,all_biorepintensities!$A$1:$G$1,0),FALSE)</f>
        <v>281117714.67199534</v>
      </c>
      <c r="H25" s="10">
        <f>ROUND(AVERAGE(B25:D25),all_biorepintensities!$U$4)</f>
        <v>7995085.0749596804</v>
      </c>
      <c r="I25" s="10">
        <f>ROUND(AVERAGE(E25:G25),all_biorepintensities!$U$4)</f>
        <v>-7995085.0749596003</v>
      </c>
      <c r="J25" s="2">
        <f>ROUND(SQRT(((1/3+1/3)/4)*((SUM((B25-H25)^2,(C25-H25)^2,(D25-H25)^2)+SUM((E25-I25)^2,(F25-I25)^2,(G25-I25)^2)))),all_biorepintensities!$U$4)</f>
        <v>279388474.446679</v>
      </c>
      <c r="K25" s="2">
        <f>ROUND((I25-H25)/(J25+all_biorepintensities!$U$2),all_biorepintensities!$U$4)</f>
        <v>-5.7232747799999997E-2</v>
      </c>
      <c r="L25" s="2">
        <f>K25+0.00000001*ROWS($K$2:K25)</f>
        <v>-5.7232507799999999E-2</v>
      </c>
      <c r="M25">
        <f t="shared" si="0"/>
        <v>43</v>
      </c>
      <c r="N25">
        <f>INDEX($K$2:$K$420,MATCH(ROWS($M$2:$M25),$M$2:$M$420,0))</f>
        <v>-0.16891760410000001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-396448125.62223536</v>
      </c>
      <c r="C26">
        <f>VLOOKUP($A26,all_biorepintensities!$A:$G,MATCH(C$1,all_biorepintensities!$A$1:$G$1,0),FALSE)</f>
        <v>331769112.33744526</v>
      </c>
      <c r="D26">
        <f>VLOOKUP($A26,all_biorepintensities!$A:$G,MATCH(D$1,all_biorepintensities!$A$1:$G$1,0),FALSE)</f>
        <v>63824597.476957321</v>
      </c>
      <c r="E26">
        <f>VLOOKUP($A26,all_biorepintensities!$A:$G,MATCH(E$1,all_biorepintensities!$A$1:$G$1,0),FALSE)</f>
        <v>-413570381.78812724</v>
      </c>
      <c r="F26">
        <f>VLOOKUP($A26,all_biorepintensities!$A:$G,MATCH(F$1,all_biorepintensities!$A$1:$G$1,0),FALSE)</f>
        <v>386626537.6329025</v>
      </c>
      <c r="G26">
        <f>VLOOKUP($A26,all_biorepintensities!$A:$G,MATCH(G$1,all_biorepintensities!$A$1:$G$1,0),FALSE)</f>
        <v>27798259.963057995</v>
      </c>
      <c r="H26" s="10">
        <f>ROUND(AVERAGE(B26:D26),all_biorepintensities!$U$4)</f>
        <v>-284805.26927759201</v>
      </c>
      <c r="I26" s="10">
        <f>ROUND(AVERAGE(E26:G26),all_biorepintensities!$U$4)</f>
        <v>284805.26927775098</v>
      </c>
      <c r="J26" s="2">
        <f>ROUND(SQRT(((1/3+1/3)/4)*((SUM((B26-H26)^2,(C26-H26)^2,(D26-H26)^2)+SUM((E26-I26)^2,(F26-I26)^2,(G26-I26)^2)))),all_biorepintensities!$U$4)</f>
        <v>314273828.66983098</v>
      </c>
      <c r="K26" s="2">
        <f>ROUND((I26-H26)/(J26+all_biorepintensities!$U$2),all_biorepintensities!$U$4)</f>
        <v>1.8124657000000001E-3</v>
      </c>
      <c r="L26" s="2">
        <f>K26+0.00000001*ROWS($K$2:K26)</f>
        <v>1.8127157000000001E-3</v>
      </c>
      <c r="M26">
        <f t="shared" si="0"/>
        <v>63</v>
      </c>
      <c r="N26">
        <f>INDEX($K$2:$K$420,MATCH(ROWS($M$2:$M26),$M$2:$M$420,0))</f>
        <v>-0.16431337460000001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-55464396.538028114</v>
      </c>
      <c r="C27">
        <f>VLOOKUP($A27,all_biorepintensities!$A:$G,MATCH(C$1,all_biorepintensities!$A$1:$G$1,0),FALSE)</f>
        <v>-17377193.57533741</v>
      </c>
      <c r="D27">
        <f>VLOOKUP($A27,all_biorepintensities!$A:$G,MATCH(D$1,all_biorepintensities!$A$1:$G$1,0),FALSE)</f>
        <v>73204518.427122355</v>
      </c>
      <c r="E27">
        <f>VLOOKUP($A27,all_biorepintensities!$A:$G,MATCH(E$1,all_biorepintensities!$A$1:$G$1,0),FALSE)</f>
        <v>-61427140.803090155</v>
      </c>
      <c r="F27">
        <f>VLOOKUP($A27,all_biorepintensities!$A:$G,MATCH(F$1,all_biorepintensities!$A$1:$G$1,0),FALSE)</f>
        <v>-14365225.021772712</v>
      </c>
      <c r="G27">
        <f>VLOOKUP($A27,all_biorepintensities!$A:$G,MATCH(G$1,all_biorepintensities!$A$1:$G$1,0),FALSE)</f>
        <v>75429437.511106074</v>
      </c>
      <c r="H27" s="10">
        <f>ROUND(AVERAGE(B27:D27),all_biorepintensities!$U$4)</f>
        <v>120976.104585608</v>
      </c>
      <c r="I27" s="10">
        <f>ROUND(AVERAGE(E27:G27),all_biorepintensities!$U$4)</f>
        <v>-120976.104585598</v>
      </c>
      <c r="J27" s="2">
        <f>ROUND(SQRT(((1/3+1/3)/4)*((SUM((B27-H27)^2,(C27-H27)^2,(D27-H27)^2)+SUM((E27-I27)^2,(F27-I27)^2,(G27-I27)^2)))),all_biorepintensities!$U$4)</f>
        <v>55387021.956310101</v>
      </c>
      <c r="K27" s="2">
        <f>ROUND((I27-H27)/(J27+all_biorepintensities!$U$2),all_biorepintensities!$U$4)</f>
        <v>-4.3683916999999999E-3</v>
      </c>
      <c r="L27" s="2">
        <f>K27+0.00000001*ROWS($K$2:K27)</f>
        <v>-4.3681316999999997E-3</v>
      </c>
      <c r="M27">
        <f t="shared" si="0"/>
        <v>61</v>
      </c>
      <c r="N27">
        <f>INDEX($K$2:$K$420,MATCH(ROWS($M$2:$M27),$M$2:$M$420,0))</f>
        <v>-0.15564600419999999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-513549335.28702819</v>
      </c>
      <c r="C28">
        <f>VLOOKUP($A28,all_biorepintensities!$A:$G,MATCH(C$1,all_biorepintensities!$A$1:$G$1,0),FALSE)</f>
        <v>497657737.31102312</v>
      </c>
      <c r="D28">
        <f>VLOOKUP($A28,all_biorepintensities!$A:$G,MATCH(D$1,all_biorepintensities!$A$1:$G$1,0),FALSE)</f>
        <v>-31403125.600188255</v>
      </c>
      <c r="E28">
        <f>VLOOKUP($A28,all_biorepintensities!$A:$G,MATCH(E$1,all_biorepintensities!$A$1:$G$1,0),FALSE)</f>
        <v>-515777878.3517949</v>
      </c>
      <c r="F28">
        <f>VLOOKUP($A28,all_biorepintensities!$A:$G,MATCH(F$1,all_biorepintensities!$A$1:$G$1,0),FALSE)</f>
        <v>626218183.67598927</v>
      </c>
      <c r="G28">
        <f>VLOOKUP($A28,all_biorepintensities!$A:$G,MATCH(G$1,all_biorepintensities!$A$1:$G$1,0),FALSE)</f>
        <v>-63145581.748001099</v>
      </c>
      <c r="H28" s="10">
        <f>ROUND(AVERAGE(B28:D28),all_biorepintensities!$U$4)</f>
        <v>-15764907.8587311</v>
      </c>
      <c r="I28" s="10">
        <f>ROUND(AVERAGE(E28:G28),all_biorepintensities!$U$4)</f>
        <v>15764907.8587311</v>
      </c>
      <c r="J28" s="2">
        <f>ROUND(SQRT(((1/3+1/3)/4)*((SUM((B28-H28)^2,(C28-H28)^2,(D28-H28)^2)+SUM((E28-I28)^2,(F28-I28)^2,(G28-I28)^2)))),all_biorepintensities!$U$4)</f>
        <v>442164091.62131202</v>
      </c>
      <c r="K28" s="2">
        <f>ROUND((I28-H28)/(J28+all_biorepintensities!$U$2),all_biorepintensities!$U$4)</f>
        <v>7.1307951600000002E-2</v>
      </c>
      <c r="L28" s="2">
        <f>K28+0.00000001*ROWS($K$2:K28)</f>
        <v>7.1308221599999999E-2</v>
      </c>
      <c r="M28">
        <f t="shared" si="0"/>
        <v>75</v>
      </c>
      <c r="N28">
        <f>INDEX($K$2:$K$420,MATCH(ROWS($M$2:$M28),$M$2:$M$420,0))</f>
        <v>-0.15267839450000001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-398199926.59138364</v>
      </c>
      <c r="C29">
        <f>VLOOKUP($A29,all_biorepintensities!$A:$G,MATCH(C$1,all_biorepintensities!$A$1:$G$1,0),FALSE)</f>
        <v>168905689.34446657</v>
      </c>
      <c r="D29">
        <f>VLOOKUP($A29,all_biorepintensities!$A:$G,MATCH(D$1,all_biorepintensities!$A$1:$G$1,0),FALSE)</f>
        <v>246130418.01166725</v>
      </c>
      <c r="E29">
        <f>VLOOKUP($A29,all_biorepintensities!$A:$G,MATCH(E$1,all_biorepintensities!$A$1:$G$1,0),FALSE)</f>
        <v>-430808833.85070807</v>
      </c>
      <c r="F29">
        <f>VLOOKUP($A29,all_biorepintensities!$A:$G,MATCH(F$1,all_biorepintensities!$A$1:$G$1,0),FALSE)</f>
        <v>231817605.20979941</v>
      </c>
      <c r="G29">
        <f>VLOOKUP($A29,all_biorepintensities!$A:$G,MATCH(G$1,all_biorepintensities!$A$1:$G$1,0),FALSE)</f>
        <v>182155047.87615812</v>
      </c>
      <c r="H29" s="10">
        <f>ROUND(AVERAGE(B29:D29),all_biorepintensities!$U$4)</f>
        <v>5612060.2549167303</v>
      </c>
      <c r="I29" s="10">
        <f>ROUND(AVERAGE(E29:G29),all_biorepintensities!$U$4)</f>
        <v>-5612060.2549168495</v>
      </c>
      <c r="J29" s="2">
        <f>ROUND(SQRT(((1/3+1/3)/4)*((SUM((B29-H29)^2,(C29-H29)^2,(D29-H29)^2)+SUM((E29-I29)^2,(F29-I29)^2,(G29-I29)^2)))),all_biorepintensities!$U$4)</f>
        <v>294391926.874946</v>
      </c>
      <c r="K29" s="2">
        <f>ROUND((I29-H29)/(J29+all_biorepintensities!$U$2),all_biorepintensities!$U$4)</f>
        <v>-3.81264547E-2</v>
      </c>
      <c r="L29" s="2">
        <f>K29+0.00000001*ROWS($K$2:K29)</f>
        <v>-3.8126174700000001E-2</v>
      </c>
      <c r="M29">
        <f t="shared" si="0"/>
        <v>50</v>
      </c>
      <c r="N29">
        <f>INDEX($K$2:$K$420,MATCH(ROWS($M$2:$M29),$M$2:$M$420,0))</f>
        <v>-0.15049436450000001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-115814573.26188385</v>
      </c>
      <c r="C30">
        <f>VLOOKUP($A30,all_biorepintensities!$A:$G,MATCH(C$1,all_biorepintensities!$A$1:$G$1,0),FALSE)</f>
        <v>81669989.4976677</v>
      </c>
      <c r="D30">
        <f>VLOOKUP($A30,all_biorepintensities!$A:$G,MATCH(D$1,all_biorepintensities!$A$1:$G$1,0),FALSE)</f>
        <v>89579999.006140202</v>
      </c>
      <c r="E30">
        <f>VLOOKUP($A30,all_biorepintensities!$A:$G,MATCH(E$1,all_biorepintensities!$A$1:$G$1,0),FALSE)</f>
        <v>-150411407.65589157</v>
      </c>
      <c r="F30">
        <f>VLOOKUP($A30,all_biorepintensities!$A:$G,MATCH(F$1,all_biorepintensities!$A$1:$G$1,0),FALSE)</f>
        <v>91859378.511757523</v>
      </c>
      <c r="G30">
        <f>VLOOKUP($A30,all_biorepintensities!$A:$G,MATCH(G$1,all_biorepintensities!$A$1:$G$1,0),FALSE)</f>
        <v>3116613.9022099972</v>
      </c>
      <c r="H30" s="10">
        <f>ROUND(AVERAGE(B30:D30),all_biorepintensities!$U$4)</f>
        <v>18478471.747308001</v>
      </c>
      <c r="I30" s="10">
        <f>ROUND(AVERAGE(E30:G30),all_biorepintensities!$U$4)</f>
        <v>-18478471.747308001</v>
      </c>
      <c r="J30" s="2">
        <f>ROUND(SQRT(((1/3+1/3)/4)*((SUM((B30-H30)^2,(C30-H30)^2,(D30-H30)^2)+SUM((E30-I30)^2,(F30-I30)^2,(G30-I30)^2)))),all_biorepintensities!$U$4)</f>
        <v>97579288.729246303</v>
      </c>
      <c r="K30" s="2">
        <f>ROUND((I30-H30)/(J30+all_biorepintensities!$U$2),all_biorepintensities!$U$4)</f>
        <v>-0.37873757429999999</v>
      </c>
      <c r="L30" s="2">
        <f>K30+0.00000001*ROWS($K$2:K30)</f>
        <v>-0.37873728429999998</v>
      </c>
      <c r="M30">
        <f t="shared" si="0"/>
        <v>11</v>
      </c>
      <c r="N30">
        <f>INDEX($K$2:$K$420,MATCH(ROWS($M$2:$M30),$M$2:$M$420,0))</f>
        <v>-0.13717499869999999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336390674.54325783</v>
      </c>
      <c r="C31">
        <f>VLOOKUP($A31,all_biorepintensities!$A:$G,MATCH(C$1,all_biorepintensities!$A$1:$G$1,0),FALSE)</f>
        <v>-330288635.71682149</v>
      </c>
      <c r="D31">
        <f>VLOOKUP($A31,all_biorepintensities!$A:$G,MATCH(D$1,all_biorepintensities!$A$1:$G$1,0),FALSE)</f>
        <v>37990173.519591451</v>
      </c>
      <c r="E31">
        <f>VLOOKUP($A31,all_biorepintensities!$A:$G,MATCH(E$1,all_biorepintensities!$A$1:$G$1,0),FALSE)</f>
        <v>322740678.87801027</v>
      </c>
      <c r="F31">
        <f>VLOOKUP($A31,all_biorepintensities!$A:$G,MATCH(F$1,all_biorepintensities!$A$1:$G$1,0),FALSE)</f>
        <v>-387650023.7945224</v>
      </c>
      <c r="G31">
        <f>VLOOKUP($A31,all_biorepintensities!$A:$G,MATCH(G$1,all_biorepintensities!$A$1:$G$1,0),FALSE)</f>
        <v>20817132.570484042</v>
      </c>
      <c r="H31" s="10">
        <f>ROUND(AVERAGE(B31:D31),all_biorepintensities!$U$4)</f>
        <v>14697404.1153426</v>
      </c>
      <c r="I31" s="10">
        <f>ROUND(AVERAGE(E31:G31),all_biorepintensities!$U$4)</f>
        <v>-14697404.115342701</v>
      </c>
      <c r="J31" s="2">
        <f>ROUND(SQRT(((1/3+1/3)/4)*((SUM((B31-H31)^2,(C31-H31)^2,(D31-H31)^2)+SUM((E31-I31)^2,(F31-I31)^2,(G31-I31)^2)))),all_biorepintensities!$U$4)</f>
        <v>282035423.22434402</v>
      </c>
      <c r="K31" s="2">
        <f>ROUND((I31-H31)/(J31+all_biorepintensities!$U$2),all_biorepintensities!$U$4)</f>
        <v>-0.10422381629999999</v>
      </c>
      <c r="L31" s="2">
        <f>K31+0.00000001*ROWS($K$2:K31)</f>
        <v>-0.1042235163</v>
      </c>
      <c r="M31">
        <f t="shared" si="0"/>
        <v>35</v>
      </c>
      <c r="N31">
        <f>INDEX($K$2:$K$420,MATCH(ROWS($M$2:$M31),$M$2:$M$420,0))</f>
        <v>-0.13709000399999999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-581769560.40533364</v>
      </c>
      <c r="C32">
        <f>VLOOKUP($A32,all_biorepintensities!$A:$G,MATCH(C$1,all_biorepintensities!$A$1:$G$1,0),FALSE)</f>
        <v>781361783.43803191</v>
      </c>
      <c r="D32">
        <f>VLOOKUP($A32,all_biorepintensities!$A:$G,MATCH(D$1,all_biorepintensities!$A$1:$G$1,0),FALSE)</f>
        <v>-179188709.34489822</v>
      </c>
      <c r="E32">
        <f>VLOOKUP($A32,all_biorepintensities!$A:$G,MATCH(E$1,all_biorepintensities!$A$1:$G$1,0),FALSE)</f>
        <v>-590165174.62778819</v>
      </c>
      <c r="F32">
        <f>VLOOKUP($A32,all_biorepintensities!$A:$G,MATCH(F$1,all_biorepintensities!$A$1:$G$1,0),FALSE)</f>
        <v>730207004.03705072</v>
      </c>
      <c r="G32">
        <f>VLOOKUP($A32,all_biorepintensities!$A:$G,MATCH(G$1,all_biorepintensities!$A$1:$G$1,0),FALSE)</f>
        <v>-160445343.09706128</v>
      </c>
      <c r="H32" s="10">
        <f>ROUND(AVERAGE(B32:D32),all_biorepintensities!$U$4)</f>
        <v>6801171.2292666798</v>
      </c>
      <c r="I32" s="10">
        <f>ROUND(AVERAGE(E32:G32),all_biorepintensities!$U$4)</f>
        <v>-6801171.2292662496</v>
      </c>
      <c r="J32" s="2">
        <f>ROUND(SQRT(((1/3+1/3)/4)*((SUM((B32-H32)^2,(C32-H32)^2,(D32-H32)^2)+SUM((E32-I32)^2,(F32-I32)^2,(G32-I32)^2)))),all_biorepintensities!$U$4)</f>
        <v>560959449.84427905</v>
      </c>
      <c r="K32" s="2">
        <f>ROUND((I32-H32)/(J32+all_biorepintensities!$U$2),all_biorepintensities!$U$4)</f>
        <v>-2.4248352399999999E-2</v>
      </c>
      <c r="L32" s="2">
        <f>K32+0.00000001*ROWS($K$2:K32)</f>
        <v>-2.4248042399999999E-2</v>
      </c>
      <c r="M32">
        <f t="shared" si="0"/>
        <v>55</v>
      </c>
      <c r="N32">
        <f>INDEX($K$2:$K$420,MATCH(ROWS($M$2:$M32),$M$2:$M$420,0))</f>
        <v>-0.1369109735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-86928975.354103327</v>
      </c>
      <c r="C33">
        <f>VLOOKUP($A33,all_biorepintensities!$A:$G,MATCH(C$1,all_biorepintensities!$A$1:$G$1,0),FALSE)</f>
        <v>124810034.0270896</v>
      </c>
      <c r="D33">
        <f>VLOOKUP($A33,all_biorepintensities!$A:$G,MATCH(D$1,all_biorepintensities!$A$1:$G$1,0),FALSE)</f>
        <v>23855047.16829443</v>
      </c>
      <c r="E33">
        <f>VLOOKUP($A33,all_biorepintensities!$A:$G,MATCH(E$1,all_biorepintensities!$A$1:$G$1,0),FALSE)</f>
        <v>-149026512.98853517</v>
      </c>
      <c r="F33">
        <f>VLOOKUP($A33,all_biorepintensities!$A:$G,MATCH(F$1,all_biorepintensities!$A$1:$G$1,0),FALSE)</f>
        <v>41266764.920688868</v>
      </c>
      <c r="G33">
        <f>VLOOKUP($A33,all_biorepintensities!$A:$G,MATCH(G$1,all_biorepintensities!$A$1:$G$1,0),FALSE)</f>
        <v>46023642.226565838</v>
      </c>
      <c r="H33" s="10">
        <f>ROUND(AVERAGE(B33:D33),all_biorepintensities!$U$4)</f>
        <v>20578701.947093599</v>
      </c>
      <c r="I33" s="10">
        <f>ROUND(AVERAGE(E33:G33),all_biorepintensities!$U$4)</f>
        <v>-20578701.947093502</v>
      </c>
      <c r="J33" s="2">
        <f>ROUND(SQRT(((1/3+1/3)/4)*((SUM((B33-H33)^2,(C33-H33)^2,(D33-H33)^2)+SUM((E33-I33)^2,(F33-I33)^2,(G33-I33)^2)))),all_biorepintensities!$U$4)</f>
        <v>88687071.480510995</v>
      </c>
      <c r="K33" s="2">
        <f>ROUND((I33-H33)/(J33+all_biorepintensities!$U$2),all_biorepintensities!$U$4)</f>
        <v>-0.46407444450000002</v>
      </c>
      <c r="L33" s="2">
        <f>K33+0.00000001*ROWS($K$2:K33)</f>
        <v>-0.46407412450000002</v>
      </c>
      <c r="M33">
        <f t="shared" si="0"/>
        <v>9</v>
      </c>
      <c r="N33">
        <f>INDEX($K$2:$K$420,MATCH(ROWS($M$2:$M33),$M$2:$M$420,0))</f>
        <v>-0.13278003159999999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-362399616.47887933</v>
      </c>
      <c r="C34">
        <f>VLOOKUP($A34,all_biorepintensities!$A:$G,MATCH(C$1,all_biorepintensities!$A$1:$G$1,0),FALSE)</f>
        <v>276527528.07099062</v>
      </c>
      <c r="D34">
        <f>VLOOKUP($A34,all_biorepintensities!$A:$G,MATCH(D$1,all_biorepintensities!$A$1:$G$1,0),FALSE)</f>
        <v>14233896.849760592</v>
      </c>
      <c r="E34">
        <f>VLOOKUP($A34,all_biorepintensities!$A:$G,MATCH(E$1,all_biorepintensities!$A$1:$G$1,0),FALSE)</f>
        <v>-272943787.53798199</v>
      </c>
      <c r="F34">
        <f>VLOOKUP($A34,all_biorepintensities!$A:$G,MATCH(F$1,all_biorepintensities!$A$1:$G$1,0),FALSE)</f>
        <v>173249346.99225134</v>
      </c>
      <c r="G34">
        <f>VLOOKUP($A34,all_biorepintensities!$A:$G,MATCH(G$1,all_biorepintensities!$A$1:$G$1,0),FALSE)</f>
        <v>171332632.10385853</v>
      </c>
      <c r="H34" s="10">
        <f>ROUND(AVERAGE(B34:D34),all_biorepintensities!$U$4)</f>
        <v>-23879397.1860427</v>
      </c>
      <c r="I34" s="10">
        <f>ROUND(AVERAGE(E34:G34),all_biorepintensities!$U$4)</f>
        <v>23879397.186042599</v>
      </c>
      <c r="J34" s="2">
        <f>ROUND(SQRT(((1/3+1/3)/4)*((SUM((B34-H34)^2,(C34-H34)^2,(D34-H34)^2)+SUM((E34-I34)^2,(F34-I34)^2,(G34-I34)^2)))),all_biorepintensities!$U$4)</f>
        <v>237504640.01687199</v>
      </c>
      <c r="K34" s="2">
        <f>ROUND((I34-H34)/(J34+all_biorepintensities!$U$2),all_biorepintensities!$U$4)</f>
        <v>0.2010857311</v>
      </c>
      <c r="L34" s="2">
        <f>K34+0.00000001*ROWS($K$2:K34)</f>
        <v>0.20108606109999999</v>
      </c>
      <c r="M34">
        <f t="shared" si="0"/>
        <v>91</v>
      </c>
      <c r="N34">
        <f>INDEX($K$2:$K$420,MATCH(ROWS($M$2:$M34),$M$2:$M$420,0))</f>
        <v>-0.1269121449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85446467.770005643</v>
      </c>
      <c r="C35">
        <f>VLOOKUP($A35,all_biorepintensities!$A:$G,MATCH(C$1,all_biorepintensities!$A$1:$G$1,0),FALSE)</f>
        <v>138538638.45866281</v>
      </c>
      <c r="D35">
        <f>VLOOKUP($A35,all_biorepintensities!$A:$G,MATCH(D$1,all_biorepintensities!$A$1:$G$1,0),FALSE)</f>
        <v>-144457760.61408961</v>
      </c>
      <c r="E35">
        <f>VLOOKUP($A35,all_biorepintensities!$A:$G,MATCH(E$1,all_biorepintensities!$A$1:$G$1,0),FALSE)</f>
        <v>32304074.003534496</v>
      </c>
      <c r="F35">
        <f>VLOOKUP($A35,all_biorepintensities!$A:$G,MATCH(F$1,all_biorepintensities!$A$1:$G$1,0),FALSE)</f>
        <v>-2121692.3224369884</v>
      </c>
      <c r="G35">
        <f>VLOOKUP($A35,all_biorepintensities!$A:$G,MATCH(G$1,all_biorepintensities!$A$1:$G$1,0),FALSE)</f>
        <v>-109709727.29567647</v>
      </c>
      <c r="H35" s="10">
        <f>ROUND(AVERAGE(B35:D35),all_biorepintensities!$U$4)</f>
        <v>26509115.204859599</v>
      </c>
      <c r="I35" s="10">
        <f>ROUND(AVERAGE(E35:G35),all_biorepintensities!$U$4)</f>
        <v>-26509115.2048597</v>
      </c>
      <c r="J35" s="2">
        <f>ROUND(SQRT(((1/3+1/3)/4)*((SUM((B35-H35)^2,(C35-H35)^2,(D35-H35)^2)+SUM((E35-I35)^2,(F35-I35)^2,(G35-I35)^2)))),all_biorepintensities!$U$4)</f>
        <v>96807349.675485104</v>
      </c>
      <c r="K35" s="2">
        <f>ROUND((I35-H35)/(J35+all_biorepintensities!$U$2),all_biorepintensities!$U$4)</f>
        <v>-0.54766740380000001</v>
      </c>
      <c r="L35" s="2">
        <f>K35+0.00000001*ROWS($K$2:K35)</f>
        <v>-0.54766706379999996</v>
      </c>
      <c r="M35">
        <f t="shared" si="0"/>
        <v>5</v>
      </c>
      <c r="N35">
        <f>INDEX($K$2:$K$420,MATCH(ROWS($M$2:$M35),$M$2:$M$420,0))</f>
        <v>-0.115553033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-74826157.477031052</v>
      </c>
      <c r="C36">
        <f>VLOOKUP($A36,all_biorepintensities!$A:$G,MATCH(C$1,all_biorepintensities!$A$1:$G$1,0),FALSE)</f>
        <v>28252052.933241278</v>
      </c>
      <c r="D36">
        <f>VLOOKUP($A36,all_biorepintensities!$A:$G,MATCH(D$1,all_biorepintensities!$A$1:$G$1,0),FALSE)</f>
        <v>24735989.610810623</v>
      </c>
      <c r="E36">
        <f>VLOOKUP($A36,all_biorepintensities!$A:$G,MATCH(E$1,all_biorepintensities!$A$1:$G$1,0),FALSE)</f>
        <v>-74198077.449521288</v>
      </c>
      <c r="F36">
        <f>VLOOKUP($A36,all_biorepintensities!$A:$G,MATCH(F$1,all_biorepintensities!$A$1:$G$1,0),FALSE)</f>
        <v>83286851.422090456</v>
      </c>
      <c r="G36">
        <f>VLOOKUP($A36,all_biorepintensities!$A:$G,MATCH(G$1,all_biorepintensities!$A$1:$G$1,0),FALSE)</f>
        <v>12749340.960409954</v>
      </c>
      <c r="H36" s="10">
        <f>ROUND(AVERAGE(B36:D36),all_biorepintensities!$U$4)</f>
        <v>-7279371.6443263805</v>
      </c>
      <c r="I36" s="10">
        <f>ROUND(AVERAGE(E36:G36),all_biorepintensities!$U$4)</f>
        <v>7279371.6443263702</v>
      </c>
      <c r="J36" s="2">
        <f>ROUND(SQRT(((1/3+1/3)/4)*((SUM((B36-H36)^2,(C36-H36)^2,(D36-H36)^2)+SUM((E36-I36)^2,(F36-I36)^2,(G36-I36)^2)))),all_biorepintensities!$U$4)</f>
        <v>56709296.742927201</v>
      </c>
      <c r="K36" s="2">
        <f>ROUND((I36-H36)/(J36+all_biorepintensities!$U$2),all_biorepintensities!$U$4)</f>
        <v>0.256725861</v>
      </c>
      <c r="L36" s="2">
        <f>K36+0.00000001*ROWS($K$2:K36)</f>
        <v>0.25672621099999998</v>
      </c>
      <c r="M36">
        <f t="shared" si="0"/>
        <v>94</v>
      </c>
      <c r="N36">
        <f>INDEX($K$2:$K$420,MATCH(ROWS($M$2:$M36),$M$2:$M$420,0))</f>
        <v>-0.10422381629999999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-70497522.612758338</v>
      </c>
      <c r="C37">
        <f>VLOOKUP($A37,all_biorepintensities!$A:$G,MATCH(C$1,all_biorepintensities!$A$1:$G$1,0),FALSE)</f>
        <v>581621748.28996825</v>
      </c>
      <c r="D37">
        <f>VLOOKUP($A37,all_biorepintensities!$A:$G,MATCH(D$1,all_biorepintensities!$A$1:$G$1,0),FALSE)</f>
        <v>-306926668.57022142</v>
      </c>
      <c r="E37">
        <f>VLOOKUP($A37,all_biorepintensities!$A:$G,MATCH(E$1,all_biorepintensities!$A$1:$G$1,0),FALSE)</f>
        <v>-258803419.4228999</v>
      </c>
      <c r="F37">
        <f>VLOOKUP($A37,all_biorepintensities!$A:$G,MATCH(F$1,all_biorepintensities!$A$1:$G$1,0),FALSE)</f>
        <v>161350146.84388411</v>
      </c>
      <c r="G37">
        <f>VLOOKUP($A37,all_biorepintensities!$A:$G,MATCH(G$1,all_biorepintensities!$A$1:$G$1,0),FALSE)</f>
        <v>-106744284.52797246</v>
      </c>
      <c r="H37" s="10">
        <f>ROUND(AVERAGE(B37:D37),all_biorepintensities!$U$4)</f>
        <v>68065852.368996203</v>
      </c>
      <c r="I37" s="10">
        <f>ROUND(AVERAGE(E37:G37),all_biorepintensities!$U$4)</f>
        <v>-68065852.368996099</v>
      </c>
      <c r="J37" s="2">
        <f>ROUND(SQRT(((1/3+1/3)/4)*((SUM((B37-H37)^2,(C37-H37)^2,(D37-H37)^2)+SUM((E37-I37)^2,(F37-I37)^2,(G37-I37)^2)))),all_biorepintensities!$U$4)</f>
        <v>292707874.616952</v>
      </c>
      <c r="K37" s="2">
        <f>ROUND((I37-H37)/(J37+all_biorepintensities!$U$2),all_biorepintensities!$U$4)</f>
        <v>-0.4650770139</v>
      </c>
      <c r="L37" s="2">
        <f>K37+0.00000001*ROWS($K$2:K37)</f>
        <v>-0.46507665390000003</v>
      </c>
      <c r="M37">
        <f t="shared" si="0"/>
        <v>8</v>
      </c>
      <c r="N37">
        <f>INDEX($K$2:$K$420,MATCH(ROWS($M$2:$M37),$M$2:$M$420,0))</f>
        <v>-8.2448441499999997E-2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-28535300.304338571</v>
      </c>
      <c r="C38">
        <f>VLOOKUP($A38,all_biorepintensities!$A:$G,MATCH(C$1,all_biorepintensities!$A$1:$G$1,0),FALSE)</f>
        <v>53939097.818909496</v>
      </c>
      <c r="D38">
        <f>VLOOKUP($A38,all_biorepintensities!$A:$G,MATCH(D$1,all_biorepintensities!$A$1:$G$1,0),FALSE)</f>
        <v>-25840040.838242348</v>
      </c>
      <c r="E38">
        <f>VLOOKUP($A38,all_biorepintensities!$A:$G,MATCH(E$1,all_biorepintensities!$A$1:$G$1,0),FALSE)</f>
        <v>-33986851.387990192</v>
      </c>
      <c r="F38">
        <f>VLOOKUP($A38,all_biorepintensities!$A:$G,MATCH(F$1,all_biorepintensities!$A$1:$G$1,0),FALSE)</f>
        <v>53289641.99974817</v>
      </c>
      <c r="G38">
        <f>VLOOKUP($A38,all_biorepintensities!$A:$G,MATCH(G$1,all_biorepintensities!$A$1:$G$1,0),FALSE)</f>
        <v>-18866547.288086534</v>
      </c>
      <c r="H38" s="10">
        <f>ROUND(AVERAGE(B38:D38),all_biorepintensities!$U$4)</f>
        <v>-145414.44122380801</v>
      </c>
      <c r="I38" s="10">
        <f>ROUND(AVERAGE(E38:G38),all_biorepintensities!$U$4)</f>
        <v>145414.441223815</v>
      </c>
      <c r="J38" s="2">
        <f>ROUND(SQRT(((1/3+1/3)/4)*((SUM((B38-H38)^2,(C38-H38)^2,(D38-H38)^2)+SUM((E38-I38)^2,(F38-I38)^2,(G38-I38)^2)))),all_biorepintensities!$U$4)</f>
        <v>38170907.537994303</v>
      </c>
      <c r="K38" s="2">
        <f>ROUND((I38-H38)/(J38+all_biorepintensities!$U$2),all_biorepintensities!$U$4)</f>
        <v>7.6191239000000001E-3</v>
      </c>
      <c r="L38" s="2">
        <f>K38+0.00000001*ROWS($K$2:K38)</f>
        <v>7.6194939000000005E-3</v>
      </c>
      <c r="M38">
        <f t="shared" si="0"/>
        <v>65</v>
      </c>
      <c r="N38">
        <f>INDEX($K$2:$K$420,MATCH(ROWS($M$2:$M38),$M$2:$M$420,0))</f>
        <v>-8.1021264199999998E-2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-271409284.31746912</v>
      </c>
      <c r="C39">
        <f>VLOOKUP($A39,all_biorepintensities!$A:$G,MATCH(C$1,all_biorepintensities!$A$1:$G$1,0),FALSE)</f>
        <v>-1024110301.3865869</v>
      </c>
      <c r="D39">
        <f>VLOOKUP($A39,all_biorepintensities!$A:$G,MATCH(D$1,all_biorepintensities!$A$1:$G$1,0),FALSE)</f>
        <v>913720113.09777951</v>
      </c>
      <c r="E39">
        <f>VLOOKUP($A39,all_biorepintensities!$A:$G,MATCH(E$1,all_biorepintensities!$A$1:$G$1,0),FALSE)</f>
        <v>566637484.78889728</v>
      </c>
      <c r="F39">
        <f>VLOOKUP($A39,all_biorepintensities!$A:$G,MATCH(F$1,all_biorepintensities!$A$1:$G$1,0),FALSE)</f>
        <v>735285083.19823813</v>
      </c>
      <c r="G39">
        <f>VLOOKUP($A39,all_biorepintensities!$A:$G,MATCH(G$1,all_biorepintensities!$A$1:$G$1,0),FALSE)</f>
        <v>-920123095.38085854</v>
      </c>
      <c r="H39" s="10">
        <f>ROUND(AVERAGE(B39:D39),all_biorepintensities!$U$4)</f>
        <v>-127266490.86875901</v>
      </c>
      <c r="I39" s="10">
        <f>ROUND(AVERAGE(E39:G39),all_biorepintensities!$U$4)</f>
        <v>127266490.86875901</v>
      </c>
      <c r="J39" s="2">
        <f>ROUND(SQRT(((1/3+1/3)/4)*((SUM((B39-H39)^2,(C39-H39)^2,(D39-H39)^2)+SUM((E39-I39)^2,(F39-I39)^2,(G39-I39)^2)))),all_biorepintensities!$U$4)</f>
        <v>771202253.98464298</v>
      </c>
      <c r="K39" s="2">
        <f>ROUND((I39-H39)/(J39+all_biorepintensities!$U$2),all_biorepintensities!$U$4)</f>
        <v>0.33004698840000002</v>
      </c>
      <c r="L39" s="2">
        <f>K39+0.00000001*ROWS($K$2:K39)</f>
        <v>0.33004736840000004</v>
      </c>
      <c r="M39">
        <f t="shared" si="0"/>
        <v>95</v>
      </c>
      <c r="N39">
        <f>INDEX($K$2:$K$420,MATCH(ROWS($M$2:$M39),$M$2:$M$420,0))</f>
        <v>-7.2138934200000004E-2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10605978.325163707</v>
      </c>
      <c r="C40">
        <f>VLOOKUP($A40,all_biorepintensities!$A:$G,MATCH(C$1,all_biorepintensities!$A$1:$G$1,0),FALSE)</f>
        <v>29898233.38350828</v>
      </c>
      <c r="D40">
        <f>VLOOKUP($A40,all_biorepintensities!$A:$G,MATCH(D$1,all_biorepintensities!$A$1:$G$1,0),FALSE)</f>
        <v>-7303336.0890729725</v>
      </c>
      <c r="E40">
        <f>VLOOKUP($A40,all_biorepintensities!$A:$G,MATCH(E$1,all_biorepintensities!$A$1:$G$1,0),FALSE)</f>
        <v>12339642.427198663</v>
      </c>
      <c r="F40">
        <f>VLOOKUP($A40,all_biorepintensities!$A:$G,MATCH(F$1,all_biorepintensities!$A$1:$G$1,0),FALSE)</f>
        <v>12685227.694935992</v>
      </c>
      <c r="G40">
        <f>VLOOKUP($A40,all_biorepintensities!$A:$G,MATCH(G$1,all_biorepintensities!$A$1:$G$1,0),FALSE)</f>
        <v>-58225745.741733611</v>
      </c>
      <c r="H40" s="10">
        <f>ROUND(AVERAGE(B40:D40),all_biorepintensities!$U$4)</f>
        <v>11066958.5398663</v>
      </c>
      <c r="I40" s="10">
        <f>ROUND(AVERAGE(E40:G40),all_biorepintensities!$U$4)</f>
        <v>-11066958.5398663</v>
      </c>
      <c r="J40" s="2">
        <f>ROUND(SQRT(((1/3+1/3)/4)*((SUM((B40-H40)^2,(C40-H40)^2,(D40-H40)^2)+SUM((E40-I40)^2,(F40-I40)^2,(G40-I40)^2)))),all_biorepintensities!$U$4)</f>
        <v>25911013.327233098</v>
      </c>
      <c r="K40" s="2">
        <f>ROUND((I40-H40)/(J40+all_biorepintensities!$U$2),all_biorepintensities!$U$4)</f>
        <v>-0.8542281209</v>
      </c>
      <c r="L40" s="2">
        <f>K40+0.00000001*ROWS($K$2:K40)</f>
        <v>-0.85422773090000004</v>
      </c>
      <c r="M40">
        <f t="shared" si="0"/>
        <v>3</v>
      </c>
      <c r="N40">
        <f>INDEX($K$2:$K$420,MATCH(ROWS($M$2:$M40),$M$2:$M$420,0))</f>
        <v>-7.05697832E-2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-117914596.99507274</v>
      </c>
      <c r="C41">
        <f>VLOOKUP($A41,all_biorepintensities!$A:$G,MATCH(C$1,all_biorepintensities!$A$1:$G$1,0),FALSE)</f>
        <v>101560781.81080303</v>
      </c>
      <c r="D41">
        <f>VLOOKUP($A41,all_biorepintensities!$A:$G,MATCH(D$1,all_biorepintensities!$A$1:$G$1,0),FALSE)</f>
        <v>24974133.991440117</v>
      </c>
      <c r="E41">
        <f>VLOOKUP($A41,all_biorepintensities!$A:$G,MATCH(E$1,all_biorepintensities!$A$1:$G$1,0),FALSE)</f>
        <v>-118645415.32667607</v>
      </c>
      <c r="F41">
        <f>VLOOKUP($A41,all_biorepintensities!$A:$G,MATCH(F$1,all_biorepintensities!$A$1:$G$1,0),FALSE)</f>
        <v>89038930.551570296</v>
      </c>
      <c r="G41">
        <f>VLOOKUP($A41,all_biorepintensities!$A:$G,MATCH(G$1,all_biorepintensities!$A$1:$G$1,0),FALSE)</f>
        <v>20986165.967935354</v>
      </c>
      <c r="H41" s="10">
        <f>ROUND(AVERAGE(B41:D41),all_biorepintensities!$U$4)</f>
        <v>2873439.6023901398</v>
      </c>
      <c r="I41" s="10">
        <f>ROUND(AVERAGE(E41:G41),all_biorepintensities!$U$4)</f>
        <v>-2873439.6023901398</v>
      </c>
      <c r="J41" s="2">
        <f>ROUND(SQRT(((1/3+1/3)/4)*((SUM((B41-H41)^2,(C41-H41)^2,(D41-H41)^2)+SUM((E41-I41)^2,(F41-I41)^2,(G41-I41)^2)))),all_biorepintensities!$U$4)</f>
        <v>88729642.658756196</v>
      </c>
      <c r="K41" s="2">
        <f>ROUND((I41-H41)/(J41+all_biorepintensities!$U$2),all_biorepintensities!$U$4)</f>
        <v>-6.4768424300000002E-2</v>
      </c>
      <c r="L41" s="2">
        <f>K41+0.00000001*ROWS($K$2:K41)</f>
        <v>-6.4768024300000004E-2</v>
      </c>
      <c r="M41">
        <f t="shared" si="0"/>
        <v>41</v>
      </c>
      <c r="N41">
        <f>INDEX($K$2:$K$420,MATCH(ROWS($M$2:$M41),$M$2:$M$420,0))</f>
        <v>-6.9181637700000007E-2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-6994541.2863047048</v>
      </c>
      <c r="C42">
        <f>VLOOKUP($A42,all_biorepintensities!$A:$G,MATCH(C$1,all_biorepintensities!$A$1:$G$1,0),FALSE)</f>
        <v>17336181.847509939</v>
      </c>
      <c r="D42">
        <f>VLOOKUP($A42,all_biorepintensities!$A:$G,MATCH(D$1,all_biorepintensities!$A$1:$G$1,0),FALSE)</f>
        <v>-8140642.7271477655</v>
      </c>
      <c r="E42">
        <f>VLOOKUP($A42,all_biorepintensities!$A:$G,MATCH(E$1,all_biorepintensities!$A$1:$G$1,0),FALSE)</f>
        <v>-7295698.0995738115</v>
      </c>
      <c r="F42">
        <f>VLOOKUP($A42,all_biorepintensities!$A:$G,MATCH(F$1,all_biorepintensities!$A$1:$G$1,0),FALSE)</f>
        <v>12805650.695582021</v>
      </c>
      <c r="G42">
        <f>VLOOKUP($A42,all_biorepintensities!$A:$G,MATCH(G$1,all_biorepintensities!$A$1:$G$1,0),FALSE)</f>
        <v>-7710950.4300656794</v>
      </c>
      <c r="H42" s="10">
        <f>ROUND(AVERAGE(B42:D42),all_biorepintensities!$U$4)</f>
        <v>733665.94468582305</v>
      </c>
      <c r="I42" s="10">
        <f>ROUND(AVERAGE(E42:G42),all_biorepintensities!$U$4)</f>
        <v>-733665.94468582305</v>
      </c>
      <c r="J42" s="2">
        <f>ROUND(SQRT(((1/3+1/3)/4)*((SUM((B42-H42)^2,(C42-H42)^2,(D42-H42)^2)+SUM((E42-I42)^2,(F42-I42)^2,(G42-I42)^2)))),all_biorepintensities!$U$4)</f>
        <v>10717415.2324521</v>
      </c>
      <c r="K42" s="2">
        <f>ROUND((I42-H42)/(J42+all_biorepintensities!$U$2),all_biorepintensities!$U$4)</f>
        <v>-0.1369109735</v>
      </c>
      <c r="L42" s="2">
        <f>K42+0.00000001*ROWS($K$2:K42)</f>
        <v>-0.1369105635</v>
      </c>
      <c r="M42">
        <f t="shared" si="0"/>
        <v>31</v>
      </c>
      <c r="N42">
        <f>INDEX($K$2:$K$420,MATCH(ROWS($M$2:$M42),$M$2:$M$420,0))</f>
        <v>-6.4768424300000002E-2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-136445597.78074956</v>
      </c>
      <c r="C43">
        <f>VLOOKUP($A43,all_biorepintensities!$A:$G,MATCH(C$1,all_biorepintensities!$A$1:$G$1,0),FALSE)</f>
        <v>162106324.2475999</v>
      </c>
      <c r="D43">
        <f>VLOOKUP($A43,all_biorepintensities!$A:$G,MATCH(D$1,all_biorepintensities!$A$1:$G$1,0),FALSE)</f>
        <v>-24670066.747279242</v>
      </c>
      <c r="E43">
        <f>VLOOKUP($A43,all_biorepintensities!$A:$G,MATCH(E$1,all_biorepintensities!$A$1:$G$1,0),FALSE)</f>
        <v>-137082079.40524957</v>
      </c>
      <c r="F43">
        <f>VLOOKUP($A43,all_biorepintensities!$A:$G,MATCH(F$1,all_biorepintensities!$A$1:$G$1,0),FALSE)</f>
        <v>132455465.38807064</v>
      </c>
      <c r="G43">
        <f>VLOOKUP($A43,all_biorepintensities!$A:$G,MATCH(G$1,all_biorepintensities!$A$1:$G$1,0),FALSE)</f>
        <v>3635954.2976077795</v>
      </c>
      <c r="H43" s="10">
        <f>ROUND(AVERAGE(B43:D43),all_biorepintensities!$U$4)</f>
        <v>330219.90652369999</v>
      </c>
      <c r="I43" s="10">
        <f>ROUND(AVERAGE(E43:G43),all_biorepintensities!$U$4)</f>
        <v>-330219.90652371402</v>
      </c>
      <c r="J43" s="2">
        <f>ROUND(SQRT(((1/3+1/3)/4)*((SUM((B43-H43)^2,(C43-H43)^2,(D43-H43)^2)+SUM((E43-I43)^2,(F43-I43)^2,(G43-I43)^2)))),all_biorepintensities!$U$4)</f>
        <v>116799676.373625</v>
      </c>
      <c r="K43" s="2">
        <f>ROUND((I43-H43)/(J43+all_biorepintensities!$U$2),all_biorepintensities!$U$4)</f>
        <v>-5.6544661E-3</v>
      </c>
      <c r="L43" s="2">
        <f>K43+0.00000001*ROWS($K$2:K43)</f>
        <v>-5.6540460999999998E-3</v>
      </c>
      <c r="M43">
        <f t="shared" si="0"/>
        <v>60</v>
      </c>
      <c r="N43">
        <f>INDEX($K$2:$K$420,MATCH(ROWS($M$2:$M43),$M$2:$M$420,0))</f>
        <v>-6.4546554699999995E-2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-209166245.68626809</v>
      </c>
      <c r="C44">
        <f>VLOOKUP($A44,all_biorepintensities!$A:$G,MATCH(C$1,all_biorepintensities!$A$1:$G$1,0),FALSE)</f>
        <v>192431492.00294662</v>
      </c>
      <c r="D44">
        <f>VLOOKUP($A44,all_biorepintensities!$A:$G,MATCH(D$1,all_biorepintensities!$A$1:$G$1,0),FALSE)</f>
        <v>34853396.780706108</v>
      </c>
      <c r="E44">
        <f>VLOOKUP($A44,all_biorepintensities!$A:$G,MATCH(E$1,all_biorepintensities!$A$1:$G$1,0),FALSE)</f>
        <v>-249875360.26301667</v>
      </c>
      <c r="F44">
        <f>VLOOKUP($A44,all_biorepintensities!$A:$G,MATCH(F$1,all_biorepintensities!$A$1:$G$1,0),FALSE)</f>
        <v>-187480865.68180686</v>
      </c>
      <c r="G44">
        <f>VLOOKUP($A44,all_biorepintensities!$A:$G,MATCH(G$1,all_biorepintensities!$A$1:$G$1,0),FALSE)</f>
        <v>419237582.84743929</v>
      </c>
      <c r="H44" s="10">
        <f>ROUND(AVERAGE(B44:D44),all_biorepintensities!$U$4)</f>
        <v>6039547.6991282096</v>
      </c>
      <c r="I44" s="10">
        <f>ROUND(AVERAGE(E44:G44),all_biorepintensities!$U$4)</f>
        <v>-6039547.6991280699</v>
      </c>
      <c r="J44" s="2">
        <f>ROUND(SQRT(((1/3+1/3)/4)*((SUM((B44-H44)^2,(C44-H44)^2,(D44-H44)^2)+SUM((E44-I44)^2,(F44-I44)^2,(G44-I44)^2)))),all_biorepintensities!$U$4)</f>
        <v>243284203.29345801</v>
      </c>
      <c r="K44" s="2">
        <f>ROUND((I44-H44)/(J44+all_biorepintensities!$U$2),all_biorepintensities!$U$4)</f>
        <v>-4.96501424E-2</v>
      </c>
      <c r="L44" s="2">
        <f>K44+0.00000001*ROWS($K$2:K44)</f>
        <v>-4.9649712399999997E-2</v>
      </c>
      <c r="M44">
        <f t="shared" si="0"/>
        <v>49</v>
      </c>
      <c r="N44">
        <f>INDEX($K$2:$K$420,MATCH(ROWS($M$2:$M44),$M$2:$M$420,0))</f>
        <v>-5.7232747799999997E-2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-1652581103.0437973</v>
      </c>
      <c r="C45">
        <f>VLOOKUP($A45,all_biorepintensities!$A:$G,MATCH(C$1,all_biorepintensities!$A$1:$G$1,0),FALSE)</f>
        <v>731856560.98209929</v>
      </c>
      <c r="D45">
        <f>VLOOKUP($A45,all_biorepintensities!$A:$G,MATCH(D$1,all_biorepintensities!$A$1:$G$1,0),FALSE)</f>
        <v>640575922.25910783</v>
      </c>
      <c r="E45">
        <f>VLOOKUP($A45,all_biorepintensities!$A:$G,MATCH(E$1,all_biorepintensities!$A$1:$G$1,0),FALSE)</f>
        <v>-1616358537.7994616</v>
      </c>
      <c r="F45">
        <f>VLOOKUP($A45,all_biorepintensities!$A:$G,MATCH(F$1,all_biorepintensities!$A$1:$G$1,0),FALSE)</f>
        <v>1971037197.5799196</v>
      </c>
      <c r="G45">
        <f>VLOOKUP($A45,all_biorepintensities!$A:$G,MATCH(G$1,all_biorepintensities!$A$1:$G$1,0),FALSE)</f>
        <v>-74530039.977869511</v>
      </c>
      <c r="H45" s="10">
        <f>ROUND(AVERAGE(B45:D45),all_biorepintensities!$U$4)</f>
        <v>-93382873.267529994</v>
      </c>
      <c r="I45" s="10">
        <f>ROUND(AVERAGE(E45:G45),all_biorepintensities!$U$4)</f>
        <v>93382873.267529503</v>
      </c>
      <c r="J45" s="2">
        <f>ROUND(SQRT(((1/3+1/3)/4)*((SUM((B45-H45)^2,(C45-H45)^2,(D45-H45)^2)+SUM((E45-I45)^2,(F45-I45)^2,(G45-I45)^2)))),all_biorepintensities!$U$4)</f>
        <v>1299218416.1942599</v>
      </c>
      <c r="K45" s="2">
        <f>ROUND((I45-H45)/(J45+all_biorepintensities!$U$2),all_biorepintensities!$U$4)</f>
        <v>0.14375238530000001</v>
      </c>
      <c r="L45" s="2">
        <f>K45+0.00000001*ROWS($K$2:K45)</f>
        <v>0.1437528253</v>
      </c>
      <c r="M45">
        <f t="shared" si="0"/>
        <v>84</v>
      </c>
      <c r="N45">
        <f>INDEX($K$2:$K$420,MATCH(ROWS($M$2:$M45),$M$2:$M$420,0))</f>
        <v>-5.6630527999999999E-2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-20661964.149261855</v>
      </c>
      <c r="C46">
        <f>VLOOKUP($A46,all_biorepintensities!$A:$G,MATCH(C$1,all_biorepintensities!$A$1:$G$1,0),FALSE)</f>
        <v>44563226.342501223</v>
      </c>
      <c r="D46">
        <f>VLOOKUP($A46,all_biorepintensities!$A:$G,MATCH(D$1,all_biorepintensities!$A$1:$G$1,0),FALSE)</f>
        <v>-22790308.366541751</v>
      </c>
      <c r="E46">
        <f>VLOOKUP($A46,all_biorepintensities!$A:$G,MATCH(E$1,all_biorepintensities!$A$1:$G$1,0),FALSE)</f>
        <v>-23653993.821010247</v>
      </c>
      <c r="F46">
        <f>VLOOKUP($A46,all_biorepintensities!$A:$G,MATCH(F$1,all_biorepintensities!$A$1:$G$1,0),FALSE)</f>
        <v>41017387.14141722</v>
      </c>
      <c r="G46">
        <f>VLOOKUP($A46,all_biorepintensities!$A:$G,MATCH(G$1,all_biorepintensities!$A$1:$G$1,0),FALSE)</f>
        <v>-18474347.147104602</v>
      </c>
      <c r="H46" s="10">
        <f>ROUND(AVERAGE(B46:D46),all_biorepintensities!$U$4)</f>
        <v>370317.942232539</v>
      </c>
      <c r="I46" s="10">
        <f>ROUND(AVERAGE(E46:G46),all_biorepintensities!$U$4)</f>
        <v>-370317.94223254302</v>
      </c>
      <c r="J46" s="2">
        <f>ROUND(SQRT(((1/3+1/3)/4)*((SUM((B46-H46)^2,(C46-H46)^2,(D46-H46)^2)+SUM((E46-I46)^2,(F46-I46)^2,(G46-I46)^2)))),all_biorepintensities!$U$4)</f>
        <v>30316695.6803107</v>
      </c>
      <c r="K46" s="2">
        <f>ROUND((I46-H46)/(J46+all_biorepintensities!$U$2),all_biorepintensities!$U$4)</f>
        <v>-2.4429966500000001E-2</v>
      </c>
      <c r="L46" s="2">
        <f>K46+0.00000001*ROWS($K$2:K46)</f>
        <v>-2.4429516500000002E-2</v>
      </c>
      <c r="M46">
        <f t="shared" si="0"/>
        <v>54</v>
      </c>
      <c r="N46">
        <f>INDEX($K$2:$K$420,MATCH(ROWS($M$2:$M46),$M$2:$M$420,0))</f>
        <v>-5.6401071400000002E-2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-98510579.029651925</v>
      </c>
      <c r="C47">
        <f>VLOOKUP($A47,all_biorepintensities!$A:$G,MATCH(C$1,all_biorepintensities!$A$1:$G$1,0),FALSE)</f>
        <v>-56669474.618789345</v>
      </c>
      <c r="D47">
        <f>VLOOKUP($A47,all_biorepintensities!$A:$G,MATCH(D$1,all_biorepintensities!$A$1:$G$1,0),FALSE)</f>
        <v>149086963.55506444</v>
      </c>
      <c r="E47">
        <f>VLOOKUP($A47,all_biorepintensities!$A:$G,MATCH(E$1,all_biorepintensities!$A$1:$G$1,0),FALSE)</f>
        <v>-95880398.576960132</v>
      </c>
      <c r="F47">
        <f>VLOOKUP($A47,all_biorepintensities!$A:$G,MATCH(F$1,all_biorepintensities!$A$1:$G$1,0),FALSE)</f>
        <v>-84730680.043144226</v>
      </c>
      <c r="G47">
        <f>VLOOKUP($A47,all_biorepintensities!$A:$G,MATCH(G$1,all_biorepintensities!$A$1:$G$1,0),FALSE)</f>
        <v>186704168.71348113</v>
      </c>
      <c r="H47" s="10">
        <f>ROUND(AVERAGE(B47:D47),all_biorepintensities!$U$4)</f>
        <v>-2031030.03112561</v>
      </c>
      <c r="I47" s="10">
        <f>ROUND(AVERAGE(E47:G47),all_biorepintensities!$U$4)</f>
        <v>2031030.03112559</v>
      </c>
      <c r="J47" s="2">
        <f>ROUND(SQRT(((1/3+1/3)/4)*((SUM((B47-H47)^2,(C47-H47)^2,(D47-H47)^2)+SUM((E47-I47)^2,(F47-I47)^2,(G47-I47)^2)))),all_biorepintensities!$U$4)</f>
        <v>119964384.523987</v>
      </c>
      <c r="K47" s="2">
        <f>ROUND((I47-H47)/(J47+all_biorepintensities!$U$2),all_biorepintensities!$U$4)</f>
        <v>3.3860549900000002E-2</v>
      </c>
      <c r="L47" s="2">
        <f>K47+0.00000001*ROWS($K$2:K47)</f>
        <v>3.3861009900000003E-2</v>
      </c>
      <c r="M47">
        <f t="shared" si="0"/>
        <v>72</v>
      </c>
      <c r="N47">
        <f>INDEX($K$2:$K$420,MATCH(ROWS($M$2:$M47),$M$2:$M$420,0))</f>
        <v>-5.3741359799999999E-2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-355321857.97184086</v>
      </c>
      <c r="C48">
        <f>VLOOKUP($A48,all_biorepintensities!$A:$G,MATCH(C$1,all_biorepintensities!$A$1:$G$1,0),FALSE)</f>
        <v>266444780.35344565</v>
      </c>
      <c r="D48">
        <f>VLOOKUP($A48,all_biorepintensities!$A:$G,MATCH(D$1,all_biorepintensities!$A$1:$G$1,0),FALSE)</f>
        <v>120449721.71513593</v>
      </c>
      <c r="E48">
        <f>VLOOKUP($A48,all_biorepintensities!$A:$G,MATCH(E$1,all_biorepintensities!$A$1:$G$1,0),FALSE)</f>
        <v>-353788842.84569907</v>
      </c>
      <c r="F48">
        <f>VLOOKUP($A48,all_biorepintensities!$A:$G,MATCH(F$1,all_biorepintensities!$A$1:$G$1,0),FALSE)</f>
        <v>252687539.59404182</v>
      </c>
      <c r="G48">
        <f>VLOOKUP($A48,all_biorepintensities!$A:$G,MATCH(G$1,all_biorepintensities!$A$1:$G$1,0),FALSE)</f>
        <v>69528659.154916644</v>
      </c>
      <c r="H48" s="10">
        <f>ROUND(AVERAGE(B48:D48),all_biorepintensities!$U$4)</f>
        <v>10524214.6989136</v>
      </c>
      <c r="I48" s="10">
        <f>ROUND(AVERAGE(E48:G48),all_biorepintensities!$U$4)</f>
        <v>-10524214.6989135</v>
      </c>
      <c r="J48" s="2">
        <f>ROUND(SQRT(((1/3+1/3)/4)*((SUM((B48-H48)^2,(C48-H48)^2,(D48-H48)^2)+SUM((E48-I48)^2,(F48-I48)^2,(G48-I48)^2)))),all_biorepintensities!$U$4)</f>
        <v>259788951.86070701</v>
      </c>
      <c r="K48" s="2">
        <f>ROUND((I48-H48)/(J48+all_biorepintensities!$U$2),all_biorepintensities!$U$4)</f>
        <v>-8.1021264199999998E-2</v>
      </c>
      <c r="L48" s="2">
        <f>K48+0.00000001*ROWS($K$2:K48)</f>
        <v>-8.1020794199999996E-2</v>
      </c>
      <c r="M48">
        <f t="shared" si="0"/>
        <v>37</v>
      </c>
      <c r="N48">
        <f>INDEX($K$2:$K$420,MATCH(ROWS($M$2:$M48),$M$2:$M$420,0))</f>
        <v>-5.0456709199999998E-2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-363675523.95965266</v>
      </c>
      <c r="C49">
        <f>VLOOKUP($A49,all_biorepintensities!$A:$G,MATCH(C$1,all_biorepintensities!$A$1:$G$1,0),FALSE)</f>
        <v>220046977.62670273</v>
      </c>
      <c r="D49">
        <f>VLOOKUP($A49,all_biorepintensities!$A:$G,MATCH(D$1,all_biorepintensities!$A$1:$G$1,0),FALSE)</f>
        <v>113305141.71128333</v>
      </c>
      <c r="E49">
        <f>VLOOKUP($A49,all_biorepintensities!$A:$G,MATCH(E$1,all_biorepintensities!$A$1:$G$1,0),FALSE)</f>
        <v>-357359425.55368066</v>
      </c>
      <c r="F49">
        <f>VLOOKUP($A49,all_biorepintensities!$A:$G,MATCH(F$1,all_biorepintensities!$A$1:$G$1,0),FALSE)</f>
        <v>195132797.07359225</v>
      </c>
      <c r="G49">
        <f>VLOOKUP($A49,all_biorepintensities!$A:$G,MATCH(G$1,all_biorepintensities!$A$1:$G$1,0),FALSE)</f>
        <v>192550033.10175484</v>
      </c>
      <c r="H49" s="10">
        <f>ROUND(AVERAGE(B49:D49),all_biorepintensities!$U$4)</f>
        <v>-10107801.540555499</v>
      </c>
      <c r="I49" s="10">
        <f>ROUND(AVERAGE(E49:G49),all_biorepintensities!$U$4)</f>
        <v>10107801.540555499</v>
      </c>
      <c r="J49" s="2">
        <f>ROUND(SQRT(((1/3+1/3)/4)*((SUM((B49-H49)^2,(C49-H49)^2,(D49-H49)^2)+SUM((E49-I49)^2,(F49-I49)^2,(G49-I49)^2)))),all_biorepintensities!$U$4)</f>
        <v>256827987.53562501</v>
      </c>
      <c r="K49" s="2">
        <f>ROUND((I49-H49)/(J49+all_biorepintensities!$U$2),all_biorepintensities!$U$4)</f>
        <v>7.8712616900000004E-2</v>
      </c>
      <c r="L49" s="2">
        <f>K49+0.00000001*ROWS($K$2:K49)</f>
        <v>7.8713096900000001E-2</v>
      </c>
      <c r="M49">
        <f t="shared" si="0"/>
        <v>77</v>
      </c>
      <c r="N49">
        <f>INDEX($K$2:$K$420,MATCH(ROWS($M$2:$M49),$M$2:$M$420,0))</f>
        <v>-5.0395177899999997E-2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-245010760.40144247</v>
      </c>
      <c r="C50">
        <f>VLOOKUP($A50,all_biorepintensities!$A:$G,MATCH(C$1,all_biorepintensities!$A$1:$G$1,0),FALSE)</f>
        <v>303092489.61134201</v>
      </c>
      <c r="D50">
        <f>VLOOKUP($A50,all_biorepintensities!$A:$G,MATCH(D$1,all_biorepintensities!$A$1:$G$1,0),FALSE)</f>
        <v>-51396034.921530306</v>
      </c>
      <c r="E50">
        <f>VLOOKUP($A50,all_biorepintensities!$A:$G,MATCH(E$1,all_biorepintensities!$A$1:$G$1,0),FALSE)</f>
        <v>-265448229.62170625</v>
      </c>
      <c r="F50">
        <f>VLOOKUP($A50,all_biorepintensities!$A:$G,MATCH(F$1,all_biorepintensities!$A$1:$G$1,0),FALSE)</f>
        <v>330771502.64471155</v>
      </c>
      <c r="G50">
        <f>VLOOKUP($A50,all_biorepintensities!$A:$G,MATCH(G$1,all_biorepintensities!$A$1:$G$1,0),FALSE)</f>
        <v>-72008967.311374545</v>
      </c>
      <c r="H50" s="10">
        <f>ROUND(AVERAGE(B50:D50),all_biorepintensities!$U$4)</f>
        <v>2228564.76278975</v>
      </c>
      <c r="I50" s="10">
        <f>ROUND(AVERAGE(E50:G50),all_biorepintensities!$U$4)</f>
        <v>-2228564.76278975</v>
      </c>
      <c r="J50" s="2">
        <f>ROUND(SQRT(((1/3+1/3)/4)*((SUM((B50-H50)^2,(C50-H50)^2,(D50-H50)^2)+SUM((E50-I50)^2,(F50-I50)^2,(G50-I50)^2)))),all_biorepintensities!$U$4)</f>
        <v>237895258.575396</v>
      </c>
      <c r="K50" s="2">
        <f>ROUND((I50-H50)/(J50+all_biorepintensities!$U$2),all_biorepintensities!$U$4)</f>
        <v>-1.8735680300000002E-2</v>
      </c>
      <c r="L50" s="2">
        <f>K50+0.00000001*ROWS($K$2:K50)</f>
        <v>-1.8735190300000003E-2</v>
      </c>
      <c r="M50">
        <f t="shared" si="0"/>
        <v>58</v>
      </c>
      <c r="N50">
        <f>INDEX($K$2:$K$420,MATCH(ROWS($M$2:$M50),$M$2:$M$420,0))</f>
        <v>-4.96501424E-2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-372670725.33426905</v>
      </c>
      <c r="C51">
        <f>VLOOKUP($A51,all_biorepintensities!$A:$G,MATCH(C$1,all_biorepintensities!$A$1:$G$1,0),FALSE)</f>
        <v>424940436.96808553</v>
      </c>
      <c r="D51">
        <f>VLOOKUP($A51,all_biorepintensities!$A:$G,MATCH(D$1,all_biorepintensities!$A$1:$G$1,0),FALSE)</f>
        <v>-57450411.487228692</v>
      </c>
      <c r="E51">
        <f>VLOOKUP($A51,all_biorepintensities!$A:$G,MATCH(E$1,all_biorepintensities!$A$1:$G$1,0),FALSE)</f>
        <v>-342269248.14631206</v>
      </c>
      <c r="F51">
        <f>VLOOKUP($A51,all_biorepintensities!$A:$G,MATCH(F$1,all_biorepintensities!$A$1:$G$1,0),FALSE)</f>
        <v>-56047587.639397144</v>
      </c>
      <c r="G51">
        <f>VLOOKUP($A51,all_biorepintensities!$A:$G,MATCH(G$1,all_biorepintensities!$A$1:$G$1,0),FALSE)</f>
        <v>403497535.63912165</v>
      </c>
      <c r="H51" s="10">
        <f>ROUND(AVERAGE(B51:D51),all_biorepintensities!$U$4)</f>
        <v>-1726899.9511374</v>
      </c>
      <c r="I51" s="10">
        <f>ROUND(AVERAGE(E51:G51),all_biorepintensities!$U$4)</f>
        <v>1726899.9511374801</v>
      </c>
      <c r="J51" s="2">
        <f>ROUND(SQRT(((1/3+1/3)/4)*((SUM((B51-H51)^2,(C51-H51)^2,(D51-H51)^2)+SUM((E51-I51)^2,(F51-I51)^2,(G51-I51)^2)))),all_biorepintensities!$U$4)</f>
        <v>317763101.682392</v>
      </c>
      <c r="K51" s="2">
        <f>ROUND((I51-H51)/(J51+all_biorepintensities!$U$2),all_biorepintensities!$U$4)</f>
        <v>1.0869103E-2</v>
      </c>
      <c r="L51" s="2">
        <f>K51+0.00000001*ROWS($K$2:K51)</f>
        <v>1.0869603E-2</v>
      </c>
      <c r="M51">
        <f t="shared" si="0"/>
        <v>66</v>
      </c>
      <c r="N51">
        <f>INDEX($K$2:$K$420,MATCH(ROWS($M$2:$M51),$M$2:$M$420,0))</f>
        <v>-3.81264547E-2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-158384152.16771275</v>
      </c>
      <c r="C52">
        <f>VLOOKUP($A52,all_biorepintensities!$A:$G,MATCH(C$1,all_biorepintensities!$A$1:$G$1,0),FALSE)</f>
        <v>63270271.202138692</v>
      </c>
      <c r="D52">
        <f>VLOOKUP($A52,all_biorepintensities!$A:$G,MATCH(D$1,all_biorepintensities!$A$1:$G$1,0),FALSE)</f>
        <v>61314793.105622679</v>
      </c>
      <c r="E52">
        <f>VLOOKUP($A52,all_biorepintensities!$A:$G,MATCH(E$1,all_biorepintensities!$A$1:$G$1,0),FALSE)</f>
        <v>-157742039.62601909</v>
      </c>
      <c r="F52">
        <f>VLOOKUP($A52,all_biorepintensities!$A:$G,MATCH(F$1,all_biorepintensities!$A$1:$G$1,0),FALSE)</f>
        <v>171538993.9495953</v>
      </c>
      <c r="G52">
        <f>VLOOKUP($A52,all_biorepintensities!$A:$G,MATCH(G$1,all_biorepintensities!$A$1:$G$1,0),FALSE)</f>
        <v>20002133.536375254</v>
      </c>
      <c r="H52" s="10">
        <f>ROUND(AVERAGE(B52:D52),all_biorepintensities!$U$4)</f>
        <v>-11266362.6199838</v>
      </c>
      <c r="I52" s="10">
        <f>ROUND(AVERAGE(E52:G52),all_biorepintensities!$U$4)</f>
        <v>11266362.6199838</v>
      </c>
      <c r="J52" s="2">
        <f>ROUND(SQRT(((1/3+1/3)/4)*((SUM((B52-H52)^2,(C52-H52)^2,(D52-H52)^2)+SUM((E52-I52)^2,(F52-I52)^2,(G52-I52)^2)))),all_biorepintensities!$U$4)</f>
        <v>120273887.45829</v>
      </c>
      <c r="K52" s="2">
        <f>ROUND((I52-H52)/(J52+all_biorepintensities!$U$2),all_biorepintensities!$U$4)</f>
        <v>0.18734511309999999</v>
      </c>
      <c r="L52" s="2">
        <f>K52+0.00000001*ROWS($K$2:K52)</f>
        <v>0.1873456231</v>
      </c>
      <c r="M52">
        <f t="shared" si="0"/>
        <v>87</v>
      </c>
      <c r="N52">
        <f>INDEX($K$2:$K$420,MATCH(ROWS($M$2:$M52),$M$2:$M$420,0))</f>
        <v>-3.2294876100000001E-2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-646213207.3175267</v>
      </c>
      <c r="C53">
        <f>VLOOKUP($A53,all_biorepintensities!$A:$G,MATCH(C$1,all_biorepintensities!$A$1:$G$1,0),FALSE)</f>
        <v>695188045.36484432</v>
      </c>
      <c r="D53">
        <f>VLOOKUP($A53,all_biorepintensities!$A:$G,MATCH(D$1,all_biorepintensities!$A$1:$G$1,0),FALSE)</f>
        <v>-424155053.03692979</v>
      </c>
      <c r="E53">
        <f>VLOOKUP($A53,all_biorepintensities!$A:$G,MATCH(E$1,all_biorepintensities!$A$1:$G$1,0),FALSE)</f>
        <v>197301526.47696996</v>
      </c>
      <c r="F53">
        <f>VLOOKUP($A53,all_biorepintensities!$A:$G,MATCH(F$1,all_biorepintensities!$A$1:$G$1,0),FALSE)</f>
        <v>-691891234.12438381</v>
      </c>
      <c r="G53">
        <f>VLOOKUP($A53,all_biorepintensities!$A:$G,MATCH(G$1,all_biorepintensities!$A$1:$G$1,0),FALSE)</f>
        <v>869769922.63702488</v>
      </c>
      <c r="H53" s="10">
        <f>ROUND(AVERAGE(B53:D53),all_biorepintensities!$U$4)</f>
        <v>-125060071.663204</v>
      </c>
      <c r="I53" s="10">
        <f>ROUND(AVERAGE(E53:G53),all_biorepintensities!$U$4)</f>
        <v>125060071.663204</v>
      </c>
      <c r="J53" s="2">
        <f>ROUND(SQRT(((1/3+1/3)/4)*((SUM((B53-H53)^2,(C53-H53)^2,(D53-H53)^2)+SUM((E53-I53)^2,(F53-I53)^2,(G53-I53)^2)))),all_biorepintensities!$U$4)</f>
        <v>613879249.54511595</v>
      </c>
      <c r="K53" s="2">
        <f>ROUND((I53-H53)/(J53+all_biorepintensities!$U$2),all_biorepintensities!$U$4)</f>
        <v>0.4074419246</v>
      </c>
      <c r="L53" s="2">
        <f>K53+0.00000001*ROWS($K$2:K53)</f>
        <v>0.40744244460000001</v>
      </c>
      <c r="M53">
        <f t="shared" si="0"/>
        <v>96</v>
      </c>
      <c r="N53">
        <f>INDEX($K$2:$K$420,MATCH(ROWS($M$2:$M53),$M$2:$M$420,0))</f>
        <v>-2.90304984E-2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-268303334.54703614</v>
      </c>
      <c r="C54">
        <f>VLOOKUP($A54,all_biorepintensities!$A:$G,MATCH(C$1,all_biorepintensities!$A$1:$G$1,0),FALSE)</f>
        <v>288970368.11453706</v>
      </c>
      <c r="D54">
        <f>VLOOKUP($A54,all_biorepintensities!$A:$G,MATCH(D$1,all_biorepintensities!$A$1:$G$1,0),FALSE)</f>
        <v>15537350.881452143</v>
      </c>
      <c r="E54">
        <f>VLOOKUP($A54,all_biorepintensities!$A:$G,MATCH(E$1,all_biorepintensities!$A$1:$G$1,0),FALSE)</f>
        <v>-272587490.97689688</v>
      </c>
      <c r="F54">
        <f>VLOOKUP($A54,all_biorepintensities!$A:$G,MATCH(F$1,all_biorepintensities!$A$1:$G$1,0),FALSE)</f>
        <v>166537020.25117898</v>
      </c>
      <c r="G54">
        <f>VLOOKUP($A54,all_biorepintensities!$A:$G,MATCH(G$1,all_biorepintensities!$A$1:$G$1,0),FALSE)</f>
        <v>69846086.27676487</v>
      </c>
      <c r="H54" s="10">
        <f>ROUND(AVERAGE(B54:D54),all_biorepintensities!$U$4)</f>
        <v>12068128.149651</v>
      </c>
      <c r="I54" s="10">
        <f>ROUND(AVERAGE(E54:G54),all_biorepintensities!$U$4)</f>
        <v>-12068128.149651</v>
      </c>
      <c r="J54" s="2">
        <f>ROUND(SQRT(((1/3+1/3)/4)*((SUM((B54-H54)^2,(C54-H54)^2,(D54-H54)^2)+SUM((E54-I54)^2,(F54-I54)^2,(G54-I54)^2)))),all_biorepintensities!$U$4)</f>
        <v>208876007.504814</v>
      </c>
      <c r="K54" s="2">
        <f>ROUND((I54-H54)/(J54+all_biorepintensities!$U$2),all_biorepintensities!$U$4)</f>
        <v>-0.115553033</v>
      </c>
      <c r="L54" s="2">
        <f>K54+0.00000001*ROWS($K$2:K54)</f>
        <v>-0.115552503</v>
      </c>
      <c r="M54">
        <f t="shared" si="0"/>
        <v>34</v>
      </c>
      <c r="N54">
        <f>INDEX($K$2:$K$420,MATCH(ROWS($M$2:$M54),$M$2:$M$420,0))</f>
        <v>-2.6216097599999998E-2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251504989.62107122</v>
      </c>
      <c r="C55">
        <f>VLOOKUP($A55,all_biorepintensities!$A:$G,MATCH(C$1,all_biorepintensities!$A$1:$G$1,0),FALSE)</f>
        <v>-88623927.770424202</v>
      </c>
      <c r="D55">
        <f>VLOOKUP($A55,all_biorepintensities!$A:$G,MATCH(D$1,all_biorepintensities!$A$1:$G$1,0),FALSE)</f>
        <v>-155284830.88236764</v>
      </c>
      <c r="E55">
        <f>VLOOKUP($A55,all_biorepintensities!$A:$G,MATCH(E$1,all_biorepintensities!$A$1:$G$1,0),FALSE)</f>
        <v>235860360.24913508</v>
      </c>
      <c r="F55">
        <f>VLOOKUP($A55,all_biorepintensities!$A:$G,MATCH(F$1,all_biorepintensities!$A$1:$G$1,0),FALSE)</f>
        <v>-89081183.652182877</v>
      </c>
      <c r="G55">
        <f>VLOOKUP($A55,all_biorepintensities!$A:$G,MATCH(G$1,all_biorepintensities!$A$1:$G$1,0),FALSE)</f>
        <v>-154375407.56523156</v>
      </c>
      <c r="H55" s="10">
        <f>ROUND(AVERAGE(B55:D55),all_biorepintensities!$U$4)</f>
        <v>2532076.9894264601</v>
      </c>
      <c r="I55" s="10">
        <f>ROUND(AVERAGE(E55:G55),all_biorepintensities!$U$4)</f>
        <v>-2532076.9894264499</v>
      </c>
      <c r="J55" s="2">
        <f>ROUND(SQRT(((1/3+1/3)/4)*((SUM((B55-H55)^2,(C55-H55)^2,(D55-H55)^2)+SUM((E55-I55)^2,(F55-I55)^2,(G55-I55)^2)))),all_biorepintensities!$U$4)</f>
        <v>174442542.534446</v>
      </c>
      <c r="K55" s="2">
        <f>ROUND((I55-H55)/(J55+all_biorepintensities!$U$2),all_biorepintensities!$U$4)</f>
        <v>-2.90304984E-2</v>
      </c>
      <c r="L55" s="2">
        <f>K55+0.00000001*ROWS($K$2:K55)</f>
        <v>-2.90299584E-2</v>
      </c>
      <c r="M55">
        <f t="shared" si="0"/>
        <v>52</v>
      </c>
      <c r="N55">
        <f>INDEX($K$2:$K$420,MATCH(ROWS($M$2:$M55),$M$2:$M$420,0))</f>
        <v>-2.4429966500000001E-2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-150461006.68572378</v>
      </c>
      <c r="C56">
        <f>VLOOKUP($A56,all_biorepintensities!$A:$G,MATCH(C$1,all_biorepintensities!$A$1:$G$1,0),FALSE)</f>
        <v>129562329.80600104</v>
      </c>
      <c r="D56">
        <f>VLOOKUP($A56,all_biorepintensities!$A:$G,MATCH(D$1,all_biorepintensities!$A$1:$G$1,0),FALSE)</f>
        <v>24736588.92354238</v>
      </c>
      <c r="E56">
        <f>VLOOKUP($A56,all_biorepintensities!$A:$G,MATCH(E$1,all_biorepintensities!$A$1:$G$1,0),FALSE)</f>
        <v>-155898676.75338498</v>
      </c>
      <c r="F56">
        <f>VLOOKUP($A56,all_biorepintensities!$A:$G,MATCH(F$1,all_biorepintensities!$A$1:$G$1,0),FALSE)</f>
        <v>112133296.96392629</v>
      </c>
      <c r="G56">
        <f>VLOOKUP($A56,all_biorepintensities!$A:$G,MATCH(G$1,all_biorepintensities!$A$1:$G$1,0),FALSE)</f>
        <v>39927467.745639056</v>
      </c>
      <c r="H56" s="10">
        <f>ROUND(AVERAGE(B56:D56),all_biorepintensities!$U$4)</f>
        <v>1279304.0146065501</v>
      </c>
      <c r="I56" s="10">
        <f>ROUND(AVERAGE(E56:G56),all_biorepintensities!$U$4)</f>
        <v>-1279304.0146065501</v>
      </c>
      <c r="J56" s="2">
        <f>ROUND(SQRT(((1/3+1/3)/4)*((SUM((B56-H56)^2,(C56-H56)^2,(D56-H56)^2)+SUM((E56-I56)^2,(F56-I56)^2,(G56-I56)^2)))),all_biorepintensities!$U$4)</f>
        <v>114382011.507257</v>
      </c>
      <c r="K56" s="2">
        <f>ROUND((I56-H56)/(J56+all_biorepintensities!$U$2),all_biorepintensities!$U$4)</f>
        <v>-2.23689719E-2</v>
      </c>
      <c r="L56" s="2">
        <f>K56+0.00000001*ROWS($K$2:K56)</f>
        <v>-2.2368421900000001E-2</v>
      </c>
      <c r="M56">
        <f t="shared" si="0"/>
        <v>56</v>
      </c>
      <c r="N56">
        <f>INDEX($K$2:$K$420,MATCH(ROWS($M$2:$M56),$M$2:$M$420,0))</f>
        <v>-2.4248352399999999E-2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-455247924.58615339</v>
      </c>
      <c r="C57">
        <f>VLOOKUP($A57,all_biorepintensities!$A:$G,MATCH(C$1,all_biorepintensities!$A$1:$G$1,0),FALSE)</f>
        <v>239271907.58619165</v>
      </c>
      <c r="D57">
        <f>VLOOKUP($A57,all_biorepintensities!$A:$G,MATCH(D$1,all_biorepintensities!$A$1:$G$1,0),FALSE)</f>
        <v>182177463.18168545</v>
      </c>
      <c r="E57">
        <f>VLOOKUP($A57,all_biorepintensities!$A:$G,MATCH(E$1,all_biorepintensities!$A$1:$G$1,0),FALSE)</f>
        <v>-465720748.19915175</v>
      </c>
      <c r="F57">
        <f>VLOOKUP($A57,all_biorepintensities!$A:$G,MATCH(F$1,all_biorepintensities!$A$1:$G$1,0),FALSE)</f>
        <v>427279266.86013603</v>
      </c>
      <c r="G57">
        <f>VLOOKUP($A57,all_biorepintensities!$A:$G,MATCH(G$1,all_biorepintensities!$A$1:$G$1,0),FALSE)</f>
        <v>72240035.157291889</v>
      </c>
      <c r="H57" s="10">
        <f>ROUND(AVERAGE(B57:D57),all_biorepintensities!$U$4)</f>
        <v>-11266184.606092099</v>
      </c>
      <c r="I57" s="10">
        <f>ROUND(AVERAGE(E57:G57),all_biorepintensities!$U$4)</f>
        <v>11266184.606092099</v>
      </c>
      <c r="J57" s="2">
        <f>ROUND(SQRT(((1/3+1/3)/4)*((SUM((B57-H57)^2,(C57-H57)^2,(D57-H57)^2)+SUM((E57-I57)^2,(F57-I57)^2,(G57-I57)^2)))),all_biorepintensities!$U$4)</f>
        <v>341957793.46507502</v>
      </c>
      <c r="K57" s="2">
        <f>ROUND((I57-H57)/(J57+all_biorepintensities!$U$2),all_biorepintensities!$U$4)</f>
        <v>6.5892252100000007E-2</v>
      </c>
      <c r="L57" s="2">
        <f>K57+0.00000001*ROWS($K$2:K57)</f>
        <v>6.5892812100000003E-2</v>
      </c>
      <c r="M57">
        <f t="shared" si="0"/>
        <v>74</v>
      </c>
      <c r="N57">
        <f>INDEX($K$2:$K$420,MATCH(ROWS($M$2:$M57),$M$2:$M$420,0))</f>
        <v>-2.23689719E-2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228085539.10686719</v>
      </c>
      <c r="C58">
        <f>VLOOKUP($A58,all_biorepintensities!$A:$G,MATCH(C$1,all_biorepintensities!$A$1:$G$1,0),FALSE)</f>
        <v>-65626011.073947608</v>
      </c>
      <c r="D58">
        <f>VLOOKUP($A58,all_biorepintensities!$A:$G,MATCH(D$1,all_biorepintensities!$A$1:$G$1,0),FALSE)</f>
        <v>-61899588.288379431</v>
      </c>
      <c r="E58">
        <f>VLOOKUP($A58,all_biorepintensities!$A:$G,MATCH(E$1,all_biorepintensities!$A$1:$G$1,0),FALSE)</f>
        <v>112417369.65266514</v>
      </c>
      <c r="F58">
        <f>VLOOKUP($A58,all_biorepintensities!$A:$G,MATCH(F$1,all_biorepintensities!$A$1:$G$1,0),FALSE)</f>
        <v>-114721704.73297268</v>
      </c>
      <c r="G58">
        <f>VLOOKUP($A58,all_biorepintensities!$A:$G,MATCH(G$1,all_biorepintensities!$A$1:$G$1,0),FALSE)</f>
        <v>-98255604.664233088</v>
      </c>
      <c r="H58" s="10">
        <f>ROUND(AVERAGE(B58:D58),all_biorepintensities!$U$4)</f>
        <v>33519979.9148467</v>
      </c>
      <c r="I58" s="10">
        <f>ROUND(AVERAGE(E58:G58),all_biorepintensities!$U$4)</f>
        <v>-33519979.914846901</v>
      </c>
      <c r="J58" s="2">
        <f>ROUND(SQRT(((1/3+1/3)/4)*((SUM((B58-H58)^2,(C58-H58)^2,(D58-H58)^2)+SUM((E58-I58)^2,(F58-I58)^2,(G58-I58)^2)))),all_biorepintensities!$U$4)</f>
        <v>121705046.165491</v>
      </c>
      <c r="K58" s="2">
        <f>ROUND((I58-H58)/(J58+all_biorepintensities!$U$2),all_biorepintensities!$U$4)</f>
        <v>-0.55083960269999999</v>
      </c>
      <c r="L58" s="2">
        <f>K58+0.00000001*ROWS($K$2:K58)</f>
        <v>-0.55083903270000001</v>
      </c>
      <c r="M58">
        <f t="shared" si="0"/>
        <v>4</v>
      </c>
      <c r="N58">
        <f>INDEX($K$2:$K$420,MATCH(ROWS($M$2:$M58),$M$2:$M$420,0))</f>
        <v>-1.9729670500000001E-2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-249164180.25862354</v>
      </c>
      <c r="C59">
        <f>VLOOKUP($A59,all_biorepintensities!$A:$G,MATCH(C$1,all_biorepintensities!$A$1:$G$1,0),FALSE)</f>
        <v>-101761928.77457905</v>
      </c>
      <c r="D59">
        <f>VLOOKUP($A59,all_biorepintensities!$A:$G,MATCH(D$1,all_biorepintensities!$A$1:$G$1,0),FALSE)</f>
        <v>306074330.96786064</v>
      </c>
      <c r="E59">
        <f>VLOOKUP($A59,all_biorepintensities!$A:$G,MATCH(E$1,all_biorepintensities!$A$1:$G$1,0),FALSE)</f>
        <v>-114028841.61740398</v>
      </c>
      <c r="F59">
        <f>VLOOKUP($A59,all_biorepintensities!$A:$G,MATCH(F$1,all_biorepintensities!$A$1:$G$1,0),FALSE)</f>
        <v>92201456.171528637</v>
      </c>
      <c r="G59">
        <f>VLOOKUP($A59,all_biorepintensities!$A:$G,MATCH(G$1,all_biorepintensities!$A$1:$G$1,0),FALSE)</f>
        <v>66679163.511216819</v>
      </c>
      <c r="H59" s="10">
        <f>ROUND(AVERAGE(B59:D59),all_biorepintensities!$U$4)</f>
        <v>-14950592.6884473</v>
      </c>
      <c r="I59" s="10">
        <f>ROUND(AVERAGE(E59:G59),all_biorepintensities!$U$4)</f>
        <v>14950592.6884472</v>
      </c>
      <c r="J59" s="2">
        <f>ROUND(SQRT(((1/3+1/3)/4)*((SUM((B59-H59)^2,(C59-H59)^2,(D59-H59)^2)+SUM((E59-I59)^2,(F59-I59)^2,(G59-I59)^2)))),all_biorepintensities!$U$4)</f>
        <v>178292105.689042</v>
      </c>
      <c r="K59" s="2">
        <f>ROUND((I59-H59)/(J59+all_biorepintensities!$U$2),all_biorepintensities!$U$4)</f>
        <v>0.16770896890000001</v>
      </c>
      <c r="L59" s="2">
        <f>K59+0.00000001*ROWS($K$2:K59)</f>
        <v>0.16770954890000001</v>
      </c>
      <c r="M59">
        <f t="shared" si="0"/>
        <v>86</v>
      </c>
      <c r="N59">
        <f>INDEX($K$2:$K$420,MATCH(ROWS($M$2:$M59),$M$2:$M$420,0))</f>
        <v>-1.8735680300000002E-2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150336837.39959887</v>
      </c>
      <c r="C60">
        <f>VLOOKUP($A60,all_biorepintensities!$A:$G,MATCH(C$1,all_biorepintensities!$A$1:$G$1,0),FALSE)</f>
        <v>-77753720.037882388</v>
      </c>
      <c r="D60">
        <f>VLOOKUP($A60,all_biorepintensities!$A:$G,MATCH(D$1,all_biorepintensities!$A$1:$G$1,0),FALSE)</f>
        <v>-29471641.620709628</v>
      </c>
      <c r="E60">
        <f>VLOOKUP($A60,all_biorepintensities!$A:$G,MATCH(E$1,all_biorepintensities!$A$1:$G$1,0),FALSE)</f>
        <v>121620649.6028423</v>
      </c>
      <c r="F60">
        <f>VLOOKUP($A60,all_biorepintensities!$A:$G,MATCH(F$1,all_biorepintensities!$A$1:$G$1,0),FALSE)</f>
        <v>-105457908.25440745</v>
      </c>
      <c r="G60">
        <f>VLOOKUP($A60,all_biorepintensities!$A:$G,MATCH(G$1,all_biorepintensities!$A$1:$G$1,0),FALSE)</f>
        <v>-59274217.089441657</v>
      </c>
      <c r="H60" s="10">
        <f>ROUND(AVERAGE(B60:D60),all_biorepintensities!$U$4)</f>
        <v>14370491.913668999</v>
      </c>
      <c r="I60" s="10">
        <f>ROUND(AVERAGE(E60:G60),all_biorepintensities!$U$4)</f>
        <v>-14370491.913668901</v>
      </c>
      <c r="J60" s="2">
        <f>ROUND(SQRT(((1/3+1/3)/4)*((SUM((B60-H60)^2,(C60-H60)^2,(D60-H60)^2)+SUM((E60-I60)^2,(F60-I60)^2,(G60-I60)^2)))),all_biorepintensities!$U$4)</f>
        <v>98066901.251642197</v>
      </c>
      <c r="K60" s="2">
        <f>ROUND((I60-H60)/(J60+all_biorepintensities!$U$2),all_biorepintensities!$U$4)</f>
        <v>-0.29307526969999997</v>
      </c>
      <c r="L60" s="2">
        <f>K60+0.00000001*ROWS($K$2:K60)</f>
        <v>-0.29307467969999995</v>
      </c>
      <c r="M60">
        <f t="shared" si="0"/>
        <v>15</v>
      </c>
      <c r="N60">
        <f>INDEX($K$2:$K$420,MATCH(ROWS($M$2:$M60),$M$2:$M$420,0))</f>
        <v>-6.1149958999999997E-3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-213217169.74561971</v>
      </c>
      <c r="C61">
        <f>VLOOKUP($A61,all_biorepintensities!$A:$G,MATCH(C$1,all_biorepintensities!$A$1:$G$1,0),FALSE)</f>
        <v>73142100.823748887</v>
      </c>
      <c r="D61">
        <f>VLOOKUP($A61,all_biorepintensities!$A:$G,MATCH(D$1,all_biorepintensities!$A$1:$G$1,0),FALSE)</f>
        <v>112885087.20030063</v>
      </c>
      <c r="E61">
        <f>VLOOKUP($A61,all_biorepintensities!$A:$G,MATCH(E$1,all_biorepintensities!$A$1:$G$1,0),FALSE)</f>
        <v>-229854521.76142445</v>
      </c>
      <c r="F61">
        <f>VLOOKUP($A61,all_biorepintensities!$A:$G,MATCH(F$1,all_biorepintensities!$A$1:$G$1,0),FALSE)</f>
        <v>60239877.614704549</v>
      </c>
      <c r="G61">
        <f>VLOOKUP($A61,all_biorepintensities!$A:$G,MATCH(G$1,all_biorepintensities!$A$1:$G$1,0),FALSE)</f>
        <v>196804625.86829013</v>
      </c>
      <c r="H61" s="10">
        <f>ROUND(AVERAGE(B61:D61),all_biorepintensities!$U$4)</f>
        <v>-9063327.2405233998</v>
      </c>
      <c r="I61" s="10">
        <f>ROUND(AVERAGE(E61:G61),all_biorepintensities!$U$4)</f>
        <v>9063327.2405234091</v>
      </c>
      <c r="J61" s="2">
        <f>ROUND(SQRT(((1/3+1/3)/4)*((SUM((B61-H61)^2,(C61-H61)^2,(D61-H61)^2)+SUM((E61-I61)^2,(F61-I61)^2,(G61-I61)^2)))),all_biorepintensities!$U$4)</f>
        <v>162406646.358154</v>
      </c>
      <c r="K61" s="2">
        <f>ROUND((I61-H61)/(J61+all_biorepintensities!$U$2),all_biorepintensities!$U$4)</f>
        <v>0.111612762</v>
      </c>
      <c r="L61" s="2">
        <f>K61+0.00000001*ROWS($K$2:K61)</f>
        <v>0.11161336200000001</v>
      </c>
      <c r="M61">
        <f t="shared" si="0"/>
        <v>81</v>
      </c>
      <c r="N61">
        <f>INDEX($K$2:$K$420,MATCH(ROWS($M$2:$M61),$M$2:$M$420,0))</f>
        <v>-5.6544661E-3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-125458171.13410008</v>
      </c>
      <c r="C62">
        <f>VLOOKUP($A62,all_biorepintensities!$A:$G,MATCH(C$1,all_biorepintensities!$A$1:$G$1,0),FALSE)</f>
        <v>76390600.690388143</v>
      </c>
      <c r="D62">
        <f>VLOOKUP($A62,all_biorepintensities!$A:$G,MATCH(D$1,all_biorepintensities!$A$1:$G$1,0),FALSE)</f>
        <v>52618251.291578412</v>
      </c>
      <c r="E62">
        <f>VLOOKUP($A62,all_biorepintensities!$A:$G,MATCH(E$1,all_biorepintensities!$A$1:$G$1,0),FALSE)</f>
        <v>-127244606.44040152</v>
      </c>
      <c r="F62">
        <f>VLOOKUP($A62,all_biorepintensities!$A:$G,MATCH(F$1,all_biorepintensities!$A$1:$G$1,0),FALSE)</f>
        <v>81078764.575368792</v>
      </c>
      <c r="G62">
        <f>VLOOKUP($A62,all_biorepintensities!$A:$G,MATCH(G$1,all_biorepintensities!$A$1:$G$1,0),FALSE)</f>
        <v>42615161.017166167</v>
      </c>
      <c r="H62" s="10">
        <f>ROUND(AVERAGE(B62:D62),all_biorepintensities!$U$4)</f>
        <v>1183560.2826221599</v>
      </c>
      <c r="I62" s="10">
        <f>ROUND(AVERAGE(E62:G62),all_biorepintensities!$U$4)</f>
        <v>-1183560.28262219</v>
      </c>
      <c r="J62" s="2">
        <f>ROUND(SQRT(((1/3+1/3)/4)*((SUM((B62-H62)^2,(C62-H62)^2,(D62-H62)^2)+SUM((E62-I62)^2,(F62-I62)^2,(G62-I62)^2)))),all_biorepintensities!$U$4)</f>
        <v>90292635.302516297</v>
      </c>
      <c r="K62" s="2">
        <f>ROUND((I62-H62)/(J62+all_biorepintensities!$U$2),all_biorepintensities!$U$4)</f>
        <v>-2.6216097599999998E-2</v>
      </c>
      <c r="L62" s="2">
        <f>K62+0.00000001*ROWS($K$2:K62)</f>
        <v>-2.6215487599999997E-2</v>
      </c>
      <c r="M62">
        <f t="shared" si="0"/>
        <v>53</v>
      </c>
      <c r="N62">
        <f>INDEX($K$2:$K$420,MATCH(ROWS($M$2:$M62),$M$2:$M$420,0))</f>
        <v>-4.3683916999999999E-3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-24652574.500661794</v>
      </c>
      <c r="C63">
        <f>VLOOKUP($A63,all_biorepintensities!$A:$G,MATCH(C$1,all_biorepintensities!$A$1:$G$1,0),FALSE)</f>
        <v>12031456.097470671</v>
      </c>
      <c r="D63">
        <f>VLOOKUP($A63,all_biorepintensities!$A:$G,MATCH(D$1,all_biorepintensities!$A$1:$G$1,0),FALSE)</f>
        <v>8797383.2571399733</v>
      </c>
      <c r="E63">
        <f>VLOOKUP($A63,all_biorepintensities!$A:$G,MATCH(E$1,all_biorepintensities!$A$1:$G$1,0),FALSE)</f>
        <v>-24456710.079918135</v>
      </c>
      <c r="F63">
        <f>VLOOKUP($A63,all_biorepintensities!$A:$G,MATCH(F$1,all_biorepintensities!$A$1:$G$1,0),FALSE)</f>
        <v>17263872.457259133</v>
      </c>
      <c r="G63">
        <f>VLOOKUP($A63,all_biorepintensities!$A:$G,MATCH(G$1,all_biorepintensities!$A$1:$G$1,0),FALSE)</f>
        <v>11016572.768710129</v>
      </c>
      <c r="H63" s="10">
        <f>ROUND(AVERAGE(B63:D63),all_biorepintensities!$U$4)</f>
        <v>-1274578.3820170499</v>
      </c>
      <c r="I63" s="10">
        <f>ROUND(AVERAGE(E63:G63),all_biorepintensities!$U$4)</f>
        <v>1274578.3820170399</v>
      </c>
      <c r="J63" s="2">
        <f>ROUND(SQRT(((1/3+1/3)/4)*((SUM((B63-H63)^2,(C63-H63)^2,(D63-H63)^2)+SUM((E63-I63)^2,(F63-I63)^2,(G63-I63)^2)))),all_biorepintensities!$U$4)</f>
        <v>17500899.276511401</v>
      </c>
      <c r="K63" s="2">
        <f>ROUND((I63-H63)/(J63+all_biorepintensities!$U$2),all_biorepintensities!$U$4)</f>
        <v>0.14565860750000001</v>
      </c>
      <c r="L63" s="2">
        <f>K63+0.00000001*ROWS($K$2:K63)</f>
        <v>0.14565922750000002</v>
      </c>
      <c r="M63">
        <f t="shared" si="0"/>
        <v>85</v>
      </c>
      <c r="N63">
        <f>INDEX($K$2:$K$420,MATCH(ROWS($M$2:$M63),$M$2:$M$420,0))</f>
        <v>-2.8551035000000001E-3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-66430754.256025732</v>
      </c>
      <c r="C64">
        <f>VLOOKUP($A64,all_biorepintensities!$A:$G,MATCH(C$1,all_biorepintensities!$A$1:$G$1,0),FALSE)</f>
        <v>48854787.558041513</v>
      </c>
      <c r="D64">
        <f>VLOOKUP($A64,all_biorepintensities!$A:$G,MATCH(D$1,all_biorepintensities!$A$1:$G$1,0),FALSE)</f>
        <v>46926310.777679741</v>
      </c>
      <c r="E64">
        <f>VLOOKUP($A64,all_biorepintensities!$A:$G,MATCH(E$1,all_biorepintensities!$A$1:$G$1,0),FALSE)</f>
        <v>-77848588.547520339</v>
      </c>
      <c r="F64">
        <f>VLOOKUP($A64,all_biorepintensities!$A:$G,MATCH(F$1,all_biorepintensities!$A$1:$G$1,0),FALSE)</f>
        <v>17341384.326715261</v>
      </c>
      <c r="G64">
        <f>VLOOKUP($A64,all_biorepintensities!$A:$G,MATCH(G$1,all_biorepintensities!$A$1:$G$1,0),FALSE)</f>
        <v>31156860.141109586</v>
      </c>
      <c r="H64" s="10">
        <f>ROUND(AVERAGE(B64:D64),all_biorepintensities!$U$4)</f>
        <v>9783448.0265651699</v>
      </c>
      <c r="I64" s="10">
        <f>ROUND(AVERAGE(E64:G64),all_biorepintensities!$U$4)</f>
        <v>-9783448.0265651606</v>
      </c>
      <c r="J64" s="2">
        <f>ROUND(SQRT(((1/3+1/3)/4)*((SUM((B64-H64)^2,(C64-H64)^2,(D64-H64)^2)+SUM((E64-I64)^2,(F64-I64)^2,(G64-I64)^2)))),all_biorepintensities!$U$4)</f>
        <v>51250195.402714998</v>
      </c>
      <c r="K64" s="2">
        <f>ROUND((I64-H64)/(J64+all_biorepintensities!$U$2),all_biorepintensities!$U$4)</f>
        <v>-0.38179163059999999</v>
      </c>
      <c r="L64" s="2">
        <f>K64+0.00000001*ROWS($K$2:K64)</f>
        <v>-0.38179100059999999</v>
      </c>
      <c r="M64">
        <f t="shared" si="0"/>
        <v>10</v>
      </c>
      <c r="N64">
        <f>INDEX($K$2:$K$420,MATCH(ROWS($M$2:$M64),$M$2:$M$420,0))</f>
        <v>1.8124657000000001E-3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-593275207.10988605</v>
      </c>
      <c r="C65">
        <f>VLOOKUP($A65,all_biorepintensities!$A:$G,MATCH(C$1,all_biorepintensities!$A$1:$G$1,0),FALSE)</f>
        <v>243352128.49367559</v>
      </c>
      <c r="D65">
        <f>VLOOKUP($A65,all_biorepintensities!$A:$G,MATCH(D$1,all_biorepintensities!$A$1:$G$1,0),FALSE)</f>
        <v>213324747.06746054</v>
      </c>
      <c r="E65">
        <f>VLOOKUP($A65,all_biorepintensities!$A:$G,MATCH(E$1,all_biorepintensities!$A$1:$G$1,0),FALSE)</f>
        <v>-583122971.14647365</v>
      </c>
      <c r="F65">
        <f>VLOOKUP($A65,all_biorepintensities!$A:$G,MATCH(F$1,all_biorepintensities!$A$1:$G$1,0),FALSE)</f>
        <v>748430710.82537448</v>
      </c>
      <c r="G65">
        <f>VLOOKUP($A65,all_biorepintensities!$A:$G,MATCH(G$1,all_biorepintensities!$A$1:$G$1,0),FALSE)</f>
        <v>-28709408.130150914</v>
      </c>
      <c r="H65" s="10">
        <f>ROUND(AVERAGE(B65:D65),all_biorepintensities!$U$4)</f>
        <v>-45532777.182916597</v>
      </c>
      <c r="I65" s="10">
        <f>ROUND(AVERAGE(E65:G65),all_biorepintensities!$U$4)</f>
        <v>45532777.182916597</v>
      </c>
      <c r="J65" s="2">
        <f>ROUND(SQRT(((1/3+1/3)/4)*((SUM((B65-H65)^2,(C65-H65)^2,(D65-H65)^2)+SUM((E65-I65)^2,(F65-I65)^2,(G65-I65)^2)))),all_biorepintensities!$U$4)</f>
        <v>473509755.83712298</v>
      </c>
      <c r="K65" s="2">
        <f>ROUND((I65-H65)/(J65+all_biorepintensities!$U$2),all_biorepintensities!$U$4)</f>
        <v>0.1923203335</v>
      </c>
      <c r="L65" s="2">
        <f>K65+0.00000001*ROWS($K$2:K65)</f>
        <v>0.19232097349999999</v>
      </c>
      <c r="M65">
        <f t="shared" si="0"/>
        <v>88</v>
      </c>
      <c r="N65">
        <f>INDEX($K$2:$K$420,MATCH(ROWS($M$2:$M65),$M$2:$M$420,0))</f>
        <v>1.9117124E-3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-48968510.930165231</v>
      </c>
      <c r="C66">
        <f>VLOOKUP($A66,all_biorepintensities!$A:$G,MATCH(C$1,all_biorepintensities!$A$1:$G$1,0),FALSE)</f>
        <v>53182743.853800036</v>
      </c>
      <c r="D66">
        <f>VLOOKUP($A66,all_biorepintensities!$A:$G,MATCH(D$1,all_biorepintensities!$A$1:$G$1,0),FALSE)</f>
        <v>8172381.2316597328</v>
      </c>
      <c r="E66">
        <f>VLOOKUP($A66,all_biorepintensities!$A:$G,MATCH(E$1,all_biorepintensities!$A$1:$G$1,0),FALSE)</f>
        <v>-45870988.14392215</v>
      </c>
      <c r="F66">
        <f>VLOOKUP($A66,all_biorepintensities!$A:$G,MATCH(F$1,all_biorepintensities!$A$1:$G$1,0),FALSE)</f>
        <v>13070629.725163944</v>
      </c>
      <c r="G66">
        <f>VLOOKUP($A66,all_biorepintensities!$A:$G,MATCH(G$1,all_biorepintensities!$A$1:$G$1,0),FALSE)</f>
        <v>20413744.263463698</v>
      </c>
      <c r="H66" s="10">
        <f>ROUND(AVERAGE(B66:D66),all_biorepintensities!$U$4)</f>
        <v>4128871.3850981798</v>
      </c>
      <c r="I66" s="10">
        <f>ROUND(AVERAGE(E66:G66),all_biorepintensities!$U$4)</f>
        <v>-4128871.38509817</v>
      </c>
      <c r="J66" s="2">
        <f>ROUND(SQRT(((1/3+1/3)/4)*((SUM((B66-H66)^2,(C66-H66)^2,(D66-H66)^2)+SUM((E66-I66)^2,(F66-I66)^2,(G66-I66)^2)))),all_biorepintensities!$U$4)</f>
        <v>36245761.861699998</v>
      </c>
      <c r="K66" s="2">
        <f>ROUND((I66-H66)/(J66+all_biorepintensities!$U$2),all_biorepintensities!$U$4)</f>
        <v>-0.2278264304</v>
      </c>
      <c r="L66" s="2">
        <f>K66+0.00000001*ROWS($K$2:K66)</f>
        <v>-0.22782578040000001</v>
      </c>
      <c r="M66">
        <f t="shared" si="0"/>
        <v>21</v>
      </c>
      <c r="N66">
        <f>INDEX($K$2:$K$420,MATCH(ROWS($M$2:$M66),$M$2:$M$420,0))</f>
        <v>7.6191239000000001E-3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-84122111.426935375</v>
      </c>
      <c r="C67">
        <f>VLOOKUP($A67,all_biorepintensities!$A:$G,MATCH(C$1,all_biorepintensities!$A$1:$G$1,0),FALSE)</f>
        <v>150717879.68496701</v>
      </c>
      <c r="D67">
        <f>VLOOKUP($A67,all_biorepintensities!$A:$G,MATCH(D$1,all_biorepintensities!$A$1:$G$1,0),FALSE)</f>
        <v>-39477428.970254868</v>
      </c>
      <c r="E67">
        <f>VLOOKUP($A67,all_biorepintensities!$A:$G,MATCH(E$1,all_biorepintensities!$A$1:$G$1,0),FALSE)</f>
        <v>-92700181.002030194</v>
      </c>
      <c r="F67">
        <f>VLOOKUP($A67,all_biorepintensities!$A:$G,MATCH(F$1,all_biorepintensities!$A$1:$G$1,0),FALSE)</f>
        <v>65539510.271992862</v>
      </c>
      <c r="G67">
        <f>VLOOKUP($A67,all_biorepintensities!$A:$G,MATCH(G$1,all_biorepintensities!$A$1:$G$1,0),FALSE)</f>
        <v>42331.442260444164</v>
      </c>
      <c r="H67" s="10">
        <f>ROUND(AVERAGE(B67:D67),all_biorepintensities!$U$4)</f>
        <v>9039446.4292589203</v>
      </c>
      <c r="I67" s="10">
        <f>ROUND(AVERAGE(E67:G67),all_biorepintensities!$U$4)</f>
        <v>-9039446.4292589594</v>
      </c>
      <c r="J67" s="2">
        <f>ROUND(SQRT(((1/3+1/3)/4)*((SUM((B67-H67)^2,(C67-H67)^2,(D67-H67)^2)+SUM((E67-I67)^2,(F67-I67)^2,(G67-I67)^2)))),all_biorepintensities!$U$4)</f>
        <v>85390631.308639094</v>
      </c>
      <c r="K67" s="2">
        <f>ROUND((I67-H67)/(J67+all_biorepintensities!$U$2),all_biorepintensities!$U$4)</f>
        <v>-0.2117198616</v>
      </c>
      <c r="L67" s="2">
        <f>K67+0.00000001*ROWS($K$2:K67)</f>
        <v>-0.21171920159999999</v>
      </c>
      <c r="M67">
        <f t="shared" ref="M67:M101" si="1">COUNTIF(L:L,"&lt;="&amp;$L67)</f>
        <v>22</v>
      </c>
      <c r="N67">
        <f>INDEX($K$2:$K$420,MATCH(ROWS($M$2:$M67),$M$2:$M$420,0))</f>
        <v>1.0869103E-2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-285885591.45206803</v>
      </c>
      <c r="C68">
        <f>VLOOKUP($A68,all_biorepintensities!$A:$G,MATCH(C$1,all_biorepintensities!$A$1:$G$1,0),FALSE)</f>
        <v>-6642674.7184135318</v>
      </c>
      <c r="D68">
        <f>VLOOKUP($A68,all_biorepintensities!$A:$G,MATCH(D$1,all_biorepintensities!$A$1:$G$1,0),FALSE)</f>
        <v>313536204.85755455</v>
      </c>
      <c r="E68">
        <f>VLOOKUP($A68,all_biorepintensities!$A:$G,MATCH(E$1,all_biorepintensities!$A$1:$G$1,0),FALSE)</f>
        <v>-296755485.26040518</v>
      </c>
      <c r="F68">
        <f>VLOOKUP($A68,all_biorepintensities!$A:$G,MATCH(F$1,all_biorepintensities!$A$1:$G$1,0),FALSE)</f>
        <v>-36919869.897193372</v>
      </c>
      <c r="G68">
        <f>VLOOKUP($A68,all_biorepintensities!$A:$G,MATCH(G$1,all_biorepintensities!$A$1:$G$1,0),FALSE)</f>
        <v>312667416.4705255</v>
      </c>
      <c r="H68" s="10">
        <f>ROUND(AVERAGE(B68:D68),all_biorepintensities!$U$4)</f>
        <v>7002646.2290243302</v>
      </c>
      <c r="I68" s="10">
        <f>ROUND(AVERAGE(E68:G68),all_biorepintensities!$U$4)</f>
        <v>-7002646.2290243497</v>
      </c>
      <c r="J68" s="2">
        <f>ROUND(SQRT(((1/3+1/3)/4)*((SUM((B68-H68)^2,(C68-H68)^2,(D68-H68)^2)+SUM((E68-I68)^2,(F68-I68)^2,(G68-I68)^2)))),all_biorepintensities!$U$4)</f>
        <v>247309938.507081</v>
      </c>
      <c r="K68" s="2">
        <f>ROUND((I68-H68)/(J68+all_biorepintensities!$U$2),all_biorepintensities!$U$4)</f>
        <v>-5.6630527999999999E-2</v>
      </c>
      <c r="L68" s="2">
        <f>K68+0.00000001*ROWS($K$2:K68)</f>
        <v>-5.6629857999999998E-2</v>
      </c>
      <c r="M68">
        <f t="shared" si="1"/>
        <v>44</v>
      </c>
      <c r="N68">
        <f>INDEX($K$2:$K$420,MATCH(ROWS($M$2:$M68),$M$2:$M$420,0))</f>
        <v>1.46760389E-2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25972042.684583351</v>
      </c>
      <c r="C69">
        <f>VLOOKUP($A69,all_biorepintensities!$A:$G,MATCH(C$1,all_biorepintensities!$A$1:$G$1,0),FALSE)</f>
        <v>-26006114.016854826</v>
      </c>
      <c r="D69">
        <f>VLOOKUP($A69,all_biorepintensities!$A:$G,MATCH(D$1,all_biorepintensities!$A$1:$G$1,0),FALSE)</f>
        <v>2196344.9054878429</v>
      </c>
      <c r="E69">
        <f>VLOOKUP($A69,all_biorepintensities!$A:$G,MATCH(E$1,all_biorepintensities!$A$1:$G$1,0),FALSE)</f>
        <v>9938939.7048279792</v>
      </c>
      <c r="F69">
        <f>VLOOKUP($A69,all_biorepintensities!$A:$G,MATCH(F$1,all_biorepintensities!$A$1:$G$1,0),FALSE)</f>
        <v>6389942.2488788962</v>
      </c>
      <c r="G69">
        <f>VLOOKUP($A69,all_biorepintensities!$A:$G,MATCH(G$1,all_biorepintensities!$A$1:$G$1,0),FALSE)</f>
        <v>-18491155.526923239</v>
      </c>
      <c r="H69" s="10">
        <f>ROUND(AVERAGE(B69:D69),all_biorepintensities!$U$4)</f>
        <v>720757.85773878905</v>
      </c>
      <c r="I69" s="10">
        <f>ROUND(AVERAGE(E69:G69),all_biorepintensities!$U$4)</f>
        <v>-720757.85773878801</v>
      </c>
      <c r="J69" s="2">
        <f>ROUND(SQRT(((1/3+1/3)/4)*((SUM((B69-H69)^2,(C69-H69)^2,(D69-H69)^2)+SUM((E69-I69)^2,(F69-I69)^2,(G69-I69)^2)))),all_biorepintensities!$U$4)</f>
        <v>17483843.323649101</v>
      </c>
      <c r="K69" s="2">
        <f>ROUND((I69-H69)/(J69+all_biorepintensities!$U$2),all_biorepintensities!$U$4)</f>
        <v>-8.2448441499999997E-2</v>
      </c>
      <c r="L69" s="2">
        <f>K69+0.00000001*ROWS($K$2:K69)</f>
        <v>-8.2447761499999994E-2</v>
      </c>
      <c r="M69">
        <f t="shared" si="1"/>
        <v>36</v>
      </c>
      <c r="N69">
        <f>INDEX($K$2:$K$420,MATCH(ROWS($M$2:$M69),$M$2:$M$420,0))</f>
        <v>1.8290699000000001E-2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155305280.37171918</v>
      </c>
      <c r="C70">
        <f>VLOOKUP($A70,all_biorepintensities!$A:$G,MATCH(C$1,all_biorepintensities!$A$1:$G$1,0),FALSE)</f>
        <v>-140016998.3151134</v>
      </c>
      <c r="D70">
        <f>VLOOKUP($A70,all_biorepintensities!$A:$G,MATCH(D$1,all_biorepintensities!$A$1:$G$1,0),FALSE)</f>
        <v>8237416.2209052444</v>
      </c>
      <c r="E70">
        <f>VLOOKUP($A70,all_biorepintensities!$A:$G,MATCH(E$1,all_biorepintensities!$A$1:$G$1,0),FALSE)</f>
        <v>123233341.1238718</v>
      </c>
      <c r="F70">
        <f>VLOOKUP($A70,all_biorepintensities!$A:$G,MATCH(F$1,all_biorepintensities!$A$1:$G$1,0),FALSE)</f>
        <v>-158035183.64661947</v>
      </c>
      <c r="G70">
        <f>VLOOKUP($A70,all_biorepintensities!$A:$G,MATCH(G$1,all_biorepintensities!$A$1:$G$1,0),FALSE)</f>
        <v>11276144.245236695</v>
      </c>
      <c r="H70" s="10">
        <f>ROUND(AVERAGE(B70:D70),all_biorepintensities!$U$4)</f>
        <v>7841899.4258370101</v>
      </c>
      <c r="I70" s="10">
        <f>ROUND(AVERAGE(E70:G70),all_biorepintensities!$U$4)</f>
        <v>-7841899.4258369897</v>
      </c>
      <c r="J70" s="2">
        <f>ROUND(SQRT(((1/3+1/3)/4)*((SUM((B70-H70)^2,(C70-H70)^2,(D70-H70)^2)+SUM((E70-I70)^2,(F70-I70)^2,(G70-I70)^2)))),all_biorepintensities!$U$4)</f>
        <v>118118654.819841</v>
      </c>
      <c r="K70" s="2">
        <f>ROUND((I70-H70)/(J70+all_biorepintensities!$U$2),all_biorepintensities!$U$4)</f>
        <v>-0.13278003159999999</v>
      </c>
      <c r="L70" s="2">
        <f>K70+0.00000001*ROWS($K$2:K70)</f>
        <v>-0.13277934159999999</v>
      </c>
      <c r="M70">
        <f t="shared" si="1"/>
        <v>32</v>
      </c>
      <c r="N70">
        <f>INDEX($K$2:$K$420,MATCH(ROWS($M$2:$M70),$M$2:$M$420,0))</f>
        <v>2.0776090699999999E-2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-660593128.83016455</v>
      </c>
      <c r="C71">
        <f>VLOOKUP($A71,all_biorepintensities!$A:$G,MATCH(C$1,all_biorepintensities!$A$1:$G$1,0),FALSE)</f>
        <v>553995021.72665012</v>
      </c>
      <c r="D71">
        <f>VLOOKUP($A71,all_biorepintensities!$A:$G,MATCH(D$1,all_biorepintensities!$A$1:$G$1,0),FALSE)</f>
        <v>237412769.95085096</v>
      </c>
      <c r="E71">
        <f>VLOOKUP($A71,all_biorepintensities!$A:$G,MATCH(E$1,all_biorepintensities!$A$1:$G$1,0),FALSE)</f>
        <v>-694643345.31087792</v>
      </c>
      <c r="F71">
        <f>VLOOKUP($A71,all_biorepintensities!$A:$G,MATCH(F$1,all_biorepintensities!$A$1:$G$1,0),FALSE)</f>
        <v>-78959483.505906701</v>
      </c>
      <c r="G71">
        <f>VLOOKUP($A71,all_biorepintensities!$A:$G,MATCH(G$1,all_biorepintensities!$A$1:$G$1,0),FALSE)</f>
        <v>642788165.96944797</v>
      </c>
      <c r="H71" s="10">
        <f>ROUND(AVERAGE(B71:D71),all_biorepintensities!$U$4)</f>
        <v>43604887.615778796</v>
      </c>
      <c r="I71" s="10">
        <f>ROUND(AVERAGE(E71:G71),all_biorepintensities!$U$4)</f>
        <v>-43604887.615778901</v>
      </c>
      <c r="J71" s="2">
        <f>ROUND(SQRT(((1/3+1/3)/4)*((SUM((B71-H71)^2,(C71-H71)^2,(D71-H71)^2)+SUM((E71-I71)^2,(F71-I71)^2,(G71-I71)^2)))),all_biorepintensities!$U$4)</f>
        <v>530752747.75202399</v>
      </c>
      <c r="K71" s="2">
        <f>ROUND((I71-H71)/(J71+all_biorepintensities!$U$2),all_biorepintensities!$U$4)</f>
        <v>-0.16431337460000001</v>
      </c>
      <c r="L71" s="2">
        <f>K71+0.00000001*ROWS($K$2:K71)</f>
        <v>-0.16431267460000001</v>
      </c>
      <c r="M71">
        <f t="shared" si="1"/>
        <v>25</v>
      </c>
      <c r="N71">
        <f>INDEX($K$2:$K$420,MATCH(ROWS($M$2:$M71),$M$2:$M$420,0))</f>
        <v>2.56976015E-2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2324642.3523450792</v>
      </c>
      <c r="C72">
        <f>VLOOKUP($A72,all_biorepintensities!$A:$G,MATCH(C$1,all_biorepintensities!$A$1:$G$1,0),FALSE)</f>
        <v>6772547.2456927299</v>
      </c>
      <c r="D72">
        <f>VLOOKUP($A72,all_biorepintensities!$A:$G,MATCH(D$1,all_biorepintensities!$A$1:$G$1,0),FALSE)</f>
        <v>21802728.595377266</v>
      </c>
      <c r="E72">
        <f>VLOOKUP($A72,all_biorepintensities!$A:$G,MATCH(E$1,all_biorepintensities!$A$1:$G$1,0),FALSE)</f>
        <v>-16926011.155004144</v>
      </c>
      <c r="F72">
        <f>VLOOKUP($A72,all_biorepintensities!$A:$G,MATCH(F$1,all_biorepintensities!$A$1:$G$1,0),FALSE)</f>
        <v>-38518367.831642807</v>
      </c>
      <c r="G72">
        <f>VLOOKUP($A72,all_biorepintensities!$A:$G,MATCH(G$1,all_biorepintensities!$A$1:$G$1,0),FALSE)</f>
        <v>24544460.793231815</v>
      </c>
      <c r="H72" s="10">
        <f>ROUND(AVERAGE(B72:D72),all_biorepintensities!$U$4)</f>
        <v>10299972.731138401</v>
      </c>
      <c r="I72" s="10">
        <f>ROUND(AVERAGE(E72:G72),all_biorepintensities!$U$4)</f>
        <v>-10299972.731138401</v>
      </c>
      <c r="J72" s="2">
        <f>ROUND(SQRT(((1/3+1/3)/4)*((SUM((B72-H72)^2,(C72-H72)^2,(D72-H72)^2)+SUM((E72-I72)^2,(F72-I72)^2,(G72-I72)^2)))),all_biorepintensities!$U$4)</f>
        <v>19419400.834198099</v>
      </c>
      <c r="K72" s="2">
        <f>ROUND((I72-H72)/(J72+all_biorepintensities!$U$2),all_biorepintensities!$U$4)</f>
        <v>-1.0607919666000001</v>
      </c>
      <c r="L72" s="2">
        <f>K72+0.00000001*ROWS($K$2:K72)</f>
        <v>-1.0607912566000002</v>
      </c>
      <c r="M72">
        <f t="shared" si="1"/>
        <v>2</v>
      </c>
      <c r="N72">
        <f>INDEX($K$2:$K$420,MATCH(ROWS($M$2:$M72),$M$2:$M$420,0))</f>
        <v>2.6853878899999999E-2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-1588762303.7493596</v>
      </c>
      <c r="C73">
        <f>VLOOKUP($A73,all_biorepintensities!$A:$G,MATCH(C$1,all_biorepintensities!$A$1:$G$1,0),FALSE)</f>
        <v>643716298.50976443</v>
      </c>
      <c r="D73">
        <f>VLOOKUP($A73,all_biorepintensities!$A:$G,MATCH(D$1,all_biorepintensities!$A$1:$G$1,0),FALSE)</f>
        <v>697320504.95368266</v>
      </c>
      <c r="E73">
        <f>VLOOKUP($A73,all_biorepintensities!$A:$G,MATCH(E$1,all_biorepintensities!$A$1:$G$1,0),FALSE)</f>
        <v>-1546870541.8882418</v>
      </c>
      <c r="F73">
        <f>VLOOKUP($A73,all_biorepintensities!$A:$G,MATCH(F$1,all_biorepintensities!$A$1:$G$1,0),FALSE)</f>
        <v>1817952457.1338999</v>
      </c>
      <c r="G73">
        <f>VLOOKUP($A73,all_biorepintensities!$A:$G,MATCH(G$1,all_biorepintensities!$A$1:$G$1,0),FALSE)</f>
        <v>-23356414.959746599</v>
      </c>
      <c r="H73" s="10">
        <f>ROUND(AVERAGE(B73:D73),all_biorepintensities!$U$4)</f>
        <v>-82575166.761970803</v>
      </c>
      <c r="I73" s="10">
        <f>ROUND(AVERAGE(E73:G73),all_biorepintensities!$U$4)</f>
        <v>82575166.761970505</v>
      </c>
      <c r="J73" s="2">
        <f>ROUND(SQRT(((1/3+1/3)/4)*((SUM((B73-H73)^2,(C73-H73)^2,(D73-H73)^2)+SUM((E73-I73)^2,(F73-I73)^2,(G73-I73)^2)))),all_biorepintensities!$U$4)</f>
        <v>1230324171.39393</v>
      </c>
      <c r="K73" s="2">
        <f>ROUND((I73-H73)/(J73+all_biorepintensities!$U$2),all_biorepintensities!$U$4)</f>
        <v>0.134233186</v>
      </c>
      <c r="L73" s="2">
        <f>K73+0.00000001*ROWS($K$2:K73)</f>
        <v>0.13423390600000001</v>
      </c>
      <c r="M73">
        <f t="shared" si="1"/>
        <v>83</v>
      </c>
      <c r="N73">
        <f>INDEX($K$2:$K$420,MATCH(ROWS($M$2:$M73),$M$2:$M$420,0))</f>
        <v>3.3860549900000002E-2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-255412307.70434391</v>
      </c>
      <c r="C74">
        <f>VLOOKUP($A74,all_biorepintensities!$A:$G,MATCH(C$1,all_biorepintensities!$A$1:$G$1,0),FALSE)</f>
        <v>224913438.29409218</v>
      </c>
      <c r="D74">
        <f>VLOOKUP($A74,all_biorepintensities!$A:$G,MATCH(D$1,all_biorepintensities!$A$1:$G$1,0),FALSE)</f>
        <v>-111063914.30494487</v>
      </c>
      <c r="E74">
        <f>VLOOKUP($A74,all_biorepintensities!$A:$G,MATCH(E$1,all_biorepintensities!$A$1:$G$1,0),FALSE)</f>
        <v>-192112566.8654598</v>
      </c>
      <c r="F74">
        <f>VLOOKUP($A74,all_biorepintensities!$A:$G,MATCH(F$1,all_biorepintensities!$A$1:$G$1,0),FALSE)</f>
        <v>77293199.645145655</v>
      </c>
      <c r="G74">
        <f>VLOOKUP($A74,all_biorepintensities!$A:$G,MATCH(G$1,all_biorepintensities!$A$1:$G$1,0),FALSE)</f>
        <v>256382150.9355104</v>
      </c>
      <c r="H74" s="10">
        <f>ROUND(AVERAGE(B74:D74),all_biorepintensities!$U$4)</f>
        <v>-47187594.571732201</v>
      </c>
      <c r="I74" s="10">
        <f>ROUND(AVERAGE(E74:G74),all_biorepintensities!$U$4)</f>
        <v>47187594.571732096</v>
      </c>
      <c r="J74" s="2">
        <f>ROUND(SQRT(((1/3+1/3)/4)*((SUM((B74-H74)^2,(C74-H74)^2,(D74-H74)^2)+SUM((E74-I74)^2,(F74-I74)^2,(G74-I74)^2)))),all_biorepintensities!$U$4)</f>
        <v>192963711.87411001</v>
      </c>
      <c r="K74" s="2">
        <f>ROUND((I74-H74)/(J74+all_biorepintensities!$U$2),all_biorepintensities!$U$4)</f>
        <v>0.4890825728</v>
      </c>
      <c r="L74" s="2">
        <f>K74+0.00000001*ROWS($K$2:K74)</f>
        <v>0.48908330280000001</v>
      </c>
      <c r="M74">
        <f t="shared" si="1"/>
        <v>98</v>
      </c>
      <c r="N74">
        <f>INDEX($K$2:$K$420,MATCH(ROWS($M$2:$M74),$M$2:$M$420,0))</f>
        <v>6.5189379000000006E-2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55463571.229992807</v>
      </c>
      <c r="C75">
        <f>VLOOKUP($A75,all_biorepintensities!$A:$G,MATCH(C$1,all_biorepintensities!$A$1:$G$1,0),FALSE)</f>
        <v>-1923078.6885615587</v>
      </c>
      <c r="D75">
        <f>VLOOKUP($A75,all_biorepintensities!$A:$G,MATCH(D$1,all_biorepintensities!$A$1:$G$1,0),FALSE)</f>
        <v>-32315488.702237636</v>
      </c>
      <c r="E75">
        <f>VLOOKUP($A75,all_biorepintensities!$A:$G,MATCH(E$1,all_biorepintensities!$A$1:$G$1,0),FALSE)</f>
        <v>7711369.6044179797</v>
      </c>
      <c r="F75">
        <f>VLOOKUP($A75,all_biorepintensities!$A:$G,MATCH(F$1,all_biorepintensities!$A$1:$G$1,0),FALSE)</f>
        <v>-10592322.493438452</v>
      </c>
      <c r="G75">
        <f>VLOOKUP($A75,all_biorepintensities!$A:$G,MATCH(G$1,all_biorepintensities!$A$1:$G$1,0),FALSE)</f>
        <v>-18344050.95017311</v>
      </c>
      <c r="H75" s="10">
        <f>ROUND(AVERAGE(B75:D75),all_biorepintensities!$U$4)</f>
        <v>7075001.2797312001</v>
      </c>
      <c r="I75" s="10">
        <f>ROUND(AVERAGE(E75:G75),all_biorepintensities!$U$4)</f>
        <v>-7075001.2797311898</v>
      </c>
      <c r="J75" s="2">
        <f>ROUND(SQRT(((1/3+1/3)/4)*((SUM((B75-H75)^2,(C75-H75)^2,(D75-H75)^2)+SUM((E75-I75)^2,(F75-I75)^2,(G75-I75)^2)))),all_biorepintensities!$U$4)</f>
        <v>26870149.605357099</v>
      </c>
      <c r="K75" s="2">
        <f>ROUND((I75-H75)/(J75+all_biorepintensities!$U$2),all_biorepintensities!$U$4)</f>
        <v>-0.52660674539999996</v>
      </c>
      <c r="L75" s="2">
        <f>K75+0.00000001*ROWS($K$2:K75)</f>
        <v>-0.52660600539999991</v>
      </c>
      <c r="M75">
        <f t="shared" si="1"/>
        <v>6</v>
      </c>
      <c r="N75">
        <f>INDEX($K$2:$K$420,MATCH(ROWS($M$2:$M75),$M$2:$M$420,0))</f>
        <v>6.5892252100000007E-2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-47592973.106266975</v>
      </c>
      <c r="C76">
        <f>VLOOKUP($A76,all_biorepintensities!$A:$G,MATCH(C$1,all_biorepintensities!$A$1:$G$1,0),FALSE)</f>
        <v>116414684.86838475</v>
      </c>
      <c r="D76">
        <f>VLOOKUP($A76,all_biorepintensities!$A:$G,MATCH(D$1,all_biorepintensities!$A$1:$G$1,0),FALSE)</f>
        <v>-47901170.826319754</v>
      </c>
      <c r="E76">
        <f>VLOOKUP($A76,all_biorepintensities!$A:$G,MATCH(E$1,all_biorepintensities!$A$1:$G$1,0),FALSE)</f>
        <v>-47394019.879011542</v>
      </c>
      <c r="F76">
        <f>VLOOKUP($A76,all_biorepintensities!$A:$G,MATCH(F$1,all_biorepintensities!$A$1:$G$1,0),FALSE)</f>
        <v>43213519.123013884</v>
      </c>
      <c r="G76">
        <f>VLOOKUP($A76,all_biorepintensities!$A:$G,MATCH(G$1,all_biorepintensities!$A$1:$G$1,0),FALSE)</f>
        <v>-16740040.17980051</v>
      </c>
      <c r="H76" s="10">
        <f>ROUND(AVERAGE(B76:D76),all_biorepintensities!$U$4)</f>
        <v>6973513.6452660104</v>
      </c>
      <c r="I76" s="10">
        <f>ROUND(AVERAGE(E76:G76),all_biorepintensities!$U$4)</f>
        <v>-6973513.6452660598</v>
      </c>
      <c r="J76" s="2">
        <f>ROUND(SQRT(((1/3+1/3)/4)*((SUM((B76-H76)^2,(C76-H76)^2,(D76-H76)^2)+SUM((E76-I76)^2,(F76-I76)^2,(G76-I76)^2)))),all_biorepintensities!$U$4)</f>
        <v>60846861.126623601</v>
      </c>
      <c r="K76" s="2">
        <f>ROUND((I76-H76)/(J76+all_biorepintensities!$U$2),all_biorepintensities!$U$4)</f>
        <v>-0.22921522659999999</v>
      </c>
      <c r="L76" s="2">
        <f>K76+0.00000001*ROWS($K$2:K76)</f>
        <v>-0.22921447659999999</v>
      </c>
      <c r="M76">
        <f t="shared" si="1"/>
        <v>20</v>
      </c>
      <c r="N76">
        <f>INDEX($K$2:$K$420,MATCH(ROWS($M$2:$M76),$M$2:$M$420,0))</f>
        <v>7.1307951600000002E-2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-186344547.70038307</v>
      </c>
      <c r="C77">
        <f>VLOOKUP($A77,all_biorepintensities!$A:$G,MATCH(C$1,all_biorepintensities!$A$1:$G$1,0),FALSE)</f>
        <v>79647174.483429193</v>
      </c>
      <c r="D77">
        <f>VLOOKUP($A77,all_biorepintensities!$A:$G,MATCH(D$1,all_biorepintensities!$A$1:$G$1,0),FALSE)</f>
        <v>-202502116.63696757</v>
      </c>
      <c r="E77">
        <f>VLOOKUP($A77,all_biorepintensities!$A:$G,MATCH(E$1,all_biorepintensities!$A$1:$G$1,0),FALSE)</f>
        <v>-65234521.522321165</v>
      </c>
      <c r="F77">
        <f>VLOOKUP($A77,all_biorepintensities!$A:$G,MATCH(F$1,all_biorepintensities!$A$1:$G$1,0),FALSE)</f>
        <v>-174965315.55351424</v>
      </c>
      <c r="G77">
        <f>VLOOKUP($A77,all_biorepintensities!$A:$G,MATCH(G$1,all_biorepintensities!$A$1:$G$1,0),FALSE)</f>
        <v>549399326.929757</v>
      </c>
      <c r="H77" s="10">
        <f>ROUND(AVERAGE(B77:D77),all_biorepintensities!$U$4)</f>
        <v>-103066496.617974</v>
      </c>
      <c r="I77" s="10">
        <f>ROUND(AVERAGE(E77:G77),all_biorepintensities!$U$4)</f>
        <v>103066496.617974</v>
      </c>
      <c r="J77" s="2">
        <f>ROUND(SQRT(((1/3+1/3)/4)*((SUM((B77-H77)^2,(C77-H77)^2,(D77-H77)^2)+SUM((E77-I77)^2,(F77-I77)^2,(G77-I77)^2)))),all_biorepintensities!$U$4)</f>
        <v>243258051.812112</v>
      </c>
      <c r="K77" s="2">
        <f>ROUND((I77-H77)/(J77+all_biorepintensities!$U$2),all_biorepintensities!$U$4)</f>
        <v>0.84738404690000002</v>
      </c>
      <c r="L77" s="2">
        <f>K77+0.00000001*ROWS($K$2:K77)</f>
        <v>0.84738480690000006</v>
      </c>
      <c r="M77">
        <f t="shared" si="1"/>
        <v>100</v>
      </c>
      <c r="N77">
        <f>INDEX($K$2:$K$420,MATCH(ROWS($M$2:$M77),$M$2:$M$420,0))</f>
        <v>7.2703549100000001E-2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-194590005.84420237</v>
      </c>
      <c r="C78">
        <f>VLOOKUP($A78,all_biorepintensities!$A:$G,MATCH(C$1,all_biorepintensities!$A$1:$G$1,0),FALSE)</f>
        <v>129003405.10373521</v>
      </c>
      <c r="D78">
        <f>VLOOKUP($A78,all_biorepintensities!$A:$G,MATCH(D$1,all_biorepintensities!$A$1:$G$1,0),FALSE)</f>
        <v>82168279.244076014</v>
      </c>
      <c r="E78">
        <f>VLOOKUP($A78,all_biorepintensities!$A:$G,MATCH(E$1,all_biorepintensities!$A$1:$G$1,0),FALSE)</f>
        <v>-247057576.82490617</v>
      </c>
      <c r="F78">
        <f>VLOOKUP($A78,all_biorepintensities!$A:$G,MATCH(F$1,all_biorepintensities!$A$1:$G$1,0),FALSE)</f>
        <v>-87020466.873103321</v>
      </c>
      <c r="G78">
        <f>VLOOKUP($A78,all_biorepintensities!$A:$G,MATCH(G$1,all_biorepintensities!$A$1:$G$1,0),FALSE)</f>
        <v>317496365.19440073</v>
      </c>
      <c r="H78" s="10">
        <f>ROUND(AVERAGE(B78:D78),all_biorepintensities!$U$4)</f>
        <v>5527226.16786962</v>
      </c>
      <c r="I78" s="10">
        <f>ROUND(AVERAGE(E78:G78),all_biorepintensities!$U$4)</f>
        <v>-5527226.1678695902</v>
      </c>
      <c r="J78" s="2">
        <f>ROUND(SQRT(((1/3+1/3)/4)*((SUM((B78-H78)^2,(C78-H78)^2,(D78-H78)^2)+SUM((E78-I78)^2,(F78-I78)^2,(G78-I78)^2)))),all_biorepintensities!$U$4)</f>
        <v>195997203.83853099</v>
      </c>
      <c r="K78" s="2">
        <f>ROUND((I78-H78)/(J78+all_biorepintensities!$U$2),all_biorepintensities!$U$4)</f>
        <v>-5.6401071400000002E-2</v>
      </c>
      <c r="L78" s="2">
        <f>K78+0.00000001*ROWS($K$2:K78)</f>
        <v>-5.6400301400000005E-2</v>
      </c>
      <c r="M78">
        <f t="shared" si="1"/>
        <v>45</v>
      </c>
      <c r="N78">
        <f>INDEX($K$2:$K$420,MATCH(ROWS($M$2:$M78),$M$2:$M$420,0))</f>
        <v>7.8712616900000004E-2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-42209517.506806068</v>
      </c>
      <c r="C79">
        <f>VLOOKUP($A79,all_biorepintensities!$A:$G,MATCH(C$1,all_biorepintensities!$A$1:$G$1,0),FALSE)</f>
        <v>47376380.965139575</v>
      </c>
      <c r="D79">
        <f>VLOOKUP($A79,all_biorepintensities!$A:$G,MATCH(D$1,all_biorepintensities!$A$1:$G$1,0),FALSE)</f>
        <v>2925435.8891480416</v>
      </c>
      <c r="E79">
        <f>VLOOKUP($A79,all_biorepintensities!$A:$G,MATCH(E$1,all_biorepintensities!$A$1:$G$1,0),FALSE)</f>
        <v>-40016126.147995889</v>
      </c>
      <c r="F79">
        <f>VLOOKUP($A79,all_biorepintensities!$A:$G,MATCH(F$1,all_biorepintensities!$A$1:$G$1,0),FALSE)</f>
        <v>18981673.149642527</v>
      </c>
      <c r="G79">
        <f>VLOOKUP($A79,all_biorepintensities!$A:$G,MATCH(G$1,all_biorepintensities!$A$1:$G$1,0),FALSE)</f>
        <v>12942153.650871776</v>
      </c>
      <c r="H79" s="10">
        <f>ROUND(AVERAGE(B79:D79),all_biorepintensities!$U$4)</f>
        <v>2697433.11582718</v>
      </c>
      <c r="I79" s="10">
        <f>ROUND(AVERAGE(E79:G79),all_biorepintensities!$U$4)</f>
        <v>-2697433.1158272</v>
      </c>
      <c r="J79" s="2">
        <f>ROUND(SQRT(((1/3+1/3)/4)*((SUM((B79-H79)^2,(C79-H79)^2,(D79-H79)^2)+SUM((E79-I79)^2,(F79-I79)^2,(G79-I79)^2)))),all_biorepintensities!$U$4)</f>
        <v>31937855.680320099</v>
      </c>
      <c r="K79" s="2">
        <f>ROUND((I79-H79)/(J79+all_biorepintensities!$U$2),all_biorepintensities!$U$4)</f>
        <v>-0.16891760410000001</v>
      </c>
      <c r="L79" s="2">
        <f>K79+0.00000001*ROWS($K$2:K79)</f>
        <v>-0.1689168241</v>
      </c>
      <c r="M79">
        <f t="shared" si="1"/>
        <v>24</v>
      </c>
      <c r="N79">
        <f>INDEX($K$2:$K$420,MATCH(ROWS($M$2:$M79),$M$2:$M$420,0))</f>
        <v>8.0370409700000006E-2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-47720448.725979894</v>
      </c>
      <c r="C80">
        <f>VLOOKUP($A80,all_biorepintensities!$A:$G,MATCH(C$1,all_biorepintensities!$A$1:$G$1,0),FALSE)</f>
        <v>36143971.410334364</v>
      </c>
      <c r="D80">
        <f>VLOOKUP($A80,all_biorepintensities!$A:$G,MATCH(D$1,all_biorepintensities!$A$1:$G$1,0),FALSE)</f>
        <v>14218628.315516457</v>
      </c>
      <c r="E80">
        <f>VLOOKUP($A80,all_biorepintensities!$A:$G,MATCH(E$1,all_biorepintensities!$A$1:$G$1,0),FALSE)</f>
        <v>-46406219.065552369</v>
      </c>
      <c r="F80">
        <f>VLOOKUP($A80,all_biorepintensities!$A:$G,MATCH(F$1,all_biorepintensities!$A$1:$G$1,0),FALSE)</f>
        <v>36370653.588379949</v>
      </c>
      <c r="G80">
        <f>VLOOKUP($A80,all_biorepintensities!$A:$G,MATCH(G$1,all_biorepintensities!$A$1:$G$1,0),FALSE)</f>
        <v>7393414.4773014039</v>
      </c>
      <c r="H80" s="10">
        <f>ROUND(AVERAGE(B80:D80),all_biorepintensities!$U$4)</f>
        <v>880716.99995697499</v>
      </c>
      <c r="I80" s="10">
        <f>ROUND(AVERAGE(E80:G80),all_biorepintensities!$U$4)</f>
        <v>-880716.99995700503</v>
      </c>
      <c r="J80" s="2">
        <f>ROUND(SQRT(((1/3+1/3)/4)*((SUM((B80-H80)^2,(C80-H80)^2,(D80-H80)^2)+SUM((E80-I80)^2,(F80-I80)^2,(G80-I80)^2)))),all_biorepintensities!$U$4)</f>
        <v>34909806.407679103</v>
      </c>
      <c r="K80" s="2">
        <f>ROUND((I80-H80)/(J80+all_biorepintensities!$U$2),all_biorepintensities!$U$4)</f>
        <v>-5.0456709199999998E-2</v>
      </c>
      <c r="L80" s="2">
        <f>K80+0.00000001*ROWS($K$2:K80)</f>
        <v>-5.0455919199999998E-2</v>
      </c>
      <c r="M80">
        <f t="shared" si="1"/>
        <v>47</v>
      </c>
      <c r="N80">
        <f>INDEX($K$2:$K$420,MATCH(ROWS($M$2:$M80),$M$2:$M$420,0))</f>
        <v>8.4636926400000007E-2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-12649986.679273421</v>
      </c>
      <c r="C81">
        <f>VLOOKUP($A81,all_biorepintensities!$A:$G,MATCH(C$1,all_biorepintensities!$A$1:$G$1,0),FALSE)</f>
        <v>-8733683.5186790526</v>
      </c>
      <c r="D81">
        <f>VLOOKUP($A81,all_biorepintensities!$A:$G,MATCH(D$1,all_biorepintensities!$A$1:$G$1,0),FALSE)</f>
        <v>21328016.053285785</v>
      </c>
      <c r="E81">
        <f>VLOOKUP($A81,all_biorepintensities!$A:$G,MATCH(E$1,all_biorepintensities!$A$1:$G$1,0),FALSE)</f>
        <v>-15795764.382960754</v>
      </c>
      <c r="F81">
        <f>VLOOKUP($A81,all_biorepintensities!$A:$G,MATCH(F$1,all_biorepintensities!$A$1:$G$1,0),FALSE)</f>
        <v>-16505126.538800171</v>
      </c>
      <c r="G81">
        <f>VLOOKUP($A81,all_biorepintensities!$A:$G,MATCH(G$1,all_biorepintensities!$A$1:$G$1,0),FALSE)</f>
        <v>32356545.066427618</v>
      </c>
      <c r="H81" s="10">
        <f>ROUND(AVERAGE(B81:D81),all_biorepintensities!$U$4)</f>
        <v>-18551.381555562199</v>
      </c>
      <c r="I81" s="10">
        <f>ROUND(AVERAGE(E81:G81),all_biorepintensities!$U$4)</f>
        <v>18551.381555564702</v>
      </c>
      <c r="J81" s="2">
        <f>ROUND(SQRT(((1/3+1/3)/4)*((SUM((B81-H81)^2,(C81-H81)^2,(D81-H81)^2)+SUM((E81-I81)^2,(F81-I81)^2,(G81-I81)^2)))),all_biorepintensities!$U$4)</f>
        <v>19408129.644457798</v>
      </c>
      <c r="K81" s="2">
        <f>ROUND((I81-H81)/(J81+all_biorepintensities!$U$2),all_biorepintensities!$U$4)</f>
        <v>1.9117124E-3</v>
      </c>
      <c r="L81" s="2">
        <f>K81+0.00000001*ROWS($K$2:K81)</f>
        <v>1.9125124E-3</v>
      </c>
      <c r="M81">
        <f t="shared" si="1"/>
        <v>64</v>
      </c>
      <c r="N81">
        <f>INDEX($K$2:$K$420,MATCH(ROWS($M$2:$M81),$M$2:$M$420,0))</f>
        <v>0.10465148689999999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-40984660.375559874</v>
      </c>
      <c r="C82">
        <f>VLOOKUP($A82,all_biorepintensities!$A:$G,MATCH(C$1,all_biorepintensities!$A$1:$G$1,0),FALSE)</f>
        <v>25036974.3993228</v>
      </c>
      <c r="D82">
        <f>VLOOKUP($A82,all_biorepintensities!$A:$G,MATCH(D$1,all_biorepintensities!$A$1:$G$1,0),FALSE)</f>
        <v>21947078.795427285</v>
      </c>
      <c r="E82">
        <f>VLOOKUP($A82,all_biorepintensities!$A:$G,MATCH(E$1,all_biorepintensities!$A$1:$G$1,0),FALSE)</f>
        <v>-41332980.269559063</v>
      </c>
      <c r="F82">
        <f>VLOOKUP($A82,all_biorepintensities!$A:$G,MATCH(F$1,all_biorepintensities!$A$1:$G$1,0),FALSE)</f>
        <v>19049563.506494962</v>
      </c>
      <c r="G82">
        <f>VLOOKUP($A82,all_biorepintensities!$A:$G,MATCH(G$1,all_biorepintensities!$A$1:$G$1,0),FALSE)</f>
        <v>16284023.943873897</v>
      </c>
      <c r="H82" s="10">
        <f>ROUND(AVERAGE(B82:D82),all_biorepintensities!$U$4)</f>
        <v>1999797.6063967401</v>
      </c>
      <c r="I82" s="10">
        <f>ROUND(AVERAGE(E82:G82),all_biorepintensities!$U$4)</f>
        <v>-1999797.6063967301</v>
      </c>
      <c r="J82" s="2">
        <f>ROUND(SQRT(((1/3+1/3)/4)*((SUM((B82-H82)^2,(C82-H82)^2,(D82-H82)^2)+SUM((E82-I82)^2,(F82-I82)^2,(G82-I82)^2)))),all_biorepintensities!$U$4)</f>
        <v>29156880.7247453</v>
      </c>
      <c r="K82" s="2">
        <f>ROUND((I82-H82)/(J82+all_biorepintensities!$U$2),all_biorepintensities!$U$4)</f>
        <v>-0.13717499869999999</v>
      </c>
      <c r="L82" s="2">
        <f>K82+0.00000001*ROWS($K$2:K82)</f>
        <v>-0.1371741887</v>
      </c>
      <c r="M82">
        <f t="shared" si="1"/>
        <v>29</v>
      </c>
      <c r="N82">
        <f>INDEX($K$2:$K$420,MATCH(ROWS($M$2:$M82),$M$2:$M$420,0))</f>
        <v>0.111612762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20227806.608142465</v>
      </c>
      <c r="C83">
        <f>VLOOKUP($A83,all_biorepintensities!$A:$G,MATCH(C$1,all_biorepintensities!$A$1:$G$1,0),FALSE)</f>
        <v>309183.96674510837</v>
      </c>
      <c r="D83">
        <f>VLOOKUP($A83,all_biorepintensities!$A:$G,MATCH(D$1,all_biorepintensities!$A$1:$G$1,0),FALSE)</f>
        <v>-1119806.1770815253</v>
      </c>
      <c r="E83">
        <f>VLOOKUP($A83,all_biorepintensities!$A:$G,MATCH(E$1,all_biorepintensities!$A$1:$G$1,0),FALSE)</f>
        <v>-24324928.605747104</v>
      </c>
      <c r="F83">
        <f>VLOOKUP($A83,all_biorepintensities!$A:$G,MATCH(F$1,all_biorepintensities!$A$1:$G$1,0),FALSE)</f>
        <v>-73274334.428886324</v>
      </c>
      <c r="G83">
        <f>VLOOKUP($A83,all_biorepintensities!$A:$G,MATCH(G$1,all_biorepintensities!$A$1:$G$1,0),FALSE)</f>
        <v>78182078.63682726</v>
      </c>
      <c r="H83" s="10">
        <f>ROUND(AVERAGE(B83:D83),all_biorepintensities!$U$4)</f>
        <v>6472394.7992686797</v>
      </c>
      <c r="I83" s="10">
        <f>ROUND(AVERAGE(E83:G83),all_biorepintensities!$U$4)</f>
        <v>-6472394.7992687197</v>
      </c>
      <c r="J83" s="2">
        <f>ROUND(SQRT(((1/3+1/3)/4)*((SUM((B83-H83)^2,(C83-H83)^2,(D83-H83)^2)+SUM((E83-I83)^2,(F83-I83)^2,(G83-I83)^2)))),all_biorepintensities!$U$4)</f>
        <v>45152390.139386803</v>
      </c>
      <c r="K83" s="2">
        <f>ROUND((I83-H83)/(J83+all_biorepintensities!$U$2),all_biorepintensities!$U$4)</f>
        <v>-0.28669112029999999</v>
      </c>
      <c r="L83" s="2">
        <f>K83+0.00000001*ROWS($K$2:K83)</f>
        <v>-0.28669030029999998</v>
      </c>
      <c r="M83">
        <f t="shared" si="1"/>
        <v>16</v>
      </c>
      <c r="N83">
        <f>INDEX($K$2:$K$420,MATCH(ROWS($M$2:$M83),$M$2:$M$420,0))</f>
        <v>0.12673544980000001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-4260161.6883060485</v>
      </c>
      <c r="C84">
        <f>VLOOKUP($A84,all_biorepintensities!$A:$G,MATCH(C$1,all_biorepintensities!$A$1:$G$1,0),FALSE)</f>
        <v>-71062728.499289781</v>
      </c>
      <c r="D84">
        <f>VLOOKUP($A84,all_biorepintensities!$A:$G,MATCH(D$1,all_biorepintensities!$A$1:$G$1,0),FALSE)</f>
        <v>92408579.955796838</v>
      </c>
      <c r="E84">
        <f>VLOOKUP($A84,all_biorepintensities!$A:$G,MATCH(E$1,all_biorepintensities!$A$1:$G$1,0),FALSE)</f>
        <v>-17999842.500934377</v>
      </c>
      <c r="F84">
        <f>VLOOKUP($A84,all_biorepintensities!$A:$G,MATCH(F$1,all_biorepintensities!$A$1:$G$1,0),FALSE)</f>
        <v>-98683166.498858601</v>
      </c>
      <c r="G84">
        <f>VLOOKUP($A84,all_biorepintensities!$A:$G,MATCH(G$1,all_biorepintensities!$A$1:$G$1,0),FALSE)</f>
        <v>99597319.23159191</v>
      </c>
      <c r="H84" s="10">
        <f>ROUND(AVERAGE(B84:D84),all_biorepintensities!$U$4)</f>
        <v>5695229.9227336701</v>
      </c>
      <c r="I84" s="10">
        <f>ROUND(AVERAGE(E84:G84),all_biorepintensities!$U$4)</f>
        <v>-5695229.9227336897</v>
      </c>
      <c r="J84" s="2">
        <f>ROUND(SQRT(((1/3+1/3)/4)*((SUM((B84-H84)^2,(C84-H84)^2,(D84-H84)^2)+SUM((E84-I84)^2,(F84-I84)^2,(G84-I84)^2)))),all_biorepintensities!$U$4)</f>
        <v>74604266.884233803</v>
      </c>
      <c r="K84" s="2">
        <f>ROUND((I84-H84)/(J84+all_biorepintensities!$U$2),all_biorepintensities!$U$4)</f>
        <v>-0.15267839450000001</v>
      </c>
      <c r="L84" s="2">
        <f>K84+0.00000001*ROWS($K$2:K84)</f>
        <v>-0.1526775645</v>
      </c>
      <c r="M84">
        <f t="shared" si="1"/>
        <v>27</v>
      </c>
      <c r="N84">
        <f>INDEX($K$2:$K$420,MATCH(ROWS($M$2:$M84),$M$2:$M$420,0))</f>
        <v>0.134233186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-264749360.28300875</v>
      </c>
      <c r="C85">
        <f>VLOOKUP($A85,all_biorepintensities!$A:$G,MATCH(C$1,all_biorepintensities!$A$1:$G$1,0),FALSE)</f>
        <v>344313005.69848114</v>
      </c>
      <c r="D85">
        <f>VLOOKUP($A85,all_biorepintensities!$A:$G,MATCH(D$1,all_biorepintensities!$A$1:$G$1,0),FALSE)</f>
        <v>-86729685.092160046</v>
      </c>
      <c r="E85">
        <f>VLOOKUP($A85,all_biorepintensities!$A:$G,MATCH(E$1,all_biorepintensities!$A$1:$G$1,0),FALSE)</f>
        <v>-269411412.17360485</v>
      </c>
      <c r="F85">
        <f>VLOOKUP($A85,all_biorepintensities!$A:$G,MATCH(F$1,all_biorepintensities!$A$1:$G$1,0),FALSE)</f>
        <v>364520735.17347556</v>
      </c>
      <c r="G85">
        <f>VLOOKUP($A85,all_biorepintensities!$A:$G,MATCH(G$1,all_biorepintensities!$A$1:$G$1,0),FALSE)</f>
        <v>-87943283.32318303</v>
      </c>
      <c r="H85" s="10">
        <f>ROUND(AVERAGE(B85:D85),all_biorepintensities!$U$4)</f>
        <v>-2388679.8922292199</v>
      </c>
      <c r="I85" s="10">
        <f>ROUND(AVERAGE(E85:G85),all_biorepintensities!$U$4)</f>
        <v>2388679.8922292301</v>
      </c>
      <c r="J85" s="2">
        <f>ROUND(SQRT(((1/3+1/3)/4)*((SUM((B85-H85)^2,(C85-H85)^2,(D85-H85)^2)+SUM((E85-I85)^2,(F85-I85)^2,(G85-I85)^2)))),all_biorepintensities!$U$4)</f>
        <v>261190661.411753</v>
      </c>
      <c r="K85" s="2">
        <f>ROUND((I85-H85)/(J85+all_biorepintensities!$U$2),all_biorepintensities!$U$4)</f>
        <v>1.8290699000000001E-2</v>
      </c>
      <c r="L85" s="2">
        <f>K85+0.00000001*ROWS($K$2:K85)</f>
        <v>1.8291538999999999E-2</v>
      </c>
      <c r="M85">
        <f t="shared" si="1"/>
        <v>68</v>
      </c>
      <c r="N85">
        <f>INDEX($K$2:$K$420,MATCH(ROWS($M$2:$M85),$M$2:$M$420,0))</f>
        <v>0.14375238530000001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-212996262.10502449</v>
      </c>
      <c r="C86">
        <f>VLOOKUP($A86,all_biorepintensities!$A:$G,MATCH(C$1,all_biorepintensities!$A$1:$G$1,0),FALSE)</f>
        <v>388777459.07944268</v>
      </c>
      <c r="D86">
        <f>VLOOKUP($A86,all_biorepintensities!$A:$G,MATCH(D$1,all_biorepintensities!$A$1:$G$1,0),FALSE)</f>
        <v>-181605883.94758767</v>
      </c>
      <c r="E86">
        <f>VLOOKUP($A86,all_biorepintensities!$A:$G,MATCH(E$1,all_biorepintensities!$A$1:$G$1,0),FALSE)</f>
        <v>-219208950.53193825</v>
      </c>
      <c r="F86">
        <f>VLOOKUP($A86,all_biorepintensities!$A:$G,MATCH(F$1,all_biorepintensities!$A$1:$G$1,0),FALSE)</f>
        <v>354590504.55371779</v>
      </c>
      <c r="G86">
        <f>VLOOKUP($A86,all_biorepintensities!$A:$G,MATCH(G$1,all_biorepintensities!$A$1:$G$1,0),FALSE)</f>
        <v>-129556867.04861006</v>
      </c>
      <c r="H86" s="10">
        <f>ROUND(AVERAGE(B86:D86),all_biorepintensities!$U$4)</f>
        <v>-1941562.32438983</v>
      </c>
      <c r="I86" s="10">
        <f>ROUND(AVERAGE(E86:G86),all_biorepintensities!$U$4)</f>
        <v>1941562.32438983</v>
      </c>
      <c r="J86" s="2">
        <f>ROUND(SQRT(((1/3+1/3)/4)*((SUM((B86-H86)^2,(C86-H86)^2,(D86-H86)^2)+SUM((E86-I86)^2,(F86-I86)^2,(G86-I86)^2)))),all_biorepintensities!$U$4)</f>
        <v>264589421.295912</v>
      </c>
      <c r="K86" s="2">
        <f>ROUND((I86-H86)/(J86+all_biorepintensities!$U$2),all_biorepintensities!$U$4)</f>
        <v>1.46760389E-2</v>
      </c>
      <c r="L86" s="2">
        <f>K86+0.00000001*ROWS($K$2:K86)</f>
        <v>1.4676888900000001E-2</v>
      </c>
      <c r="M86">
        <f t="shared" si="1"/>
        <v>67</v>
      </c>
      <c r="N86">
        <f>INDEX($K$2:$K$420,MATCH(ROWS($M$2:$M86),$M$2:$M$420,0))</f>
        <v>0.14565860750000001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362092801.56602097</v>
      </c>
      <c r="C87">
        <f>VLOOKUP($A87,all_biorepintensities!$A:$G,MATCH(C$1,all_biorepintensities!$A$1:$G$1,0),FALSE)</f>
        <v>-253492668.31216699</v>
      </c>
      <c r="D87">
        <f>VLOOKUP($A87,all_biorepintensities!$A:$G,MATCH(D$1,all_biorepintensities!$A$1:$G$1,0),FALSE)</f>
        <v>-448314555.00246388</v>
      </c>
      <c r="E87">
        <f>VLOOKUP($A87,all_biorepintensities!$A:$G,MATCH(E$1,all_biorepintensities!$A$1:$G$1,0),FALSE)</f>
        <v>860519079.70168865</v>
      </c>
      <c r="F87">
        <f>VLOOKUP($A87,all_biorepintensities!$A:$G,MATCH(F$1,all_biorepintensities!$A$1:$G$1,0),FALSE)</f>
        <v>-415335167.96016353</v>
      </c>
      <c r="G87">
        <f>VLOOKUP($A87,all_biorepintensities!$A:$G,MATCH(G$1,all_biorepintensities!$A$1:$G$1,0),FALSE)</f>
        <v>-105469489.99291539</v>
      </c>
      <c r="H87" s="10">
        <f>ROUND(AVERAGE(B87:D87),all_biorepintensities!$U$4)</f>
        <v>-113238140.58287001</v>
      </c>
      <c r="I87" s="10">
        <f>ROUND(AVERAGE(E87:G87),all_biorepintensities!$U$4)</f>
        <v>113238140.58287001</v>
      </c>
      <c r="J87" s="2">
        <f>ROUND(SQRT(((1/3+1/3)/4)*((SUM((B87-H87)^2,(C87-H87)^2,(D87-H87)^2)+SUM((E87-I87)^2,(F87-I87)^2,(G87-I87)^2)))),all_biorepintensities!$U$4)</f>
        <v>455254253.64286202</v>
      </c>
      <c r="K87" s="2">
        <f>ROUND((I87-H87)/(J87+all_biorepintensities!$U$2),all_biorepintensities!$U$4)</f>
        <v>0.49747208040000002</v>
      </c>
      <c r="L87" s="2">
        <f>K87+0.00000001*ROWS($K$2:K87)</f>
        <v>0.49747294040000001</v>
      </c>
      <c r="M87">
        <f t="shared" si="1"/>
        <v>99</v>
      </c>
      <c r="N87">
        <f>INDEX($K$2:$K$420,MATCH(ROWS($M$2:$M87),$M$2:$M$420,0))</f>
        <v>0.16770896890000001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-40923407.221825257</v>
      </c>
      <c r="C88">
        <f>VLOOKUP($A88,all_biorepintensities!$A:$G,MATCH(C$1,all_biorepintensities!$A$1:$G$1,0),FALSE)</f>
        <v>-24526742.948219568</v>
      </c>
      <c r="D88">
        <f>VLOOKUP($A88,all_biorepintensities!$A:$G,MATCH(D$1,all_biorepintensities!$A$1:$G$1,0),FALSE)</f>
        <v>40840807.87767601</v>
      </c>
      <c r="E88">
        <f>VLOOKUP($A88,all_biorepintensities!$A:$G,MATCH(E$1,all_biorepintensities!$A$1:$G$1,0),FALSE)</f>
        <v>-15785311.974585399</v>
      </c>
      <c r="F88">
        <f>VLOOKUP($A88,all_biorepintensities!$A:$G,MATCH(F$1,all_biorepintensities!$A$1:$G$1,0),FALSE)</f>
        <v>-23792864.730702311</v>
      </c>
      <c r="G88">
        <f>VLOOKUP($A88,all_biorepintensities!$A:$G,MATCH(G$1,all_biorepintensities!$A$1:$G$1,0),FALSE)</f>
        <v>64187518.997656539</v>
      </c>
      <c r="H88" s="10">
        <f>ROUND(AVERAGE(B88:D88),all_biorepintensities!$U$4)</f>
        <v>-8203114.0974562699</v>
      </c>
      <c r="I88" s="10">
        <f>ROUND(AVERAGE(E88:G88),all_biorepintensities!$U$4)</f>
        <v>8203114.0974562801</v>
      </c>
      <c r="J88" s="2">
        <f>ROUND(SQRT(((1/3+1/3)/4)*((SUM((B88-H88)^2,(C88-H88)^2,(D88-H88)^2)+SUM((E88-I88)^2,(F88-I88)^2,(G88-I88)^2)))),all_biorepintensities!$U$4)</f>
        <v>37585071.420978501</v>
      </c>
      <c r="K88" s="2">
        <f>ROUND((I88-H88)/(J88+all_biorepintensities!$U$2),all_biorepintensities!$U$4)</f>
        <v>0.43650915480000002</v>
      </c>
      <c r="L88" s="2">
        <f>K88+0.00000001*ROWS($K$2:K88)</f>
        <v>0.43651002480000001</v>
      </c>
      <c r="M88">
        <f t="shared" si="1"/>
        <v>97</v>
      </c>
      <c r="N88">
        <f>INDEX($K$2:$K$420,MATCH(ROWS($M$2:$M88),$M$2:$M$420,0))</f>
        <v>0.18734511309999999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-144374677.02270672</v>
      </c>
      <c r="C89">
        <f>VLOOKUP($A89,all_biorepintensities!$A:$G,MATCH(C$1,all_biorepintensities!$A$1:$G$1,0),FALSE)</f>
        <v>212867086.8698003</v>
      </c>
      <c r="D89">
        <f>VLOOKUP($A89,all_biorepintensities!$A:$G,MATCH(D$1,all_biorepintensities!$A$1:$G$1,0),FALSE)</f>
        <v>-85036343.465241551</v>
      </c>
      <c r="E89">
        <f>VLOOKUP($A89,all_biorepintensities!$A:$G,MATCH(E$1,all_biorepintensities!$A$1:$G$1,0),FALSE)</f>
        <v>-145600886.31777519</v>
      </c>
      <c r="F89">
        <f>VLOOKUP($A89,all_biorepintensities!$A:$G,MATCH(F$1,all_biorepintensities!$A$1:$G$1,0),FALSE)</f>
        <v>260234507.19221333</v>
      </c>
      <c r="G89">
        <f>VLOOKUP($A89,all_biorepintensities!$A:$G,MATCH(G$1,all_biorepintensities!$A$1:$G$1,0),FALSE)</f>
        <v>-98089687.256290108</v>
      </c>
      <c r="H89" s="10">
        <f>ROUND(AVERAGE(B89:D89),all_biorepintensities!$U$4)</f>
        <v>-5514644.5393826598</v>
      </c>
      <c r="I89" s="10">
        <f>ROUND(AVERAGE(E89:G89),all_biorepintensities!$U$4)</f>
        <v>5514644.5393826803</v>
      </c>
      <c r="J89" s="2">
        <f>ROUND(SQRT(((1/3+1/3)/4)*((SUM((B89-H89)^2,(C89-H89)^2,(D89-H89)^2)+SUM((E89-I89)^2,(F89-I89)^2,(G89-I89)^2)))),all_biorepintensities!$U$4)</f>
        <v>169188435.133504</v>
      </c>
      <c r="K89" s="2">
        <f>ROUND((I89-H89)/(J89+all_biorepintensities!$U$2),all_biorepintensities!$U$4)</f>
        <v>6.5189379000000006E-2</v>
      </c>
      <c r="L89" s="2">
        <f>K89+0.00000001*ROWS($K$2:K89)</f>
        <v>6.5190259E-2</v>
      </c>
      <c r="M89">
        <f t="shared" si="1"/>
        <v>73</v>
      </c>
      <c r="N89">
        <f>INDEX($K$2:$K$420,MATCH(ROWS($M$2:$M89),$M$2:$M$420,0))</f>
        <v>0.1923203335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-98232284.241678596</v>
      </c>
      <c r="C90">
        <f>VLOOKUP($A90,all_biorepintensities!$A:$G,MATCH(C$1,all_biorepintensities!$A$1:$G$1,0),FALSE)</f>
        <v>99266241.878080919</v>
      </c>
      <c r="D90">
        <f>VLOOKUP($A90,all_biorepintensities!$A:$G,MATCH(D$1,all_biorepintensities!$A$1:$G$1,0),FALSE)</f>
        <v>-10360566.066605225</v>
      </c>
      <c r="E90">
        <f>VLOOKUP($A90,all_biorepintensities!$A:$G,MATCH(E$1,all_biorepintensities!$A$1:$G$1,0),FALSE)</f>
        <v>-100420337.74000224</v>
      </c>
      <c r="F90">
        <f>VLOOKUP($A90,all_biorepintensities!$A:$G,MATCH(F$1,all_biorepintensities!$A$1:$G$1,0),FALSE)</f>
        <v>43658793.891728476</v>
      </c>
      <c r="G90">
        <f>VLOOKUP($A90,all_biorepintensities!$A:$G,MATCH(G$1,all_biorepintensities!$A$1:$G$1,0),FALSE)</f>
        <v>66088152.278476641</v>
      </c>
      <c r="H90" s="10">
        <f>ROUND(AVERAGE(B90:D90),all_biorepintensities!$U$4)</f>
        <v>-3108869.4767343001</v>
      </c>
      <c r="I90" s="10">
        <f>ROUND(AVERAGE(E90:G90),all_biorepintensities!$U$4)</f>
        <v>3108869.4767342899</v>
      </c>
      <c r="J90" s="2">
        <f>ROUND(SQRT(((1/3+1/3)/4)*((SUM((B90-H90)^2,(C90-H90)^2,(D90-H90)^2)+SUM((E90-I90)^2,(F90-I90)^2,(G90-I90)^2)))),all_biorepintensities!$U$4)</f>
        <v>77363533.338922605</v>
      </c>
      <c r="K90" s="2">
        <f>ROUND((I90-H90)/(J90+all_biorepintensities!$U$2),all_biorepintensities!$U$4)</f>
        <v>8.0370409700000006E-2</v>
      </c>
      <c r="L90" s="2">
        <f>K90+0.00000001*ROWS($K$2:K90)</f>
        <v>8.037129970000001E-2</v>
      </c>
      <c r="M90">
        <f t="shared" si="1"/>
        <v>78</v>
      </c>
      <c r="N90">
        <f>INDEX($K$2:$K$420,MATCH(ROWS($M$2:$M90),$M$2:$M$420,0))</f>
        <v>0.19613539999999999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-238237656.37235612</v>
      </c>
      <c r="C91">
        <f>VLOOKUP($A91,all_biorepintensities!$A:$G,MATCH(C$1,all_biorepintensities!$A$1:$G$1,0),FALSE)</f>
        <v>239861466.64500806</v>
      </c>
      <c r="D91">
        <f>VLOOKUP($A91,all_biorepintensities!$A:$G,MATCH(D$1,all_biorepintensities!$A$1:$G$1,0),FALSE)</f>
        <v>34333554.151872486</v>
      </c>
      <c r="E91">
        <f>VLOOKUP($A91,all_biorepintensities!$A:$G,MATCH(E$1,all_biorepintensities!$A$1:$G$1,0),FALSE)</f>
        <v>-251551922.67505485</v>
      </c>
      <c r="F91">
        <f>VLOOKUP($A91,all_biorepintensities!$A:$G,MATCH(F$1,all_biorepintensities!$A$1:$G$1,0),FALSE)</f>
        <v>27377027.362329394</v>
      </c>
      <c r="G91">
        <f>VLOOKUP($A91,all_biorepintensities!$A:$G,MATCH(G$1,all_biorepintensities!$A$1:$G$1,0),FALSE)</f>
        <v>188217530.88820103</v>
      </c>
      <c r="H91" s="10">
        <f>ROUND(AVERAGE(B91:D91),all_biorepintensities!$U$4)</f>
        <v>11985788.141508101</v>
      </c>
      <c r="I91" s="10">
        <f>ROUND(AVERAGE(E91:G91),all_biorepintensities!$U$4)</f>
        <v>-11985788.141508101</v>
      </c>
      <c r="J91" s="2">
        <f>ROUND(SQRT(((1/3+1/3)/4)*((SUM((B91-H91)^2,(C91-H91)^2,(D91-H91)^2)+SUM((E91-I91)^2,(F91-I91)^2,(G91-I91)^2)))),all_biorepintensities!$U$4)</f>
        <v>188883232.31285599</v>
      </c>
      <c r="K91" s="2">
        <f>ROUND((I91-H91)/(J91+all_biorepintensities!$U$2),all_biorepintensities!$U$4)</f>
        <v>-0.1269121449</v>
      </c>
      <c r="L91" s="2">
        <f>K91+0.00000001*ROWS($K$2:K91)</f>
        <v>-0.1269112449</v>
      </c>
      <c r="M91">
        <f t="shared" si="1"/>
        <v>33</v>
      </c>
      <c r="N91">
        <f>INDEX($K$2:$K$420,MATCH(ROWS($M$2:$M91),$M$2:$M$420,0))</f>
        <v>0.1991194168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-7663445.4165023789</v>
      </c>
      <c r="C92">
        <f>VLOOKUP($A92,all_biorepintensities!$A:$G,MATCH(C$1,all_biorepintensities!$A$1:$G$1,0),FALSE)</f>
        <v>-3167044.8292028382</v>
      </c>
      <c r="D92">
        <f>VLOOKUP($A92,all_biorepintensities!$A:$G,MATCH(D$1,all_biorepintensities!$A$1:$G$1,0),FALSE)</f>
        <v>9639242.3586216271</v>
      </c>
      <c r="E92">
        <f>VLOOKUP($A92,all_biorepintensities!$A:$G,MATCH(E$1,all_biorepintensities!$A$1:$G$1,0),FALSE)</f>
        <v>-10632804.600951791</v>
      </c>
      <c r="F92">
        <f>VLOOKUP($A92,all_biorepintensities!$A:$G,MATCH(F$1,all_biorepintensities!$A$1:$G$1,0),FALSE)</f>
        <v>4953138.931761466</v>
      </c>
      <c r="G92">
        <f>VLOOKUP($A92,all_biorepintensities!$A:$G,MATCH(G$1,all_biorepintensities!$A$1:$G$1,0),FALSE)</f>
        <v>6870913.5562739074</v>
      </c>
      <c r="H92" s="10">
        <f>ROUND(AVERAGE(B92:D92),all_biorepintensities!$U$4)</f>
        <v>-397082.62902786297</v>
      </c>
      <c r="I92" s="10">
        <f>ROUND(AVERAGE(E92:G92),all_biorepintensities!$U$4)</f>
        <v>397082.629027861</v>
      </c>
      <c r="J92" s="2">
        <f>ROUND(SQRT(((1/3+1/3)/4)*((SUM((B92-H92)^2,(C92-H92)^2,(D92-H92)^2)+SUM((E92-I92)^2,(F92-I92)^2,(G92-I92)^2)))),all_biorepintensities!$U$4)</f>
        <v>7588665.7393512903</v>
      </c>
      <c r="K92" s="2">
        <f>ROUND((I92-H92)/(J92+all_biorepintensities!$U$2),all_biorepintensities!$U$4)</f>
        <v>0.10465148689999999</v>
      </c>
      <c r="L92" s="2">
        <f>K92+0.00000001*ROWS($K$2:K92)</f>
        <v>0.1046523969</v>
      </c>
      <c r="M92">
        <f t="shared" si="1"/>
        <v>80</v>
      </c>
      <c r="N92">
        <f>INDEX($K$2:$K$420,MATCH(ROWS($M$2:$M92),$M$2:$M$420,0))</f>
        <v>0.2010857311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-288064730.2454623</v>
      </c>
      <c r="C93">
        <f>VLOOKUP($A93,all_biorepintensities!$A:$G,MATCH(C$1,all_biorepintensities!$A$1:$G$1,0),FALSE)</f>
        <v>105002852.89901286</v>
      </c>
      <c r="D93">
        <f>VLOOKUP($A93,all_biorepintensities!$A:$G,MATCH(D$1,all_biorepintensities!$A$1:$G$1,0),FALSE)</f>
        <v>200850711.83471715</v>
      </c>
      <c r="E93">
        <f>VLOOKUP($A93,all_biorepintensities!$A:$G,MATCH(E$1,all_biorepintensities!$A$1:$G$1,0),FALSE)</f>
        <v>-313766639.65237284</v>
      </c>
      <c r="F93">
        <f>VLOOKUP($A93,all_biorepintensities!$A:$G,MATCH(F$1,all_biorepintensities!$A$1:$G$1,0),FALSE)</f>
        <v>59136798.241968989</v>
      </c>
      <c r="G93">
        <f>VLOOKUP($A93,all_biorepintensities!$A:$G,MATCH(G$1,all_biorepintensities!$A$1:$G$1,0),FALSE)</f>
        <v>236841006.92213595</v>
      </c>
      <c r="H93" s="10">
        <f>ROUND(AVERAGE(B93:D93),all_biorepintensities!$U$4)</f>
        <v>5929611.4960892396</v>
      </c>
      <c r="I93" s="10">
        <f>ROUND(AVERAGE(E93:G93),all_biorepintensities!$U$4)</f>
        <v>-5929611.4960893001</v>
      </c>
      <c r="J93" s="2">
        <f>ROUND(SQRT(((1/3+1/3)/4)*((SUM((B93-H93)^2,(C93-H93)^2,(D93-H93)^2)+SUM((E93-I93)^2,(F93-I93)^2,(G93-I93)^2)))),all_biorepintensities!$U$4)</f>
        <v>220672178.52235499</v>
      </c>
      <c r="K93" s="2">
        <f>ROUND((I93-H93)/(J93+all_biorepintensities!$U$2),all_biorepintensities!$U$4)</f>
        <v>-5.3741359799999999E-2</v>
      </c>
      <c r="L93" s="2">
        <f>K93+0.00000001*ROWS($K$2:K93)</f>
        <v>-5.3740439799999998E-2</v>
      </c>
      <c r="M93">
        <f t="shared" si="1"/>
        <v>46</v>
      </c>
      <c r="N93">
        <f>INDEX($K$2:$K$420,MATCH(ROWS($M$2:$M93),$M$2:$M$420,0))</f>
        <v>0.23167729209999999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-662444584.30532432</v>
      </c>
      <c r="C94">
        <f>VLOOKUP($A94,all_biorepintensities!$A:$G,MATCH(C$1,all_biorepintensities!$A$1:$G$1,0),FALSE)</f>
        <v>484518570.09147394</v>
      </c>
      <c r="D94">
        <f>VLOOKUP($A94,all_biorepintensities!$A:$G,MATCH(D$1,all_biorepintensities!$A$1:$G$1,0),FALSE)</f>
        <v>291251282.0144819</v>
      </c>
      <c r="E94">
        <f>VLOOKUP($A94,all_biorepintensities!$A:$G,MATCH(E$1,all_biorepintensities!$A$1:$G$1,0),FALSE)</f>
        <v>-707261672.70599151</v>
      </c>
      <c r="F94">
        <f>VLOOKUP($A94,all_biorepintensities!$A:$G,MATCH(F$1,all_biorepintensities!$A$1:$G$1,0),FALSE)</f>
        <v>-147894360.00768471</v>
      </c>
      <c r="G94">
        <f>VLOOKUP($A94,all_biorepintensities!$A:$G,MATCH(G$1,all_biorepintensities!$A$1:$G$1,0),FALSE)</f>
        <v>741830764.91304433</v>
      </c>
      <c r="H94" s="10">
        <f>ROUND(AVERAGE(B94:D94),all_biorepintensities!$U$4)</f>
        <v>37775089.266877197</v>
      </c>
      <c r="I94" s="10">
        <f>ROUND(AVERAGE(E94:G94),all_biorepintensities!$U$4)</f>
        <v>-37775089.266877301</v>
      </c>
      <c r="J94" s="2">
        <f>ROUND(SQRT(((1/3+1/3)/4)*((SUM((B94-H94)^2,(C94-H94)^2,(D94-H94)^2)+SUM((E94-I94)^2,(F94-I94)^2,(G94-I94)^2)))),all_biorepintensities!$U$4)</f>
        <v>551099104.25617194</v>
      </c>
      <c r="K94" s="2">
        <f>ROUND((I94-H94)/(J94+all_biorepintensities!$U$2),all_biorepintensities!$U$4)</f>
        <v>-0.13709000399999999</v>
      </c>
      <c r="L94" s="2">
        <f>K94+0.00000001*ROWS($K$2:K94)</f>
        <v>-0.13708907399999998</v>
      </c>
      <c r="M94">
        <f t="shared" si="1"/>
        <v>30</v>
      </c>
      <c r="N94">
        <f>INDEX($K$2:$K$420,MATCH(ROWS($M$2:$M94),$M$2:$M$420,0))</f>
        <v>0.25244227590000001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-116281588.91017236</v>
      </c>
      <c r="C95">
        <f>VLOOKUP($A95,all_biorepintensities!$A:$G,MATCH(C$1,all_biorepintensities!$A$1:$G$1,0),FALSE)</f>
        <v>273469418.33126986</v>
      </c>
      <c r="D95">
        <f>VLOOKUP($A95,all_biorepintensities!$A:$G,MATCH(D$1,all_biorepintensities!$A$1:$G$1,0),FALSE)</f>
        <v>-100204447.46530768</v>
      </c>
      <c r="E95">
        <f>VLOOKUP($A95,all_biorepintensities!$A:$G,MATCH(E$1,all_biorepintensities!$A$1:$G$1,0),FALSE)</f>
        <v>-123156279.72600953</v>
      </c>
      <c r="F95">
        <f>VLOOKUP($A95,all_biorepintensities!$A:$G,MATCH(F$1,all_biorepintensities!$A$1:$G$1,0),FALSE)</f>
        <v>125924768.05582528</v>
      </c>
      <c r="G95">
        <f>VLOOKUP($A95,all_biorepintensities!$A:$G,MATCH(G$1,all_biorepintensities!$A$1:$G$1,0),FALSE)</f>
        <v>-59751870.285605662</v>
      </c>
      <c r="H95" s="10">
        <f>ROUND(AVERAGE(B95:D95),all_biorepintensities!$U$4)</f>
        <v>18994460.6519299</v>
      </c>
      <c r="I95" s="10">
        <f>ROUND(AVERAGE(E95:G95),all_biorepintensities!$U$4)</f>
        <v>-18994460.651930001</v>
      </c>
      <c r="J95" s="2">
        <f>ROUND(SQRT(((1/3+1/3)/4)*((SUM((B95-H95)^2,(C95-H95)^2,(D95-H95)^2)+SUM((E95-I95)^2,(F95-I95)^2,(G95-I95)^2)))),all_biorepintensities!$U$4)</f>
        <v>147635772.09329</v>
      </c>
      <c r="K95" s="2">
        <f>ROUND((I95-H95)/(J95+all_biorepintensities!$U$2),all_biorepintensities!$U$4)</f>
        <v>-0.2573151514</v>
      </c>
      <c r="L95" s="2">
        <f>K95+0.00000001*ROWS($K$2:K95)</f>
        <v>-0.25731421139999999</v>
      </c>
      <c r="M95">
        <f t="shared" si="1"/>
        <v>18</v>
      </c>
      <c r="N95">
        <f>INDEX($K$2:$K$420,MATCH(ROWS($M$2:$M95),$M$2:$M$420,0))</f>
        <v>0.256725861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-17163222.556590367</v>
      </c>
      <c r="C96">
        <f>VLOOKUP($A96,all_biorepintensities!$A:$G,MATCH(C$1,all_biorepintensities!$A$1:$G$1,0),FALSE)</f>
        <v>13579223.13111094</v>
      </c>
      <c r="D96">
        <f>VLOOKUP($A96,all_biorepintensities!$A:$G,MATCH(D$1,all_biorepintensities!$A$1:$G$1,0),FALSE)</f>
        <v>-287879.71478954703</v>
      </c>
      <c r="E96">
        <f>VLOOKUP($A96,all_biorepintensities!$A:$G,MATCH(E$1,all_biorepintensities!$A$1:$G$1,0),FALSE)</f>
        <v>-17998694.55576634</v>
      </c>
      <c r="F96">
        <f>VLOOKUP($A96,all_biorepintensities!$A:$G,MATCH(F$1,all_biorepintensities!$A$1:$G$1,0),FALSE)</f>
        <v>9060634.2114234976</v>
      </c>
      <c r="G96">
        <f>VLOOKUP($A96,all_biorepintensities!$A:$G,MATCH(G$1,all_biorepintensities!$A$1:$G$1,0),FALSE)</f>
        <v>12809939.484611828</v>
      </c>
      <c r="H96" s="10">
        <f>ROUND(AVERAGE(B96:D96),all_biorepintensities!$U$4)</f>
        <v>-1290626.3800896599</v>
      </c>
      <c r="I96" s="10">
        <f>ROUND(AVERAGE(E96:G96),all_biorepintensities!$U$4)</f>
        <v>1290626.3800896599</v>
      </c>
      <c r="J96" s="2">
        <f>ROUND(SQRT(((1/3+1/3)/4)*((SUM((B96-H96)^2,(C96-H96)^2,(D96-H96)^2)+SUM((E96-I96)^2,(F96-I96)^2,(G96-I96)^2)))),all_biorepintensities!$U$4)</f>
        <v>13160564.4066421</v>
      </c>
      <c r="K96" s="2">
        <f>ROUND((I96-H96)/(J96+all_biorepintensities!$U$2),all_biorepintensities!$U$4)</f>
        <v>0.19613539999999999</v>
      </c>
      <c r="L96" s="2">
        <f>K96+0.00000001*ROWS($K$2:K96)</f>
        <v>0.19613634999999999</v>
      </c>
      <c r="M96">
        <f t="shared" si="1"/>
        <v>89</v>
      </c>
      <c r="N96">
        <f>INDEX($K$2:$K$420,MATCH(ROWS($M$2:$M96),$M$2:$M$420,0))</f>
        <v>0.33004698840000002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43423635.239954323</v>
      </c>
      <c r="C97">
        <f>VLOOKUP($A97,all_biorepintensities!$A:$G,MATCH(C$1,all_biorepintensities!$A$1:$G$1,0),FALSE)</f>
        <v>-51185038.406714469</v>
      </c>
      <c r="D97">
        <f>VLOOKUP($A97,all_biorepintensities!$A:$G,MATCH(D$1,all_biorepintensities!$A$1:$G$1,0),FALSE)</f>
        <v>11115871.541309655</v>
      </c>
      <c r="E97">
        <f>VLOOKUP($A97,all_biorepintensities!$A:$G,MATCH(E$1,all_biorepintensities!$A$1:$G$1,0),FALSE)</f>
        <v>29352736.468780369</v>
      </c>
      <c r="F97">
        <f>VLOOKUP($A97,all_biorepintensities!$A:$G,MATCH(F$1,all_biorepintensities!$A$1:$G$1,0),FALSE)</f>
        <v>-40687063.520759463</v>
      </c>
      <c r="G97">
        <f>VLOOKUP($A97,all_biorepintensities!$A:$G,MATCH(G$1,all_biorepintensities!$A$1:$G$1,0),FALSE)</f>
        <v>7979858.6774294078</v>
      </c>
      <c r="H97" s="10">
        <f>ROUND(AVERAGE(B97:D97),all_biorepintensities!$U$4)</f>
        <v>1118156.1248498401</v>
      </c>
      <c r="I97" s="10">
        <f>ROUND(AVERAGE(E97:G97),all_biorepintensities!$U$4)</f>
        <v>-1118156.1248498999</v>
      </c>
      <c r="J97" s="2">
        <f>ROUND(SQRT(((1/3+1/3)/4)*((SUM((B97-H97)^2,(C97-H97)^2,(D97-H97)^2)+SUM((E97-I97)^2,(F97-I97)^2,(G97-I97)^2)))),all_biorepintensities!$U$4)</f>
        <v>34646499.669795498</v>
      </c>
      <c r="K97" s="2">
        <f>ROUND((I97-H97)/(J97+all_biorepintensities!$U$2),all_biorepintensities!$U$4)</f>
        <v>-6.4546554699999995E-2</v>
      </c>
      <c r="L97" s="2">
        <f>K97+0.00000001*ROWS($K$2:K97)</f>
        <v>-6.45455947E-2</v>
      </c>
      <c r="M97">
        <f t="shared" si="1"/>
        <v>42</v>
      </c>
      <c r="N97">
        <f>INDEX($K$2:$K$420,MATCH(ROWS($M$2:$M97),$M$2:$M$420,0))</f>
        <v>0.4074419246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-327208958.13805884</v>
      </c>
      <c r="C98">
        <f>VLOOKUP($A98,all_biorepintensities!$A:$G,MATCH(C$1,all_biorepintensities!$A$1:$G$1,0),FALSE)</f>
        <v>118410552.46797067</v>
      </c>
      <c r="D98">
        <f>VLOOKUP($A98,all_biorepintensities!$A:$G,MATCH(D$1,all_biorepintensities!$A$1:$G$1,0),FALSE)</f>
        <v>199432243.11998403</v>
      </c>
      <c r="E98">
        <f>VLOOKUP($A98,all_biorepintensities!$A:$G,MATCH(E$1,all_biorepintensities!$A$1:$G$1,0),FALSE)</f>
        <v>-323337954.64127332</v>
      </c>
      <c r="F98">
        <f>VLOOKUP($A98,all_biorepintensities!$A:$G,MATCH(F$1,all_biorepintensities!$A$1:$G$1,0),FALSE)</f>
        <v>123323157.85303414</v>
      </c>
      <c r="G98">
        <f>VLOOKUP($A98,all_biorepintensities!$A:$G,MATCH(G$1,all_biorepintensities!$A$1:$G$1,0),FALSE)</f>
        <v>209380959.33834291</v>
      </c>
      <c r="H98" s="10">
        <f>ROUND(AVERAGE(B98:D98),all_biorepintensities!$U$4)</f>
        <v>-3122054.18336805</v>
      </c>
      <c r="I98" s="10">
        <f>ROUND(AVERAGE(E98:G98),all_biorepintensities!$U$4)</f>
        <v>3122054.1833679099</v>
      </c>
      <c r="J98" s="2">
        <f>ROUND(SQRT(((1/3+1/3)/4)*((SUM((B98-H98)^2,(C98-H98)^2,(D98-H98)^2)+SUM((E98-I98)^2,(F98-I98)^2,(G98-I98)^2)))),all_biorepintensities!$U$4)</f>
        <v>232521654.11397001</v>
      </c>
      <c r="K98" s="2">
        <f>ROUND((I98-H98)/(J98+all_biorepintensities!$U$2),all_biorepintensities!$U$4)</f>
        <v>2.6853878899999999E-2</v>
      </c>
      <c r="L98" s="2">
        <f>K98+0.00000001*ROWS($K$2:K98)</f>
        <v>2.6854848899999999E-2</v>
      </c>
      <c r="M98">
        <f t="shared" si="1"/>
        <v>71</v>
      </c>
      <c r="N98">
        <f>INDEX($K$2:$K$420,MATCH(ROWS($M$2:$M98),$M$2:$M$420,0))</f>
        <v>0.43650915480000002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-116398777.12452893</v>
      </c>
      <c r="C99">
        <f>VLOOKUP($A99,all_biorepintensities!$A:$G,MATCH(C$1,all_biorepintensities!$A$1:$G$1,0),FALSE)</f>
        <v>52062995.209876239</v>
      </c>
      <c r="D99">
        <f>VLOOKUP($A99,all_biorepintensities!$A:$G,MATCH(D$1,all_biorepintensities!$A$1:$G$1,0),FALSE)</f>
        <v>73689449.062075317</v>
      </c>
      <c r="E99">
        <f>VLOOKUP($A99,all_biorepintensities!$A:$G,MATCH(E$1,all_biorepintensities!$A$1:$G$1,0),FALSE)</f>
        <v>-127395046.28033812</v>
      </c>
      <c r="F99">
        <f>VLOOKUP($A99,all_biorepintensities!$A:$G,MATCH(F$1,all_biorepintensities!$A$1:$G$1,0),FALSE)</f>
        <v>60616815.893394947</v>
      </c>
      <c r="G99">
        <f>VLOOKUP($A99,all_biorepintensities!$A:$G,MATCH(G$1,all_biorepintensities!$A$1:$G$1,0),FALSE)</f>
        <v>57424563.239520699</v>
      </c>
      <c r="H99" s="10">
        <f>ROUND(AVERAGE(B99:D99),all_biorepintensities!$U$4)</f>
        <v>3117889.0491408799</v>
      </c>
      <c r="I99" s="10">
        <f>ROUND(AVERAGE(E99:G99),all_biorepintensities!$U$4)</f>
        <v>-3117889.0491408301</v>
      </c>
      <c r="J99" s="2">
        <f>ROUND(SQRT(((1/3+1/3)/4)*((SUM((B99-H99)^2,(C99-H99)^2,(D99-H99)^2)+SUM((E99-I99)^2,(F99-I99)^2,(G99-I99)^2)))),all_biorepintensities!$U$4)</f>
        <v>86441227.572763696</v>
      </c>
      <c r="K99" s="2">
        <f>ROUND((I99-H99)/(J99+all_biorepintensities!$U$2),all_biorepintensities!$U$4)</f>
        <v>-7.2138934200000004E-2</v>
      </c>
      <c r="L99" s="2">
        <f>K99+0.00000001*ROWS($K$2:K99)</f>
        <v>-7.2137954200000007E-2</v>
      </c>
      <c r="M99">
        <f t="shared" si="1"/>
        <v>38</v>
      </c>
      <c r="N99">
        <f>INDEX($K$2:$K$420,MATCH(ROWS($M$2:$M99),$M$2:$M$420,0))</f>
        <v>0.4890825728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-92656653.793949962</v>
      </c>
      <c r="C100">
        <f>VLOOKUP($A100,all_biorepintensities!$A:$G,MATCH(C$1,all_biorepintensities!$A$1:$G$1,0),FALSE)</f>
        <v>15181568.477253571</v>
      </c>
      <c r="D100">
        <f>VLOOKUP($A100,all_biorepintensities!$A:$G,MATCH(D$1,all_biorepintensities!$A$1:$G$1,0),FALSE)</f>
        <v>68703389.828975365</v>
      </c>
      <c r="E100">
        <f>VLOOKUP($A100,all_biorepintensities!$A:$G,MATCH(E$1,all_biorepintensities!$A$1:$G$1,0),FALSE)</f>
        <v>-91662864.182981536</v>
      </c>
      <c r="F100">
        <f>VLOOKUP($A100,all_biorepintensities!$A:$G,MATCH(F$1,all_biorepintensities!$A$1:$G$1,0),FALSE)</f>
        <v>20954584.258450404</v>
      </c>
      <c r="G100">
        <f>VLOOKUP($A100,all_biorepintensities!$A:$G,MATCH(G$1,all_biorepintensities!$A$1:$G$1,0),FALSE)</f>
        <v>79479975.412252143</v>
      </c>
      <c r="H100" s="10">
        <f>ROUND(AVERAGE(B100:D100),all_biorepintensities!$U$4)</f>
        <v>-2923898.49590701</v>
      </c>
      <c r="I100" s="10">
        <f>ROUND(AVERAGE(E100:G100),all_biorepintensities!$U$4)</f>
        <v>2923898.4959069998</v>
      </c>
      <c r="J100" s="2">
        <f>ROUND(SQRT(((1/3+1/3)/4)*((SUM((B100-H100)^2,(C100-H100)^2,(D100-H100)^2)+SUM((E100-I100)^2,(F100-I100)^2,(G100-I100)^2)))),all_biorepintensities!$U$4)</f>
        <v>69092737.144159898</v>
      </c>
      <c r="K100" s="2">
        <f>ROUND((I100-H100)/(J100+all_biorepintensities!$U$2),all_biorepintensities!$U$4)</f>
        <v>8.4636926400000007E-2</v>
      </c>
      <c r="L100" s="2">
        <f>K100+0.00000001*ROWS($K$2:K100)</f>
        <v>8.4637916400000013E-2</v>
      </c>
      <c r="M100">
        <f t="shared" si="1"/>
        <v>79</v>
      </c>
      <c r="N100">
        <f>INDEX($K$2:$K$420,MATCH(ROWS($M$2:$M100),$M$2:$M$420,0))</f>
        <v>0.49747208040000002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-98834758.509117573</v>
      </c>
      <c r="C101">
        <f>VLOOKUP($A101,all_biorepintensities!$A:$G,MATCH(C$1,all_biorepintensities!$A$1:$G$1,0),FALSE)</f>
        <v>-50394674.934023753</v>
      </c>
      <c r="D101">
        <f>VLOOKUP($A101,all_biorepintensities!$A:$G,MATCH(D$1,all_biorepintensities!$A$1:$G$1,0),FALSE)</f>
        <v>151870585.12274876</v>
      </c>
      <c r="E101">
        <f>VLOOKUP($A101,all_biorepintensities!$A:$G,MATCH(E$1,all_biorepintensities!$A$1:$G$1,0),FALSE)</f>
        <v>-79117920.652400672</v>
      </c>
      <c r="F101">
        <f>VLOOKUP($A101,all_biorepintensities!$A:$G,MATCH(F$1,all_biorepintensities!$A$1:$G$1,0),FALSE)</f>
        <v>-1984166.8799076378</v>
      </c>
      <c r="G101">
        <f>VLOOKUP($A101,all_biorepintensities!$A:$G,MATCH(G$1,all_biorepintensities!$A$1:$G$1,0),FALSE)</f>
        <v>78460935.852700859</v>
      </c>
      <c r="H101" s="10">
        <f>ROUND(AVERAGE(B101:D101),all_biorepintensities!$U$4)</f>
        <v>880383.89320247399</v>
      </c>
      <c r="I101" s="10">
        <f>ROUND(AVERAGE(E101:G101),all_biorepintensities!$U$4)</f>
        <v>-880383.893202484</v>
      </c>
      <c r="J101" s="2">
        <f>ROUND(SQRT(((1/3+1/3)/4)*((SUM((B101-H101)^2,(C101-H101)^2,(D101-H101)^2)+SUM((E101-I101)^2,(F101-I101)^2,(G101-I101)^2)))),all_biorepintensities!$U$4)</f>
        <v>89244661.524223804</v>
      </c>
      <c r="K101" s="2">
        <f>ROUND((I101-H101)/(J101+all_biorepintensities!$U$2),all_biorepintensities!$U$4)</f>
        <v>-1.9729670500000001E-2</v>
      </c>
      <c r="L101" s="2">
        <f>K101+0.00000001*ROWS($K$2:K101)</f>
        <v>-1.97286705E-2</v>
      </c>
      <c r="M101">
        <f t="shared" si="1"/>
        <v>57</v>
      </c>
      <c r="N101">
        <f>INDEX($K$2:$K$420,MATCH(ROWS($M$2:$M101),$M$2:$M$420,0))</f>
        <v>0.84738404690000002</v>
      </c>
      <c r="O101"/>
      <c r="P101"/>
    </row>
    <row r="102" spans="1:16" x14ac:dyDescent="0.25">
      <c r="H102" s="10"/>
      <c r="I102" s="10"/>
      <c r="J102" s="2"/>
      <c r="M102"/>
      <c r="O102"/>
      <c r="P102"/>
    </row>
    <row r="103" spans="1:16" x14ac:dyDescent="0.25">
      <c r="H103" s="10"/>
      <c r="I103" s="10"/>
      <c r="J103" s="2"/>
      <c r="M103"/>
      <c r="O103"/>
      <c r="P103"/>
    </row>
    <row r="104" spans="1:16" x14ac:dyDescent="0.25">
      <c r="H104" s="10"/>
      <c r="I104" s="10"/>
      <c r="J104" s="2"/>
      <c r="M104"/>
      <c r="O104"/>
      <c r="P104"/>
    </row>
    <row r="105" spans="1:16" x14ac:dyDescent="0.25">
      <c r="H105" s="10"/>
      <c r="I105" s="10"/>
      <c r="J105" s="2"/>
      <c r="M105"/>
      <c r="O105"/>
      <c r="P105"/>
    </row>
    <row r="106" spans="1:16" x14ac:dyDescent="0.25">
      <c r="H106" s="10"/>
      <c r="I106" s="10"/>
      <c r="J106" s="2"/>
      <c r="M106"/>
      <c r="O106"/>
      <c r="P106"/>
    </row>
    <row r="107" spans="1:16" x14ac:dyDescent="0.25">
      <c r="H107" s="10"/>
      <c r="I107" s="10"/>
      <c r="J107" s="2"/>
      <c r="M107"/>
      <c r="O107"/>
      <c r="P107"/>
    </row>
    <row r="108" spans="1:16" x14ac:dyDescent="0.25">
      <c r="H108" s="10"/>
      <c r="I108" s="10"/>
      <c r="J108" s="2"/>
      <c r="M108"/>
      <c r="O108"/>
      <c r="P108"/>
    </row>
    <row r="109" spans="1:16" x14ac:dyDescent="0.25">
      <c r="H109" s="10"/>
      <c r="I109" s="10"/>
      <c r="J109" s="2"/>
      <c r="M109"/>
      <c r="O109"/>
      <c r="P109"/>
    </row>
    <row r="110" spans="1:16" x14ac:dyDescent="0.25">
      <c r="H110" s="10"/>
      <c r="I110" s="10"/>
      <c r="J110" s="2"/>
      <c r="M110"/>
      <c r="O110"/>
      <c r="P110"/>
    </row>
    <row r="111" spans="1:16" x14ac:dyDescent="0.25">
      <c r="H111" s="10"/>
      <c r="I111" s="10"/>
      <c r="J111" s="2"/>
      <c r="M111"/>
      <c r="O111"/>
      <c r="P111"/>
    </row>
    <row r="112" spans="1:16" x14ac:dyDescent="0.25">
      <c r="H112" s="10"/>
      <c r="I112" s="10"/>
      <c r="J112" s="2"/>
      <c r="M112"/>
      <c r="O112"/>
      <c r="P112"/>
    </row>
    <row r="113" spans="8:16" x14ac:dyDescent="0.25">
      <c r="H113" s="10"/>
      <c r="I113" s="10"/>
      <c r="J113" s="2"/>
      <c r="M113"/>
      <c r="O113"/>
      <c r="P113"/>
    </row>
    <row r="114" spans="8:16" x14ac:dyDescent="0.25">
      <c r="H114" s="10"/>
      <c r="I114" s="10"/>
      <c r="J114" s="2"/>
      <c r="M114"/>
      <c r="O114"/>
      <c r="P114"/>
    </row>
    <row r="115" spans="8:16" x14ac:dyDescent="0.25">
      <c r="H115" s="10"/>
      <c r="I115" s="10"/>
      <c r="J115" s="2"/>
      <c r="M115"/>
      <c r="O115"/>
      <c r="P115"/>
    </row>
    <row r="116" spans="8:16" x14ac:dyDescent="0.25">
      <c r="H116" s="10"/>
      <c r="I116" s="10"/>
      <c r="J116" s="2"/>
      <c r="M116"/>
      <c r="O116"/>
      <c r="P116"/>
    </row>
    <row r="117" spans="8:16" x14ac:dyDescent="0.25">
      <c r="H117" s="10"/>
      <c r="I117" s="10"/>
      <c r="J117" s="2"/>
      <c r="M117"/>
      <c r="O117"/>
      <c r="P117"/>
    </row>
    <row r="118" spans="8:16" x14ac:dyDescent="0.25">
      <c r="H118" s="10"/>
      <c r="I118" s="10"/>
      <c r="J118" s="2"/>
      <c r="M118"/>
      <c r="O118"/>
      <c r="P118"/>
    </row>
    <row r="119" spans="8:16" x14ac:dyDescent="0.25">
      <c r="H119" s="10"/>
      <c r="I119" s="10"/>
      <c r="J119" s="2"/>
      <c r="M119"/>
      <c r="O119"/>
      <c r="P119"/>
    </row>
    <row r="120" spans="8:16" x14ac:dyDescent="0.25">
      <c r="H120" s="10"/>
      <c r="I120" s="10"/>
      <c r="J120" s="2"/>
      <c r="M120"/>
      <c r="O120"/>
      <c r="P120"/>
    </row>
    <row r="121" spans="8:16" x14ac:dyDescent="0.25">
      <c r="H121" s="10"/>
      <c r="I121" s="10"/>
      <c r="J121" s="2"/>
      <c r="M121"/>
      <c r="O121"/>
      <c r="P121"/>
    </row>
    <row r="122" spans="8:16" x14ac:dyDescent="0.25">
      <c r="H122" s="10"/>
      <c r="I122" s="10"/>
      <c r="J122" s="2"/>
      <c r="M122"/>
      <c r="O122"/>
      <c r="P122"/>
    </row>
    <row r="123" spans="8:16" x14ac:dyDescent="0.25">
      <c r="H123" s="10"/>
      <c r="I123" s="10"/>
      <c r="J123" s="2"/>
      <c r="M123"/>
      <c r="O123"/>
      <c r="P123"/>
    </row>
    <row r="124" spans="8:16" x14ac:dyDescent="0.25">
      <c r="H124" s="10"/>
      <c r="I124" s="10"/>
      <c r="J124" s="2"/>
      <c r="M124"/>
      <c r="O124"/>
      <c r="P124"/>
    </row>
    <row r="125" spans="8:16" x14ac:dyDescent="0.25">
      <c r="H125" s="10"/>
      <c r="I125" s="10"/>
      <c r="J125" s="2"/>
      <c r="M125"/>
      <c r="O125"/>
      <c r="P125"/>
    </row>
    <row r="126" spans="8:16" x14ac:dyDescent="0.25">
      <c r="H126" s="10"/>
      <c r="I126" s="10"/>
      <c r="J126" s="2"/>
      <c r="M126"/>
      <c r="O126"/>
      <c r="P126"/>
    </row>
    <row r="127" spans="8:16" x14ac:dyDescent="0.25">
      <c r="H127" s="10"/>
      <c r="I127" s="10"/>
      <c r="J127" s="2"/>
      <c r="M127"/>
      <c r="O127"/>
      <c r="P127"/>
    </row>
    <row r="128" spans="8:16" x14ac:dyDescent="0.25">
      <c r="H128" s="10"/>
      <c r="I128" s="10"/>
      <c r="J128" s="2"/>
      <c r="M128"/>
      <c r="O128"/>
      <c r="P128"/>
    </row>
    <row r="129" spans="8:16" x14ac:dyDescent="0.25">
      <c r="H129" s="10"/>
      <c r="I129" s="10"/>
      <c r="J129" s="2"/>
      <c r="M129"/>
      <c r="O129"/>
      <c r="P129"/>
    </row>
    <row r="130" spans="8:16" x14ac:dyDescent="0.25">
      <c r="H130" s="10"/>
      <c r="I130" s="10"/>
      <c r="J130" s="2"/>
      <c r="M130"/>
      <c r="O130"/>
      <c r="P130"/>
    </row>
    <row r="131" spans="8:16" x14ac:dyDescent="0.25">
      <c r="H131" s="10"/>
      <c r="I131" s="10"/>
      <c r="J131" s="2"/>
      <c r="M131"/>
      <c r="O131"/>
      <c r="P131"/>
    </row>
    <row r="132" spans="8:16" x14ac:dyDescent="0.25">
      <c r="H132" s="10"/>
      <c r="I132" s="10"/>
      <c r="J132" s="2"/>
      <c r="M132"/>
      <c r="O132"/>
      <c r="P132"/>
    </row>
    <row r="133" spans="8:16" x14ac:dyDescent="0.25">
      <c r="H133" s="10"/>
      <c r="I133" s="10"/>
      <c r="J133" s="2"/>
      <c r="M133"/>
      <c r="O133"/>
      <c r="P133"/>
    </row>
    <row r="134" spans="8:16" x14ac:dyDescent="0.25">
      <c r="H134" s="10"/>
      <c r="I134" s="10"/>
      <c r="J134" s="2"/>
      <c r="M134"/>
      <c r="O134"/>
      <c r="P134"/>
    </row>
    <row r="135" spans="8:16" x14ac:dyDescent="0.25">
      <c r="H135" s="10"/>
      <c r="I135" s="10"/>
      <c r="J135" s="2"/>
      <c r="M135"/>
      <c r="O135"/>
      <c r="P135"/>
    </row>
    <row r="136" spans="8:16" x14ac:dyDescent="0.25">
      <c r="H136" s="10"/>
      <c r="I136" s="10"/>
      <c r="J136" s="2"/>
      <c r="M136"/>
      <c r="O136"/>
      <c r="P136"/>
    </row>
    <row r="137" spans="8:16" x14ac:dyDescent="0.25">
      <c r="H137" s="10"/>
      <c r="I137" s="10"/>
      <c r="J137" s="2"/>
      <c r="M137"/>
      <c r="O137"/>
      <c r="P137"/>
    </row>
    <row r="138" spans="8:16" x14ac:dyDescent="0.25">
      <c r="H138" s="10"/>
      <c r="I138" s="10"/>
      <c r="J138" s="2"/>
      <c r="M138"/>
      <c r="O138"/>
      <c r="P138"/>
    </row>
    <row r="139" spans="8:16" x14ac:dyDescent="0.25">
      <c r="H139" s="10"/>
      <c r="I139" s="10"/>
      <c r="J139" s="2"/>
      <c r="M139"/>
      <c r="O139"/>
      <c r="P139"/>
    </row>
    <row r="140" spans="8:16" x14ac:dyDescent="0.25">
      <c r="H140" s="10"/>
      <c r="I140" s="10"/>
      <c r="J140" s="2"/>
      <c r="M140"/>
      <c r="O140"/>
      <c r="P140"/>
    </row>
    <row r="141" spans="8:16" x14ac:dyDescent="0.25">
      <c r="H141" s="10"/>
      <c r="I141" s="10"/>
      <c r="J141" s="2"/>
      <c r="M141"/>
      <c r="O141"/>
      <c r="P141"/>
    </row>
    <row r="142" spans="8:16" x14ac:dyDescent="0.25">
      <c r="H142" s="10"/>
      <c r="I142" s="10"/>
      <c r="J142" s="2"/>
      <c r="M142"/>
      <c r="O142"/>
      <c r="P142"/>
    </row>
    <row r="143" spans="8:16" x14ac:dyDescent="0.25">
      <c r="H143" s="10"/>
      <c r="I143" s="10"/>
      <c r="J143" s="2"/>
      <c r="M143"/>
      <c r="O143"/>
      <c r="P143"/>
    </row>
    <row r="144" spans="8:16" x14ac:dyDescent="0.25">
      <c r="H144" s="10"/>
      <c r="I144" s="10"/>
      <c r="J144" s="2"/>
      <c r="M144"/>
      <c r="O144"/>
      <c r="P144"/>
    </row>
    <row r="145" spans="8:16" x14ac:dyDescent="0.25">
      <c r="H145" s="10"/>
      <c r="I145" s="10"/>
      <c r="J145" s="2"/>
      <c r="M145"/>
      <c r="O145"/>
      <c r="P145"/>
    </row>
    <row r="146" spans="8:16" x14ac:dyDescent="0.25">
      <c r="H146" s="10"/>
      <c r="I146" s="10"/>
      <c r="J146" s="2"/>
      <c r="M146"/>
      <c r="O146"/>
      <c r="P146"/>
    </row>
    <row r="147" spans="8:16" x14ac:dyDescent="0.25">
      <c r="H147" s="10"/>
      <c r="I147" s="10"/>
      <c r="J147" s="2"/>
      <c r="M147"/>
      <c r="O147"/>
      <c r="P147"/>
    </row>
    <row r="148" spans="8:16" x14ac:dyDescent="0.25">
      <c r="H148" s="10"/>
      <c r="I148" s="10"/>
      <c r="J148" s="2"/>
      <c r="M148"/>
      <c r="O148"/>
      <c r="P148"/>
    </row>
    <row r="149" spans="8:16" x14ac:dyDescent="0.25">
      <c r="H149" s="10"/>
      <c r="I149" s="10"/>
      <c r="J149" s="2"/>
      <c r="M149"/>
      <c r="O149"/>
      <c r="P149"/>
    </row>
    <row r="150" spans="8:16" x14ac:dyDescent="0.25">
      <c r="H150" s="10"/>
      <c r="I150" s="10"/>
      <c r="J150" s="2"/>
      <c r="M150"/>
      <c r="O150"/>
      <c r="P150"/>
    </row>
    <row r="151" spans="8:16" x14ac:dyDescent="0.25">
      <c r="H151" s="10"/>
      <c r="I151" s="10"/>
      <c r="J151" s="2"/>
      <c r="M151"/>
      <c r="O151"/>
      <c r="P151"/>
    </row>
    <row r="152" spans="8:16" x14ac:dyDescent="0.25">
      <c r="H152" s="10"/>
      <c r="I152" s="10"/>
      <c r="J152" s="2"/>
      <c r="M152"/>
      <c r="O152"/>
      <c r="P152"/>
    </row>
    <row r="153" spans="8:16" x14ac:dyDescent="0.25">
      <c r="H153" s="10"/>
      <c r="I153" s="10"/>
      <c r="J153" s="2"/>
      <c r="M153"/>
      <c r="O153"/>
      <c r="P153"/>
    </row>
    <row r="154" spans="8:16" x14ac:dyDescent="0.25">
      <c r="H154" s="10"/>
      <c r="I154" s="10"/>
      <c r="J154" s="2"/>
      <c r="M154"/>
      <c r="O154"/>
      <c r="P154"/>
    </row>
    <row r="155" spans="8:16" x14ac:dyDescent="0.25">
      <c r="H155" s="10"/>
      <c r="I155" s="10"/>
      <c r="J155" s="2"/>
      <c r="M155"/>
      <c r="O155"/>
      <c r="P155"/>
    </row>
    <row r="156" spans="8:16" x14ac:dyDescent="0.25">
      <c r="H156" s="10"/>
      <c r="I156" s="10"/>
      <c r="J156" s="2"/>
      <c r="M156"/>
      <c r="O156"/>
      <c r="P156"/>
    </row>
    <row r="157" spans="8:16" x14ac:dyDescent="0.25">
      <c r="H157" s="10"/>
      <c r="I157" s="10"/>
      <c r="J157" s="2"/>
      <c r="M157"/>
      <c r="O157"/>
      <c r="P157"/>
    </row>
    <row r="158" spans="8:16" x14ac:dyDescent="0.25">
      <c r="H158" s="10"/>
      <c r="I158" s="10"/>
      <c r="J158" s="2"/>
      <c r="M158"/>
      <c r="O158"/>
      <c r="P158"/>
    </row>
    <row r="159" spans="8:16" x14ac:dyDescent="0.25">
      <c r="H159" s="10"/>
      <c r="I159" s="10"/>
      <c r="J159" s="2"/>
      <c r="M159"/>
      <c r="O159"/>
      <c r="P159"/>
    </row>
    <row r="160" spans="8:16" x14ac:dyDescent="0.25">
      <c r="H160" s="10"/>
      <c r="I160" s="10"/>
      <c r="J160" s="2"/>
      <c r="M160"/>
      <c r="O160"/>
      <c r="P160"/>
    </row>
    <row r="161" spans="8:16" x14ac:dyDescent="0.25">
      <c r="H161" s="10"/>
      <c r="I161" s="10"/>
      <c r="J161" s="2"/>
      <c r="M161"/>
      <c r="O161"/>
      <c r="P161"/>
    </row>
    <row r="162" spans="8:16" x14ac:dyDescent="0.25">
      <c r="H162" s="10"/>
      <c r="I162" s="10"/>
      <c r="J162" s="2"/>
      <c r="M162"/>
      <c r="O162"/>
      <c r="P162"/>
    </row>
    <row r="163" spans="8:16" x14ac:dyDescent="0.25">
      <c r="H163" s="10"/>
      <c r="I163" s="10"/>
      <c r="J163" s="2"/>
      <c r="M163"/>
      <c r="O163"/>
      <c r="P163"/>
    </row>
    <row r="164" spans="8:16" x14ac:dyDescent="0.25">
      <c r="H164" s="10"/>
      <c r="I164" s="10"/>
      <c r="J164" s="2"/>
      <c r="M164"/>
      <c r="O164"/>
      <c r="P164"/>
    </row>
    <row r="165" spans="8:16" x14ac:dyDescent="0.25">
      <c r="H165" s="10"/>
      <c r="I165" s="10"/>
      <c r="J165" s="2"/>
      <c r="M165"/>
      <c r="O165"/>
      <c r="P165"/>
    </row>
    <row r="166" spans="8:16" x14ac:dyDescent="0.25">
      <c r="H166" s="10"/>
      <c r="I166" s="10"/>
      <c r="J166" s="2"/>
      <c r="M166"/>
      <c r="O166"/>
      <c r="P166"/>
    </row>
    <row r="167" spans="8:16" x14ac:dyDescent="0.25">
      <c r="H167" s="10"/>
      <c r="I167" s="10"/>
      <c r="J167" s="2"/>
      <c r="M167"/>
      <c r="O167"/>
      <c r="P167"/>
    </row>
    <row r="168" spans="8:16" x14ac:dyDescent="0.25">
      <c r="H168" s="10"/>
      <c r="I168" s="10"/>
      <c r="J168" s="2"/>
      <c r="M168"/>
      <c r="O168"/>
      <c r="P168"/>
    </row>
    <row r="169" spans="8:16" x14ac:dyDescent="0.25">
      <c r="H169" s="10"/>
      <c r="I169" s="10"/>
      <c r="J169" s="2"/>
      <c r="M169"/>
      <c r="O169"/>
      <c r="P169"/>
    </row>
    <row r="170" spans="8:16" x14ac:dyDescent="0.25">
      <c r="H170" s="10"/>
      <c r="I170" s="10"/>
      <c r="J170" s="2"/>
      <c r="M170"/>
      <c r="O170"/>
      <c r="P170"/>
    </row>
    <row r="171" spans="8:16" x14ac:dyDescent="0.25">
      <c r="H171" s="10"/>
      <c r="I171" s="10"/>
      <c r="J171" s="2"/>
      <c r="M171"/>
      <c r="O171"/>
      <c r="P171"/>
    </row>
    <row r="172" spans="8:16" x14ac:dyDescent="0.25">
      <c r="H172" s="10"/>
      <c r="I172" s="10"/>
      <c r="J172" s="2"/>
      <c r="M172"/>
      <c r="O172"/>
      <c r="P172"/>
    </row>
    <row r="173" spans="8:16" x14ac:dyDescent="0.25">
      <c r="H173" s="10"/>
      <c r="I173" s="10"/>
      <c r="J173" s="2"/>
      <c r="M173"/>
      <c r="O173"/>
      <c r="P173"/>
    </row>
    <row r="174" spans="8:16" x14ac:dyDescent="0.25">
      <c r="H174" s="10"/>
      <c r="I174" s="10"/>
      <c r="J174" s="2"/>
      <c r="M174"/>
      <c r="O174"/>
      <c r="P174"/>
    </row>
    <row r="175" spans="8:16" x14ac:dyDescent="0.25">
      <c r="H175" s="10"/>
      <c r="I175" s="10"/>
      <c r="J175" s="2"/>
      <c r="M175"/>
      <c r="O175"/>
      <c r="P175"/>
    </row>
    <row r="176" spans="8:16" x14ac:dyDescent="0.25">
      <c r="H176" s="10"/>
      <c r="I176" s="10"/>
      <c r="J176" s="2"/>
      <c r="M176"/>
      <c r="O176"/>
      <c r="P176"/>
    </row>
    <row r="177" spans="8:16" x14ac:dyDescent="0.25">
      <c r="H177" s="10"/>
      <c r="I177" s="10"/>
      <c r="J177" s="2"/>
      <c r="M177"/>
      <c r="O177"/>
      <c r="P177"/>
    </row>
    <row r="178" spans="8:16" x14ac:dyDescent="0.25">
      <c r="H178" s="10"/>
      <c r="I178" s="10"/>
      <c r="J178" s="2"/>
      <c r="M178"/>
      <c r="O178"/>
      <c r="P178"/>
    </row>
    <row r="179" spans="8:16" x14ac:dyDescent="0.25">
      <c r="H179" s="10"/>
      <c r="I179" s="10"/>
      <c r="J179" s="2"/>
      <c r="M179"/>
      <c r="O179"/>
      <c r="P179"/>
    </row>
    <row r="180" spans="8:16" x14ac:dyDescent="0.25">
      <c r="H180" s="10"/>
      <c r="I180" s="10"/>
      <c r="J180" s="2"/>
      <c r="M180"/>
      <c r="O180"/>
      <c r="P180"/>
    </row>
    <row r="181" spans="8:16" x14ac:dyDescent="0.25">
      <c r="H181" s="10"/>
      <c r="I181" s="10"/>
      <c r="J181" s="2"/>
      <c r="M181"/>
      <c r="O181"/>
      <c r="P181"/>
    </row>
    <row r="182" spans="8:16" x14ac:dyDescent="0.25">
      <c r="H182" s="10"/>
      <c r="I182" s="10"/>
      <c r="J182" s="2"/>
      <c r="M182"/>
      <c r="O182"/>
      <c r="P182"/>
    </row>
    <row r="183" spans="8:16" x14ac:dyDescent="0.25">
      <c r="H183" s="10"/>
      <c r="I183" s="10"/>
      <c r="J183" s="2"/>
      <c r="M183"/>
      <c r="O183"/>
      <c r="P183"/>
    </row>
    <row r="184" spans="8:16" x14ac:dyDescent="0.25">
      <c r="H184" s="10"/>
      <c r="I184" s="10"/>
      <c r="J184" s="2"/>
      <c r="M184"/>
      <c r="O184"/>
      <c r="P184"/>
    </row>
    <row r="185" spans="8:16" x14ac:dyDescent="0.25">
      <c r="H185" s="10"/>
      <c r="I185" s="10"/>
      <c r="J185" s="2"/>
      <c r="M185"/>
      <c r="O185"/>
      <c r="P185"/>
    </row>
    <row r="186" spans="8:16" x14ac:dyDescent="0.25">
      <c r="H186" s="10"/>
      <c r="I186" s="10"/>
      <c r="J186" s="2"/>
      <c r="M186"/>
      <c r="O186"/>
      <c r="P186"/>
    </row>
    <row r="187" spans="8:16" x14ac:dyDescent="0.25">
      <c r="H187" s="10"/>
      <c r="I187" s="10"/>
      <c r="J187" s="2"/>
      <c r="M187"/>
      <c r="O187"/>
      <c r="P187"/>
    </row>
    <row r="188" spans="8:16" x14ac:dyDescent="0.25">
      <c r="H188" s="10"/>
      <c r="I188" s="10"/>
      <c r="J188" s="2"/>
      <c r="M188"/>
      <c r="O188"/>
      <c r="P188"/>
    </row>
    <row r="189" spans="8:16" x14ac:dyDescent="0.25">
      <c r="H189" s="10"/>
      <c r="I189" s="10"/>
      <c r="J189" s="2"/>
      <c r="M189"/>
      <c r="O189"/>
      <c r="P189"/>
    </row>
    <row r="190" spans="8:16" x14ac:dyDescent="0.25">
      <c r="H190" s="10"/>
      <c r="I190" s="10"/>
      <c r="J190" s="2"/>
      <c r="M190"/>
      <c r="O190"/>
      <c r="P190"/>
    </row>
    <row r="191" spans="8:16" x14ac:dyDescent="0.25">
      <c r="H191" s="10"/>
      <c r="I191" s="10"/>
      <c r="J191" s="2"/>
      <c r="M191"/>
      <c r="O191"/>
      <c r="P191"/>
    </row>
    <row r="192" spans="8:16" x14ac:dyDescent="0.25">
      <c r="H192" s="10"/>
      <c r="I192" s="10"/>
      <c r="J192" s="2"/>
      <c r="M192"/>
      <c r="O192"/>
      <c r="P192"/>
    </row>
    <row r="193" spans="8:16" x14ac:dyDescent="0.25">
      <c r="H193" s="10"/>
      <c r="I193" s="10"/>
      <c r="J193" s="2"/>
      <c r="M193"/>
      <c r="O193"/>
      <c r="P193"/>
    </row>
    <row r="194" spans="8:16" x14ac:dyDescent="0.25">
      <c r="H194" s="10"/>
      <c r="I194" s="10"/>
      <c r="J194" s="2"/>
      <c r="M194"/>
      <c r="O194"/>
      <c r="P194"/>
    </row>
    <row r="195" spans="8:16" x14ac:dyDescent="0.25">
      <c r="H195" s="10"/>
      <c r="I195" s="10"/>
      <c r="J195" s="2"/>
      <c r="M195"/>
      <c r="O195"/>
      <c r="P195"/>
    </row>
    <row r="196" spans="8:16" x14ac:dyDescent="0.25">
      <c r="H196" s="10"/>
      <c r="I196" s="10"/>
      <c r="J196" s="2"/>
      <c r="M196"/>
      <c r="O196"/>
      <c r="P196"/>
    </row>
    <row r="197" spans="8:16" x14ac:dyDescent="0.25">
      <c r="H197" s="10"/>
      <c r="I197" s="10"/>
      <c r="J197" s="2"/>
      <c r="M197"/>
      <c r="O197"/>
      <c r="P197"/>
    </row>
    <row r="198" spans="8:16" x14ac:dyDescent="0.25">
      <c r="H198" s="10"/>
      <c r="I198" s="10"/>
      <c r="J198" s="2"/>
      <c r="M198"/>
      <c r="O198"/>
      <c r="P198"/>
    </row>
    <row r="199" spans="8:16" x14ac:dyDescent="0.25">
      <c r="H199" s="10"/>
      <c r="I199" s="10"/>
      <c r="J199" s="2"/>
      <c r="M199"/>
      <c r="O199"/>
      <c r="P199"/>
    </row>
    <row r="200" spans="8:16" x14ac:dyDescent="0.25">
      <c r="H200" s="10"/>
      <c r="I200" s="10"/>
      <c r="J200" s="2"/>
      <c r="M200"/>
      <c r="O200"/>
      <c r="P200"/>
    </row>
    <row r="201" spans="8:16" x14ac:dyDescent="0.25">
      <c r="H201" s="10"/>
      <c r="I201" s="10"/>
      <c r="J201" s="2"/>
      <c r="M201"/>
      <c r="O201"/>
      <c r="P201"/>
    </row>
    <row r="202" spans="8:16" x14ac:dyDescent="0.25">
      <c r="H202" s="10"/>
      <c r="I202" s="10"/>
      <c r="J202" s="2"/>
      <c r="M202"/>
      <c r="O202"/>
      <c r="P202"/>
    </row>
    <row r="203" spans="8:16" x14ac:dyDescent="0.25">
      <c r="H203" s="10"/>
      <c r="I203" s="10"/>
      <c r="J203" s="2"/>
      <c r="M203"/>
      <c r="O203"/>
      <c r="P203"/>
    </row>
    <row r="204" spans="8:16" x14ac:dyDescent="0.25">
      <c r="H204" s="10"/>
      <c r="I204" s="10"/>
      <c r="J204" s="2"/>
      <c r="M204"/>
      <c r="O204"/>
      <c r="P204"/>
    </row>
    <row r="205" spans="8:16" x14ac:dyDescent="0.25">
      <c r="H205" s="10"/>
      <c r="I205" s="10"/>
      <c r="J205" s="2"/>
      <c r="M205"/>
      <c r="O205"/>
      <c r="P205"/>
    </row>
    <row r="206" spans="8:16" x14ac:dyDescent="0.25">
      <c r="H206" s="10"/>
      <c r="I206" s="10"/>
      <c r="J206" s="2"/>
      <c r="M206"/>
      <c r="O206"/>
      <c r="P206"/>
    </row>
    <row r="207" spans="8:16" x14ac:dyDescent="0.25">
      <c r="H207" s="10"/>
      <c r="I207" s="10"/>
      <c r="J207" s="2"/>
      <c r="M207"/>
      <c r="O207"/>
      <c r="P207"/>
    </row>
    <row r="208" spans="8:16" x14ac:dyDescent="0.25">
      <c r="H208" s="10"/>
      <c r="I208" s="10"/>
      <c r="J208" s="2"/>
      <c r="M208"/>
      <c r="O208"/>
      <c r="P208"/>
    </row>
    <row r="209" spans="8:16" x14ac:dyDescent="0.25">
      <c r="H209" s="10"/>
      <c r="I209" s="10"/>
      <c r="J209" s="2"/>
      <c r="M209"/>
      <c r="O209"/>
      <c r="P209"/>
    </row>
    <row r="210" spans="8:16" x14ac:dyDescent="0.25">
      <c r="H210" s="10"/>
      <c r="I210" s="10"/>
      <c r="J210" s="2"/>
      <c r="M210"/>
      <c r="O210"/>
      <c r="P210"/>
    </row>
    <row r="211" spans="8:16" x14ac:dyDescent="0.25">
      <c r="H211" s="10"/>
      <c r="I211" s="10"/>
      <c r="J211" s="2"/>
      <c r="M211"/>
      <c r="O211"/>
      <c r="P211"/>
    </row>
    <row r="212" spans="8:16" x14ac:dyDescent="0.25">
      <c r="H212" s="10"/>
      <c r="I212" s="10"/>
      <c r="J212" s="2"/>
      <c r="M212"/>
      <c r="O212"/>
      <c r="P212"/>
    </row>
    <row r="213" spans="8:16" x14ac:dyDescent="0.25">
      <c r="H213" s="10"/>
      <c r="I213" s="10"/>
      <c r="J213" s="2"/>
      <c r="M213"/>
      <c r="O213"/>
      <c r="P213"/>
    </row>
    <row r="214" spans="8:16" x14ac:dyDescent="0.25">
      <c r="H214" s="10"/>
      <c r="I214" s="10"/>
      <c r="J214" s="2"/>
      <c r="M214"/>
      <c r="O214"/>
      <c r="P214"/>
    </row>
    <row r="215" spans="8:16" x14ac:dyDescent="0.25">
      <c r="H215" s="10"/>
      <c r="I215" s="10"/>
      <c r="J215" s="2"/>
      <c r="M215"/>
      <c r="O215"/>
      <c r="P215"/>
    </row>
    <row r="216" spans="8:16" x14ac:dyDescent="0.25">
      <c r="H216" s="10"/>
      <c r="I216" s="10"/>
      <c r="J216" s="2"/>
      <c r="M216"/>
      <c r="O216"/>
      <c r="P216"/>
    </row>
    <row r="217" spans="8:16" x14ac:dyDescent="0.25">
      <c r="H217" s="10"/>
      <c r="I217" s="10"/>
      <c r="J217" s="2"/>
      <c r="M217"/>
      <c r="O217"/>
      <c r="P217"/>
    </row>
    <row r="218" spans="8:16" x14ac:dyDescent="0.25">
      <c r="H218" s="10"/>
      <c r="I218" s="10"/>
      <c r="J218" s="2"/>
      <c r="M218"/>
      <c r="O218"/>
      <c r="P218"/>
    </row>
    <row r="219" spans="8:16" x14ac:dyDescent="0.25">
      <c r="H219" s="10"/>
      <c r="I219" s="10"/>
      <c r="J219" s="2"/>
      <c r="M219"/>
      <c r="O219"/>
      <c r="P219"/>
    </row>
    <row r="220" spans="8:16" x14ac:dyDescent="0.25">
      <c r="H220" s="10"/>
      <c r="I220" s="10"/>
      <c r="J220" s="2"/>
      <c r="M220"/>
      <c r="O220"/>
      <c r="P220"/>
    </row>
    <row r="221" spans="8:16" x14ac:dyDescent="0.25">
      <c r="H221" s="10"/>
      <c r="I221" s="10"/>
      <c r="J221" s="2"/>
      <c r="M221"/>
      <c r="O221"/>
      <c r="P221"/>
    </row>
    <row r="222" spans="8:16" x14ac:dyDescent="0.25">
      <c r="H222" s="10"/>
      <c r="I222" s="10"/>
      <c r="J222" s="2"/>
      <c r="M222"/>
      <c r="O222"/>
      <c r="P222"/>
    </row>
    <row r="223" spans="8:16" x14ac:dyDescent="0.25">
      <c r="H223" s="10"/>
      <c r="I223" s="10"/>
      <c r="J223" s="2"/>
      <c r="M223"/>
      <c r="O223"/>
      <c r="P223"/>
    </row>
    <row r="224" spans="8:16" x14ac:dyDescent="0.25">
      <c r="H224" s="10"/>
      <c r="I224" s="10"/>
      <c r="J224" s="2"/>
      <c r="M224"/>
      <c r="O224"/>
      <c r="P224"/>
    </row>
    <row r="225" spans="8:16" x14ac:dyDescent="0.25">
      <c r="H225" s="10"/>
      <c r="I225" s="10"/>
      <c r="J225" s="2"/>
      <c r="M225"/>
      <c r="O225"/>
      <c r="P225"/>
    </row>
    <row r="226" spans="8:16" x14ac:dyDescent="0.25">
      <c r="H226" s="10"/>
      <c r="I226" s="10"/>
      <c r="J226" s="2"/>
      <c r="M226"/>
      <c r="O226"/>
      <c r="P226"/>
    </row>
    <row r="227" spans="8:16" x14ac:dyDescent="0.25">
      <c r="H227" s="10"/>
      <c r="I227" s="10"/>
      <c r="J227" s="2"/>
      <c r="M227"/>
      <c r="O227"/>
      <c r="P227"/>
    </row>
    <row r="228" spans="8:16" x14ac:dyDescent="0.25">
      <c r="H228" s="10"/>
      <c r="I228" s="10"/>
      <c r="J228" s="2"/>
      <c r="M228"/>
      <c r="O228"/>
      <c r="P228"/>
    </row>
    <row r="229" spans="8:16" x14ac:dyDescent="0.25">
      <c r="H229" s="10"/>
      <c r="I229" s="10"/>
      <c r="J229" s="2"/>
      <c r="M229"/>
      <c r="O229"/>
      <c r="P229"/>
    </row>
    <row r="230" spans="8:16" x14ac:dyDescent="0.25">
      <c r="H230" s="10"/>
      <c r="I230" s="10"/>
      <c r="J230" s="2"/>
      <c r="M230"/>
      <c r="O230"/>
      <c r="P230"/>
    </row>
    <row r="231" spans="8:16" x14ac:dyDescent="0.25">
      <c r="H231" s="10"/>
      <c r="I231" s="10"/>
      <c r="J231" s="2"/>
      <c r="M231"/>
      <c r="O231"/>
      <c r="P231"/>
    </row>
    <row r="232" spans="8:16" x14ac:dyDescent="0.25">
      <c r="H232" s="10"/>
      <c r="I232" s="10"/>
      <c r="J232" s="2"/>
      <c r="M232"/>
      <c r="O232"/>
      <c r="P232"/>
    </row>
    <row r="233" spans="8:16" x14ac:dyDescent="0.25">
      <c r="H233" s="10"/>
      <c r="I233" s="10"/>
      <c r="J233" s="2"/>
      <c r="M233"/>
      <c r="O233"/>
      <c r="P233"/>
    </row>
    <row r="234" spans="8:16" x14ac:dyDescent="0.25">
      <c r="H234" s="10"/>
      <c r="I234" s="10"/>
      <c r="J234" s="2"/>
      <c r="M234"/>
      <c r="O234"/>
      <c r="P234"/>
    </row>
    <row r="235" spans="8:16" x14ac:dyDescent="0.25">
      <c r="H235" s="10"/>
      <c r="I235" s="10"/>
      <c r="J235" s="2"/>
      <c r="M235"/>
      <c r="O235"/>
      <c r="P235"/>
    </row>
    <row r="236" spans="8:16" x14ac:dyDescent="0.25">
      <c r="H236" s="10"/>
      <c r="I236" s="10"/>
      <c r="J236" s="2"/>
      <c r="M236"/>
      <c r="O236"/>
      <c r="P236"/>
    </row>
    <row r="237" spans="8:16" x14ac:dyDescent="0.25">
      <c r="H237" s="10"/>
      <c r="I237" s="10"/>
      <c r="J237" s="2"/>
      <c r="M237"/>
      <c r="O237"/>
      <c r="P237"/>
    </row>
    <row r="238" spans="8:16" x14ac:dyDescent="0.25">
      <c r="H238" s="10"/>
      <c r="I238" s="10"/>
      <c r="J238" s="2"/>
      <c r="M238"/>
      <c r="O238"/>
      <c r="P238"/>
    </row>
    <row r="239" spans="8:16" x14ac:dyDescent="0.25">
      <c r="H239" s="10"/>
      <c r="I239" s="10"/>
      <c r="J239" s="2"/>
      <c r="M239"/>
      <c r="O239"/>
      <c r="P239"/>
    </row>
    <row r="240" spans="8:16" x14ac:dyDescent="0.25">
      <c r="H240" s="10"/>
      <c r="I240" s="10"/>
      <c r="J240" s="2"/>
      <c r="M240"/>
      <c r="O240"/>
      <c r="P240"/>
    </row>
    <row r="241" spans="8:16" x14ac:dyDescent="0.25">
      <c r="H241" s="10"/>
      <c r="I241" s="10"/>
      <c r="J241" s="2"/>
      <c r="M241"/>
      <c r="O241"/>
      <c r="P241"/>
    </row>
    <row r="242" spans="8:16" x14ac:dyDescent="0.25">
      <c r="H242" s="10"/>
      <c r="I242" s="10"/>
      <c r="J242" s="2"/>
      <c r="M242"/>
      <c r="O242"/>
      <c r="P242"/>
    </row>
    <row r="243" spans="8:16" x14ac:dyDescent="0.25">
      <c r="H243" s="10"/>
      <c r="I243" s="10"/>
      <c r="J243" s="2"/>
      <c r="M243"/>
      <c r="O243"/>
      <c r="P243"/>
    </row>
    <row r="244" spans="8:16" x14ac:dyDescent="0.25">
      <c r="H244" s="10"/>
      <c r="I244" s="10"/>
      <c r="J244" s="2"/>
      <c r="M244"/>
      <c r="O244"/>
      <c r="P244"/>
    </row>
    <row r="245" spans="8:16" x14ac:dyDescent="0.25">
      <c r="H245" s="10"/>
      <c r="I245" s="10"/>
      <c r="J245" s="2"/>
      <c r="M245"/>
      <c r="O245"/>
      <c r="P245"/>
    </row>
    <row r="246" spans="8:16" x14ac:dyDescent="0.25">
      <c r="H246" s="10"/>
      <c r="I246" s="10"/>
      <c r="J246" s="2"/>
      <c r="M246"/>
      <c r="O246"/>
      <c r="P246"/>
    </row>
    <row r="247" spans="8:16" x14ac:dyDescent="0.25">
      <c r="H247" s="10"/>
      <c r="I247" s="10"/>
      <c r="J247" s="2"/>
      <c r="M247"/>
      <c r="O247"/>
      <c r="P247"/>
    </row>
    <row r="248" spans="8:16" x14ac:dyDescent="0.25">
      <c r="H248" s="10"/>
      <c r="I248" s="10"/>
      <c r="J248" s="2"/>
      <c r="M248"/>
      <c r="O248"/>
      <c r="P248"/>
    </row>
    <row r="249" spans="8:16" x14ac:dyDescent="0.25">
      <c r="H249" s="10"/>
      <c r="I249" s="10"/>
      <c r="J249" s="2"/>
      <c r="M249"/>
      <c r="O249"/>
      <c r="P249"/>
    </row>
    <row r="250" spans="8:16" x14ac:dyDescent="0.25">
      <c r="H250" s="10"/>
      <c r="I250" s="10"/>
      <c r="J250" s="2"/>
      <c r="M250"/>
      <c r="O250"/>
      <c r="P250"/>
    </row>
    <row r="251" spans="8:16" x14ac:dyDescent="0.25">
      <c r="H251" s="10"/>
      <c r="I251" s="10"/>
      <c r="J251" s="2"/>
      <c r="M251"/>
      <c r="O251"/>
      <c r="P251"/>
    </row>
    <row r="252" spans="8:16" x14ac:dyDescent="0.25">
      <c r="H252" s="10"/>
      <c r="I252" s="10"/>
      <c r="J252" s="2"/>
      <c r="M252"/>
      <c r="O252"/>
      <c r="P252"/>
    </row>
    <row r="253" spans="8:16" x14ac:dyDescent="0.25">
      <c r="H253" s="10"/>
      <c r="I253" s="10"/>
      <c r="J253" s="2"/>
      <c r="M253"/>
      <c r="O253"/>
      <c r="P253"/>
    </row>
    <row r="254" spans="8:16" x14ac:dyDescent="0.25">
      <c r="H254" s="10"/>
      <c r="I254" s="10"/>
      <c r="J254" s="2"/>
      <c r="M254"/>
      <c r="O254"/>
      <c r="P254"/>
    </row>
    <row r="255" spans="8:16" x14ac:dyDescent="0.25">
      <c r="H255" s="10"/>
      <c r="I255" s="10"/>
      <c r="J255" s="2"/>
      <c r="M255"/>
      <c r="O255"/>
      <c r="P255"/>
    </row>
    <row r="256" spans="8:16" x14ac:dyDescent="0.25">
      <c r="H256" s="10"/>
      <c r="I256" s="10"/>
      <c r="J256" s="2"/>
      <c r="M256"/>
      <c r="O256"/>
      <c r="P256"/>
    </row>
    <row r="257" spans="8:16" x14ac:dyDescent="0.25">
      <c r="H257" s="10"/>
      <c r="I257" s="10"/>
      <c r="J257" s="2"/>
      <c r="M257"/>
      <c r="O257"/>
      <c r="P257"/>
    </row>
    <row r="258" spans="8:16" x14ac:dyDescent="0.25">
      <c r="H258" s="10"/>
      <c r="I258" s="10"/>
      <c r="J258" s="2"/>
      <c r="M258"/>
      <c r="O258"/>
      <c r="P258"/>
    </row>
    <row r="259" spans="8:16" x14ac:dyDescent="0.25">
      <c r="H259" s="10"/>
      <c r="I259" s="10"/>
      <c r="J259" s="2"/>
      <c r="M259"/>
      <c r="O259"/>
      <c r="P259"/>
    </row>
    <row r="260" spans="8:16" x14ac:dyDescent="0.25">
      <c r="H260" s="10"/>
      <c r="I260" s="10"/>
      <c r="J260" s="2"/>
      <c r="M260"/>
      <c r="O260"/>
      <c r="P260"/>
    </row>
    <row r="261" spans="8:16" x14ac:dyDescent="0.25">
      <c r="H261" s="10"/>
      <c r="I261" s="10"/>
      <c r="J261" s="2"/>
      <c r="M261"/>
      <c r="O261"/>
      <c r="P261"/>
    </row>
    <row r="262" spans="8:16" x14ac:dyDescent="0.25">
      <c r="H262" s="10"/>
      <c r="I262" s="10"/>
      <c r="J262" s="2"/>
      <c r="M262"/>
      <c r="O262"/>
      <c r="P262"/>
    </row>
    <row r="263" spans="8:16" x14ac:dyDescent="0.25">
      <c r="H263" s="10"/>
      <c r="I263" s="10"/>
      <c r="J263" s="2"/>
      <c r="M263"/>
      <c r="O263"/>
      <c r="P263"/>
    </row>
    <row r="264" spans="8:16" x14ac:dyDescent="0.25">
      <c r="H264" s="10"/>
      <c r="I264" s="10"/>
      <c r="J264" s="2"/>
      <c r="M264"/>
      <c r="O264"/>
      <c r="P264"/>
    </row>
    <row r="265" spans="8:16" x14ac:dyDescent="0.25">
      <c r="H265" s="10"/>
      <c r="I265" s="10"/>
      <c r="J265" s="2"/>
      <c r="M265"/>
      <c r="O265"/>
      <c r="P265"/>
    </row>
    <row r="266" spans="8:16" x14ac:dyDescent="0.25">
      <c r="H266" s="10"/>
      <c r="I266" s="10"/>
      <c r="J266" s="2"/>
      <c r="M266"/>
      <c r="O266"/>
      <c r="P266"/>
    </row>
    <row r="267" spans="8:16" x14ac:dyDescent="0.25">
      <c r="H267" s="10"/>
      <c r="I267" s="10"/>
      <c r="J267" s="2"/>
      <c r="M267"/>
      <c r="O267"/>
      <c r="P267"/>
    </row>
    <row r="268" spans="8:16" x14ac:dyDescent="0.25">
      <c r="H268" s="10"/>
      <c r="I268" s="10"/>
      <c r="J268" s="2"/>
      <c r="M268"/>
      <c r="O268"/>
      <c r="P268"/>
    </row>
    <row r="269" spans="8:16" x14ac:dyDescent="0.25">
      <c r="H269" s="10"/>
      <c r="I269" s="10"/>
      <c r="J269" s="2"/>
      <c r="M269"/>
      <c r="O269"/>
      <c r="P269"/>
    </row>
    <row r="270" spans="8:16" x14ac:dyDescent="0.25">
      <c r="H270" s="10"/>
      <c r="I270" s="10"/>
      <c r="J270" s="2"/>
      <c r="M270"/>
      <c r="O270"/>
      <c r="P270"/>
    </row>
    <row r="271" spans="8:16" x14ac:dyDescent="0.25">
      <c r="H271" s="10"/>
      <c r="I271" s="10"/>
      <c r="J271" s="2"/>
      <c r="M271"/>
      <c r="O271"/>
      <c r="P271"/>
    </row>
    <row r="272" spans="8:16" x14ac:dyDescent="0.25">
      <c r="H272" s="10"/>
      <c r="I272" s="10"/>
      <c r="J272" s="2"/>
      <c r="M272"/>
      <c r="O272"/>
      <c r="P272"/>
    </row>
    <row r="273" spans="8:16" x14ac:dyDescent="0.25">
      <c r="H273" s="10"/>
      <c r="I273" s="10"/>
      <c r="J273" s="2"/>
      <c r="M273"/>
      <c r="O273"/>
      <c r="P273"/>
    </row>
    <row r="274" spans="8:16" x14ac:dyDescent="0.25">
      <c r="H274" s="10"/>
      <c r="I274" s="10"/>
      <c r="J274" s="2"/>
      <c r="M274"/>
      <c r="O274"/>
      <c r="P274"/>
    </row>
    <row r="275" spans="8:16" x14ac:dyDescent="0.25">
      <c r="H275" s="10"/>
      <c r="I275" s="10"/>
      <c r="J275" s="2"/>
      <c r="M275"/>
      <c r="O275"/>
      <c r="P275"/>
    </row>
    <row r="276" spans="8:16" x14ac:dyDescent="0.25">
      <c r="H276" s="10"/>
      <c r="I276" s="10"/>
      <c r="J276" s="2"/>
      <c r="M276"/>
      <c r="O276"/>
      <c r="P276"/>
    </row>
    <row r="277" spans="8:16" x14ac:dyDescent="0.25">
      <c r="H277" s="10"/>
      <c r="I277" s="10"/>
      <c r="J277" s="2"/>
      <c r="M277"/>
      <c r="O277"/>
      <c r="P277"/>
    </row>
    <row r="278" spans="8:16" x14ac:dyDescent="0.25">
      <c r="H278" s="10"/>
      <c r="I278" s="10"/>
      <c r="J278" s="2"/>
      <c r="M278"/>
      <c r="O278"/>
      <c r="P278"/>
    </row>
    <row r="279" spans="8:16" x14ac:dyDescent="0.25">
      <c r="H279" s="10"/>
      <c r="I279" s="10"/>
      <c r="J279" s="2"/>
      <c r="M279"/>
      <c r="O279"/>
      <c r="P279"/>
    </row>
    <row r="280" spans="8:16" x14ac:dyDescent="0.25">
      <c r="H280" s="10"/>
      <c r="I280" s="10"/>
      <c r="J280" s="2"/>
      <c r="M280"/>
      <c r="O280"/>
      <c r="P280"/>
    </row>
    <row r="281" spans="8:16" x14ac:dyDescent="0.25">
      <c r="H281" s="10"/>
      <c r="I281" s="10"/>
      <c r="J281" s="2"/>
      <c r="M281"/>
      <c r="O281"/>
      <c r="P281"/>
    </row>
    <row r="282" spans="8:16" x14ac:dyDescent="0.25">
      <c r="H282" s="10"/>
      <c r="I282" s="10"/>
      <c r="J282" s="2"/>
      <c r="M282"/>
      <c r="O282"/>
      <c r="P282"/>
    </row>
    <row r="283" spans="8:16" x14ac:dyDescent="0.25">
      <c r="H283" s="10"/>
      <c r="I283" s="10"/>
      <c r="J283" s="2"/>
      <c r="M283"/>
      <c r="O283"/>
      <c r="P283"/>
    </row>
    <row r="284" spans="8:16" x14ac:dyDescent="0.25">
      <c r="H284" s="10"/>
      <c r="I284" s="10"/>
      <c r="J284" s="2"/>
      <c r="M284"/>
      <c r="O284"/>
      <c r="P284"/>
    </row>
    <row r="285" spans="8:16" x14ac:dyDescent="0.25">
      <c r="H285" s="10"/>
      <c r="I285" s="10"/>
      <c r="J285" s="2"/>
      <c r="M285"/>
      <c r="O285"/>
      <c r="P285"/>
    </row>
    <row r="286" spans="8:16" x14ac:dyDescent="0.25">
      <c r="H286" s="10"/>
      <c r="I286" s="10"/>
      <c r="J286" s="2"/>
      <c r="M286"/>
      <c r="O286"/>
      <c r="P286"/>
    </row>
    <row r="287" spans="8:16" x14ac:dyDescent="0.25">
      <c r="H287" s="10"/>
      <c r="I287" s="10"/>
      <c r="J287" s="2"/>
      <c r="M287"/>
      <c r="O287"/>
      <c r="P287"/>
    </row>
    <row r="288" spans="8:16" x14ac:dyDescent="0.25">
      <c r="H288" s="10"/>
      <c r="I288" s="10"/>
      <c r="J288" s="2"/>
      <c r="M288"/>
      <c r="O288"/>
      <c r="P288"/>
    </row>
    <row r="289" spans="8:16" x14ac:dyDescent="0.25">
      <c r="H289" s="10"/>
      <c r="I289" s="10"/>
      <c r="J289" s="2"/>
      <c r="M289"/>
      <c r="O289"/>
      <c r="P289"/>
    </row>
    <row r="290" spans="8:16" x14ac:dyDescent="0.25">
      <c r="H290" s="10"/>
      <c r="I290" s="10"/>
      <c r="J290" s="2"/>
      <c r="M290"/>
      <c r="O290"/>
      <c r="P290"/>
    </row>
    <row r="291" spans="8:16" x14ac:dyDescent="0.25">
      <c r="H291" s="10"/>
      <c r="I291" s="10"/>
      <c r="J291" s="2"/>
      <c r="M291"/>
      <c r="O291"/>
      <c r="P291"/>
    </row>
    <row r="292" spans="8:16" x14ac:dyDescent="0.25">
      <c r="H292" s="10"/>
      <c r="I292" s="10"/>
      <c r="J292" s="2"/>
      <c r="M292"/>
      <c r="O292"/>
      <c r="P292"/>
    </row>
    <row r="293" spans="8:16" x14ac:dyDescent="0.25">
      <c r="H293" s="10"/>
      <c r="I293" s="10"/>
      <c r="J293" s="2"/>
      <c r="M293"/>
      <c r="O293"/>
      <c r="P293"/>
    </row>
    <row r="294" spans="8:16" x14ac:dyDescent="0.25">
      <c r="H294" s="10"/>
      <c r="I294" s="10"/>
      <c r="J294" s="2"/>
      <c r="M294"/>
      <c r="O294"/>
      <c r="P294"/>
    </row>
    <row r="295" spans="8:16" x14ac:dyDescent="0.25">
      <c r="H295" s="10"/>
      <c r="I295" s="10"/>
      <c r="J295" s="2"/>
      <c r="M295"/>
      <c r="O295"/>
      <c r="P295"/>
    </row>
    <row r="296" spans="8:16" x14ac:dyDescent="0.25">
      <c r="H296" s="10"/>
      <c r="I296" s="10"/>
      <c r="J296" s="2"/>
      <c r="M296"/>
      <c r="O296"/>
      <c r="P296"/>
    </row>
    <row r="297" spans="8:16" x14ac:dyDescent="0.25">
      <c r="H297" s="10"/>
      <c r="I297" s="10"/>
      <c r="J297" s="2"/>
      <c r="M297"/>
      <c r="O297"/>
      <c r="P297"/>
    </row>
    <row r="298" spans="8:16" x14ac:dyDescent="0.25">
      <c r="H298" s="10"/>
      <c r="I298" s="10"/>
      <c r="J298" s="2"/>
      <c r="M298"/>
      <c r="O298"/>
      <c r="P298"/>
    </row>
    <row r="299" spans="8:16" x14ac:dyDescent="0.25">
      <c r="H299" s="10"/>
      <c r="I299" s="10"/>
      <c r="J299" s="2"/>
      <c r="M299"/>
      <c r="O299"/>
      <c r="P299"/>
    </row>
    <row r="300" spans="8:16" x14ac:dyDescent="0.25">
      <c r="H300" s="10"/>
      <c r="I300" s="10"/>
      <c r="J300" s="2"/>
      <c r="M300"/>
      <c r="O300"/>
      <c r="P300"/>
    </row>
    <row r="301" spans="8:16" x14ac:dyDescent="0.25">
      <c r="H301" s="10"/>
      <c r="I301" s="10"/>
      <c r="J301" s="2"/>
      <c r="M301"/>
      <c r="O301"/>
      <c r="P301"/>
    </row>
    <row r="302" spans="8:16" x14ac:dyDescent="0.25">
      <c r="H302" s="10"/>
      <c r="I302" s="10"/>
      <c r="J302" s="2"/>
      <c r="M302"/>
      <c r="O302"/>
      <c r="P302"/>
    </row>
    <row r="303" spans="8:16" x14ac:dyDescent="0.25">
      <c r="H303" s="10"/>
      <c r="I303" s="10"/>
      <c r="J303" s="2"/>
      <c r="M303"/>
      <c r="O303"/>
      <c r="P303"/>
    </row>
    <row r="304" spans="8:16" x14ac:dyDescent="0.25">
      <c r="H304" s="10"/>
      <c r="I304" s="10"/>
      <c r="J304" s="2"/>
      <c r="M304"/>
      <c r="O304"/>
      <c r="P304"/>
    </row>
    <row r="305" spans="8:16" x14ac:dyDescent="0.25">
      <c r="H305" s="10"/>
      <c r="I305" s="10"/>
      <c r="J305" s="2"/>
      <c r="M305"/>
      <c r="O305"/>
      <c r="P305"/>
    </row>
    <row r="306" spans="8:16" x14ac:dyDescent="0.25">
      <c r="H306" s="10"/>
      <c r="I306" s="10"/>
      <c r="J306" s="2"/>
      <c r="M306"/>
      <c r="O306"/>
      <c r="P306"/>
    </row>
    <row r="307" spans="8:16" x14ac:dyDescent="0.25">
      <c r="H307" s="10"/>
      <c r="I307" s="10"/>
      <c r="J307" s="2"/>
      <c r="M307"/>
      <c r="O307"/>
      <c r="P307"/>
    </row>
    <row r="308" spans="8:16" x14ac:dyDescent="0.25">
      <c r="H308" s="10"/>
      <c r="I308" s="10"/>
      <c r="J308" s="2"/>
      <c r="M308"/>
      <c r="O308"/>
      <c r="P308"/>
    </row>
    <row r="309" spans="8:16" x14ac:dyDescent="0.25">
      <c r="H309" s="10"/>
      <c r="I309" s="10"/>
      <c r="J309" s="2"/>
      <c r="M309"/>
      <c r="O309"/>
      <c r="P309"/>
    </row>
    <row r="310" spans="8:16" x14ac:dyDescent="0.25">
      <c r="H310" s="10"/>
      <c r="I310" s="10"/>
      <c r="J310" s="2"/>
      <c r="M310"/>
      <c r="O310"/>
      <c r="P310"/>
    </row>
    <row r="311" spans="8:16" x14ac:dyDescent="0.25">
      <c r="H311" s="10"/>
      <c r="I311" s="10"/>
      <c r="J311" s="2"/>
      <c r="M311"/>
      <c r="O311"/>
      <c r="P311"/>
    </row>
    <row r="312" spans="8:16" x14ac:dyDescent="0.25">
      <c r="H312" s="10"/>
      <c r="I312" s="10"/>
      <c r="J312" s="2"/>
      <c r="M312"/>
      <c r="O312"/>
      <c r="P312"/>
    </row>
    <row r="313" spans="8:16" x14ac:dyDescent="0.25">
      <c r="H313" s="10"/>
      <c r="I313" s="10"/>
      <c r="J313" s="2"/>
      <c r="M313"/>
      <c r="O313"/>
      <c r="P313"/>
    </row>
    <row r="314" spans="8:16" x14ac:dyDescent="0.25">
      <c r="H314" s="10"/>
      <c r="I314" s="10"/>
      <c r="J314" s="2"/>
      <c r="M314"/>
      <c r="O314"/>
      <c r="P314"/>
    </row>
    <row r="315" spans="8:16" x14ac:dyDescent="0.25">
      <c r="H315" s="10"/>
      <c r="I315" s="10"/>
      <c r="J315" s="2"/>
      <c r="M315"/>
      <c r="O315"/>
      <c r="P315"/>
    </row>
    <row r="316" spans="8:16" x14ac:dyDescent="0.25">
      <c r="H316" s="10"/>
      <c r="I316" s="10"/>
      <c r="J316" s="2"/>
      <c r="M316"/>
      <c r="O316"/>
      <c r="P316"/>
    </row>
    <row r="317" spans="8:16" x14ac:dyDescent="0.25">
      <c r="H317" s="10"/>
      <c r="I317" s="10"/>
      <c r="J317" s="2"/>
      <c r="M317"/>
      <c r="O317"/>
      <c r="P317"/>
    </row>
    <row r="318" spans="8:16" x14ac:dyDescent="0.25">
      <c r="H318" s="10"/>
      <c r="I318" s="10"/>
      <c r="J318" s="2"/>
      <c r="M318"/>
      <c r="O318"/>
      <c r="P318"/>
    </row>
    <row r="319" spans="8:16" x14ac:dyDescent="0.25">
      <c r="H319" s="10"/>
      <c r="I319" s="10"/>
      <c r="J319" s="2"/>
      <c r="M319"/>
      <c r="O319"/>
      <c r="P319"/>
    </row>
    <row r="320" spans="8:16" x14ac:dyDescent="0.25">
      <c r="H320" s="10"/>
      <c r="I320" s="10"/>
      <c r="J320" s="2"/>
      <c r="M320"/>
      <c r="O320"/>
      <c r="P320"/>
    </row>
    <row r="321" spans="8:16" x14ac:dyDescent="0.25">
      <c r="H321" s="10"/>
      <c r="I321" s="10"/>
      <c r="J321" s="2"/>
      <c r="M321"/>
      <c r="O321"/>
      <c r="P321"/>
    </row>
    <row r="322" spans="8:16" x14ac:dyDescent="0.25">
      <c r="H322" s="10"/>
      <c r="I322" s="10"/>
      <c r="J322" s="2"/>
      <c r="M322"/>
      <c r="O322"/>
      <c r="P322"/>
    </row>
    <row r="323" spans="8:16" x14ac:dyDescent="0.25">
      <c r="H323" s="10"/>
      <c r="I323" s="10"/>
      <c r="J323" s="2"/>
      <c r="M323"/>
      <c r="O323"/>
      <c r="P323"/>
    </row>
    <row r="324" spans="8:16" x14ac:dyDescent="0.25">
      <c r="H324" s="10"/>
      <c r="I324" s="10"/>
      <c r="J324" s="2"/>
      <c r="M324"/>
      <c r="O324"/>
      <c r="P324"/>
    </row>
    <row r="325" spans="8:16" x14ac:dyDescent="0.25">
      <c r="H325" s="10"/>
      <c r="I325" s="10"/>
      <c r="J325" s="2"/>
      <c r="M325"/>
      <c r="O325"/>
      <c r="P325"/>
    </row>
    <row r="326" spans="8:16" x14ac:dyDescent="0.25">
      <c r="H326" s="10"/>
      <c r="I326" s="10"/>
      <c r="J326" s="2"/>
      <c r="M326"/>
      <c r="O326"/>
      <c r="P326"/>
    </row>
    <row r="327" spans="8:16" x14ac:dyDescent="0.25">
      <c r="H327" s="10"/>
      <c r="I327" s="10"/>
      <c r="J327" s="2"/>
      <c r="M327"/>
      <c r="O327"/>
      <c r="P327"/>
    </row>
    <row r="328" spans="8:16" x14ac:dyDescent="0.25">
      <c r="H328" s="10"/>
      <c r="I328" s="10"/>
      <c r="J328" s="2"/>
      <c r="M328"/>
      <c r="O328"/>
      <c r="P328"/>
    </row>
    <row r="329" spans="8:16" x14ac:dyDescent="0.25">
      <c r="H329" s="10"/>
      <c r="I329" s="10"/>
      <c r="J329" s="2"/>
      <c r="M329"/>
      <c r="O329"/>
      <c r="P329"/>
    </row>
    <row r="330" spans="8:16" x14ac:dyDescent="0.25">
      <c r="H330" s="10"/>
      <c r="I330" s="10"/>
      <c r="J330" s="2"/>
      <c r="M330"/>
      <c r="O330"/>
      <c r="P330"/>
    </row>
    <row r="331" spans="8:16" x14ac:dyDescent="0.25">
      <c r="H331" s="10"/>
      <c r="I331" s="10"/>
      <c r="J331" s="2"/>
      <c r="M331"/>
      <c r="O331"/>
      <c r="P331"/>
    </row>
    <row r="332" spans="8:16" x14ac:dyDescent="0.25">
      <c r="H332" s="10"/>
      <c r="I332" s="10"/>
      <c r="J332" s="2"/>
      <c r="M332"/>
      <c r="O332"/>
      <c r="P332"/>
    </row>
    <row r="333" spans="8:16" x14ac:dyDescent="0.25">
      <c r="H333" s="10"/>
      <c r="I333" s="10"/>
      <c r="J333" s="2"/>
      <c r="M333"/>
      <c r="O333"/>
      <c r="P333"/>
    </row>
    <row r="334" spans="8:16" x14ac:dyDescent="0.25">
      <c r="H334" s="10"/>
      <c r="I334" s="10"/>
      <c r="J334" s="2"/>
      <c r="M334"/>
      <c r="O334"/>
      <c r="P334"/>
    </row>
    <row r="335" spans="8:16" x14ac:dyDescent="0.25">
      <c r="H335" s="10"/>
      <c r="I335" s="10"/>
      <c r="J335" s="2"/>
      <c r="M335"/>
      <c r="O335"/>
      <c r="P335"/>
    </row>
    <row r="336" spans="8:16" x14ac:dyDescent="0.25">
      <c r="H336" s="10"/>
      <c r="I336" s="10"/>
      <c r="J336" s="2"/>
      <c r="M336"/>
      <c r="O336"/>
      <c r="P336"/>
    </row>
    <row r="337" spans="8:16" x14ac:dyDescent="0.25">
      <c r="H337" s="10"/>
      <c r="I337" s="10"/>
      <c r="J337" s="2"/>
      <c r="M337"/>
      <c r="O337"/>
      <c r="P337"/>
    </row>
    <row r="338" spans="8:16" x14ac:dyDescent="0.25">
      <c r="H338" s="10"/>
      <c r="I338" s="10"/>
      <c r="J338" s="2"/>
      <c r="M338"/>
      <c r="O338"/>
      <c r="P338"/>
    </row>
    <row r="339" spans="8:16" x14ac:dyDescent="0.25">
      <c r="H339" s="10"/>
      <c r="I339" s="10"/>
      <c r="J339" s="2"/>
      <c r="M339"/>
      <c r="O339"/>
      <c r="P339"/>
    </row>
    <row r="340" spans="8:16" x14ac:dyDescent="0.25">
      <c r="H340" s="10"/>
      <c r="I340" s="10"/>
      <c r="J340" s="2"/>
      <c r="M340"/>
      <c r="O340"/>
      <c r="P340"/>
    </row>
    <row r="341" spans="8:16" x14ac:dyDescent="0.25">
      <c r="H341" s="10"/>
      <c r="I341" s="10"/>
      <c r="J341" s="2"/>
      <c r="M341"/>
      <c r="O341"/>
      <c r="P341"/>
    </row>
    <row r="342" spans="8:16" x14ac:dyDescent="0.25">
      <c r="H342" s="10"/>
      <c r="I342" s="10"/>
      <c r="J342" s="2"/>
      <c r="M342"/>
      <c r="O342"/>
      <c r="P342"/>
    </row>
    <row r="343" spans="8:16" x14ac:dyDescent="0.25">
      <c r="H343" s="10"/>
      <c r="I343" s="10"/>
      <c r="J343" s="2"/>
      <c r="M343"/>
      <c r="O343"/>
      <c r="P343"/>
    </row>
    <row r="344" spans="8:16" x14ac:dyDescent="0.25">
      <c r="H344" s="10"/>
      <c r="I344" s="10"/>
      <c r="J344" s="2"/>
      <c r="M344"/>
      <c r="O344"/>
      <c r="P344"/>
    </row>
    <row r="345" spans="8:16" x14ac:dyDescent="0.25">
      <c r="H345" s="10"/>
      <c r="I345" s="10"/>
      <c r="J345" s="2"/>
      <c r="M345"/>
      <c r="O345"/>
      <c r="P345"/>
    </row>
    <row r="346" spans="8:16" x14ac:dyDescent="0.25">
      <c r="H346" s="10"/>
      <c r="I346" s="10"/>
      <c r="J346" s="2"/>
      <c r="M346"/>
      <c r="O346"/>
      <c r="P346"/>
    </row>
    <row r="347" spans="8:16" x14ac:dyDescent="0.25">
      <c r="H347" s="10"/>
      <c r="I347" s="10"/>
      <c r="J347" s="2"/>
      <c r="M347"/>
      <c r="O347"/>
      <c r="P347"/>
    </row>
    <row r="348" spans="8:16" x14ac:dyDescent="0.25">
      <c r="H348" s="10"/>
      <c r="I348" s="10"/>
      <c r="J348" s="2"/>
      <c r="M348"/>
      <c r="O348"/>
      <c r="P348"/>
    </row>
    <row r="349" spans="8:16" x14ac:dyDescent="0.25">
      <c r="H349" s="10"/>
      <c r="I349" s="10"/>
      <c r="J349" s="2"/>
      <c r="M349"/>
      <c r="O349"/>
      <c r="P349"/>
    </row>
    <row r="350" spans="8:16" x14ac:dyDescent="0.25">
      <c r="H350" s="10"/>
      <c r="I350" s="10"/>
      <c r="J350" s="2"/>
      <c r="M350"/>
      <c r="O350"/>
      <c r="P350"/>
    </row>
    <row r="351" spans="8:16" x14ac:dyDescent="0.25">
      <c r="H351" s="10"/>
      <c r="I351" s="10"/>
      <c r="J351" s="2"/>
      <c r="M351"/>
      <c r="O351"/>
      <c r="P351"/>
    </row>
    <row r="352" spans="8:16" x14ac:dyDescent="0.25">
      <c r="H352" s="10"/>
      <c r="I352" s="10"/>
      <c r="J352" s="2"/>
      <c r="M352"/>
      <c r="O352"/>
      <c r="P352"/>
    </row>
    <row r="353" spans="8:16" x14ac:dyDescent="0.25">
      <c r="H353" s="10"/>
      <c r="I353" s="10"/>
      <c r="J353" s="2"/>
      <c r="M353"/>
      <c r="O353"/>
      <c r="P353"/>
    </row>
    <row r="354" spans="8:16" x14ac:dyDescent="0.25">
      <c r="H354" s="10"/>
      <c r="I354" s="10"/>
      <c r="J354" s="2"/>
      <c r="M354"/>
      <c r="O354"/>
      <c r="P354"/>
    </row>
    <row r="355" spans="8:16" x14ac:dyDescent="0.25">
      <c r="H355" s="10"/>
      <c r="I355" s="10"/>
      <c r="J355" s="2"/>
      <c r="M355"/>
      <c r="O355"/>
      <c r="P355"/>
    </row>
    <row r="356" spans="8:16" x14ac:dyDescent="0.25">
      <c r="H356" s="10"/>
      <c r="I356" s="10"/>
      <c r="J356" s="2"/>
      <c r="M356"/>
      <c r="O356"/>
      <c r="P356"/>
    </row>
    <row r="357" spans="8:16" x14ac:dyDescent="0.25">
      <c r="H357" s="10"/>
      <c r="I357" s="10"/>
      <c r="J357" s="2"/>
      <c r="M357"/>
      <c r="O357"/>
      <c r="P357"/>
    </row>
    <row r="358" spans="8:16" x14ac:dyDescent="0.25">
      <c r="H358" s="10"/>
      <c r="I358" s="10"/>
      <c r="J358" s="2"/>
      <c r="M358"/>
      <c r="O358"/>
      <c r="P358"/>
    </row>
    <row r="359" spans="8:16" x14ac:dyDescent="0.25">
      <c r="H359" s="10"/>
      <c r="I359" s="10"/>
      <c r="J359" s="2"/>
      <c r="M359"/>
      <c r="O359"/>
      <c r="P359"/>
    </row>
    <row r="360" spans="8:16" x14ac:dyDescent="0.25">
      <c r="H360" s="10"/>
      <c r="I360" s="10"/>
      <c r="J360" s="2"/>
      <c r="M360"/>
      <c r="O360"/>
      <c r="P360"/>
    </row>
    <row r="361" spans="8:16" x14ac:dyDescent="0.25">
      <c r="H361" s="10"/>
      <c r="I361" s="10"/>
      <c r="J361" s="2"/>
      <c r="M361"/>
      <c r="O361"/>
      <c r="P361"/>
    </row>
    <row r="362" spans="8:16" x14ac:dyDescent="0.25">
      <c r="H362" s="10"/>
      <c r="I362" s="10"/>
      <c r="J362" s="2"/>
      <c r="M362"/>
      <c r="O362"/>
      <c r="P362"/>
    </row>
    <row r="363" spans="8:16" x14ac:dyDescent="0.25">
      <c r="H363" s="10"/>
      <c r="I363" s="10"/>
      <c r="J363" s="2"/>
      <c r="M363"/>
      <c r="O363"/>
      <c r="P363"/>
    </row>
    <row r="364" spans="8:16" x14ac:dyDescent="0.25">
      <c r="H364" s="10"/>
      <c r="I364" s="10"/>
      <c r="J364" s="2"/>
      <c r="M364"/>
      <c r="O364"/>
      <c r="P364"/>
    </row>
    <row r="365" spans="8:16" x14ac:dyDescent="0.25">
      <c r="H365" s="10"/>
      <c r="I365" s="10"/>
      <c r="J365" s="2"/>
      <c r="M365"/>
      <c r="O365"/>
      <c r="P365"/>
    </row>
    <row r="366" spans="8:16" x14ac:dyDescent="0.25">
      <c r="H366" s="10"/>
      <c r="I366" s="10"/>
      <c r="J366" s="2"/>
      <c r="M366"/>
      <c r="O366"/>
      <c r="P366"/>
    </row>
    <row r="367" spans="8:16" x14ac:dyDescent="0.25">
      <c r="H367" s="10"/>
      <c r="I367" s="10"/>
      <c r="J367" s="2"/>
      <c r="M367"/>
      <c r="O367"/>
      <c r="P367"/>
    </row>
    <row r="368" spans="8:16" x14ac:dyDescent="0.25">
      <c r="H368" s="10"/>
      <c r="I368" s="10"/>
      <c r="J368" s="2"/>
      <c r="M368"/>
      <c r="O368"/>
      <c r="P368"/>
    </row>
    <row r="369" spans="8:16" x14ac:dyDescent="0.25">
      <c r="H369" s="10"/>
      <c r="I369" s="10"/>
      <c r="J369" s="2"/>
      <c r="M369"/>
      <c r="O369"/>
      <c r="P369"/>
    </row>
    <row r="370" spans="8:16" x14ac:dyDescent="0.25">
      <c r="H370" s="10"/>
      <c r="I370" s="10"/>
      <c r="J370" s="2"/>
      <c r="M370"/>
      <c r="O370"/>
      <c r="P370"/>
    </row>
    <row r="371" spans="8:16" x14ac:dyDescent="0.25">
      <c r="H371" s="10"/>
      <c r="I371" s="10"/>
      <c r="J371" s="2"/>
      <c r="M371"/>
      <c r="O371"/>
      <c r="P371"/>
    </row>
    <row r="372" spans="8:16" x14ac:dyDescent="0.25">
      <c r="H372" s="10"/>
      <c r="I372" s="10"/>
      <c r="J372" s="2"/>
      <c r="M372"/>
      <c r="O372"/>
      <c r="P372"/>
    </row>
    <row r="373" spans="8:16" x14ac:dyDescent="0.25">
      <c r="H373" s="10"/>
      <c r="I373" s="10"/>
      <c r="J373" s="2"/>
      <c r="M373"/>
      <c r="O373"/>
      <c r="P373"/>
    </row>
    <row r="374" spans="8:16" x14ac:dyDescent="0.25">
      <c r="H374" s="10"/>
      <c r="I374" s="10"/>
      <c r="J374" s="2"/>
      <c r="M374"/>
      <c r="O374"/>
      <c r="P374"/>
    </row>
    <row r="375" spans="8:16" x14ac:dyDescent="0.25">
      <c r="H375" s="10"/>
      <c r="I375" s="10"/>
      <c r="J375" s="2"/>
      <c r="M375"/>
      <c r="O375"/>
      <c r="P375"/>
    </row>
    <row r="376" spans="8:16" x14ac:dyDescent="0.25">
      <c r="H376" s="10"/>
      <c r="I376" s="10"/>
      <c r="J376" s="2"/>
      <c r="M376"/>
      <c r="O376"/>
      <c r="P376"/>
    </row>
    <row r="377" spans="8:16" x14ac:dyDescent="0.25">
      <c r="H377" s="10"/>
      <c r="I377" s="10"/>
      <c r="J377" s="2"/>
      <c r="M377"/>
      <c r="O377"/>
      <c r="P377"/>
    </row>
    <row r="378" spans="8:16" x14ac:dyDescent="0.25">
      <c r="H378" s="10"/>
      <c r="I378" s="10"/>
      <c r="J378" s="2"/>
      <c r="M378"/>
      <c r="O378"/>
      <c r="P378"/>
    </row>
    <row r="379" spans="8:16" x14ac:dyDescent="0.25">
      <c r="H379" s="10"/>
      <c r="I379" s="10"/>
      <c r="J379" s="2"/>
      <c r="M379"/>
      <c r="O379"/>
      <c r="P379"/>
    </row>
    <row r="380" spans="8:16" x14ac:dyDescent="0.25">
      <c r="H380" s="10"/>
      <c r="I380" s="10"/>
      <c r="J380" s="2"/>
      <c r="M380"/>
      <c r="O380"/>
      <c r="P380"/>
    </row>
    <row r="381" spans="8:16" x14ac:dyDescent="0.25">
      <c r="H381" s="10"/>
      <c r="I381" s="10"/>
      <c r="J381" s="2"/>
      <c r="M381"/>
      <c r="O381"/>
      <c r="P381"/>
    </row>
    <row r="382" spans="8:16" x14ac:dyDescent="0.25">
      <c r="H382" s="10"/>
      <c r="I382" s="10"/>
      <c r="J382" s="2"/>
      <c r="M382"/>
      <c r="O382"/>
      <c r="P382"/>
    </row>
    <row r="383" spans="8:16" x14ac:dyDescent="0.25">
      <c r="H383" s="10"/>
      <c r="I383" s="10"/>
      <c r="J383" s="2"/>
      <c r="M383"/>
      <c r="O383"/>
      <c r="P383"/>
    </row>
    <row r="384" spans="8:16" x14ac:dyDescent="0.25">
      <c r="H384" s="10"/>
      <c r="I384" s="10"/>
      <c r="J384" s="2"/>
      <c r="M384"/>
      <c r="O384"/>
      <c r="P384"/>
    </row>
    <row r="385" spans="8:16" x14ac:dyDescent="0.25">
      <c r="H385" s="10"/>
      <c r="I385" s="10"/>
      <c r="J385" s="2"/>
      <c r="M385"/>
      <c r="O385"/>
      <c r="P385"/>
    </row>
    <row r="386" spans="8:16" x14ac:dyDescent="0.25">
      <c r="H386" s="10"/>
      <c r="I386" s="10"/>
      <c r="J386" s="2"/>
      <c r="M386"/>
      <c r="O386"/>
      <c r="P386"/>
    </row>
    <row r="387" spans="8:16" x14ac:dyDescent="0.25">
      <c r="H387" s="10"/>
      <c r="I387" s="10"/>
      <c r="J387" s="2"/>
      <c r="M387"/>
      <c r="O387"/>
      <c r="P387"/>
    </row>
    <row r="388" spans="8:16" x14ac:dyDescent="0.25">
      <c r="H388" s="10"/>
      <c r="I388" s="10"/>
      <c r="J388" s="2"/>
      <c r="M388"/>
      <c r="O388"/>
      <c r="P388"/>
    </row>
    <row r="389" spans="8:16" x14ac:dyDescent="0.25">
      <c r="H389" s="10"/>
      <c r="I389" s="10"/>
      <c r="J389" s="2"/>
      <c r="M389"/>
      <c r="O389"/>
      <c r="P389"/>
    </row>
    <row r="390" spans="8:16" x14ac:dyDescent="0.25">
      <c r="H390" s="10"/>
      <c r="I390" s="10"/>
      <c r="J390" s="2"/>
      <c r="M390"/>
      <c r="O390"/>
      <c r="P390"/>
    </row>
    <row r="391" spans="8:16" x14ac:dyDescent="0.25">
      <c r="H391" s="10"/>
      <c r="I391" s="10"/>
      <c r="J391" s="2"/>
      <c r="M391"/>
      <c r="O391"/>
      <c r="P391"/>
    </row>
    <row r="392" spans="8:16" x14ac:dyDescent="0.25">
      <c r="H392" s="10"/>
      <c r="I392" s="10"/>
      <c r="J392" s="2"/>
      <c r="M392"/>
      <c r="O392"/>
      <c r="P392"/>
    </row>
    <row r="393" spans="8:16" x14ac:dyDescent="0.25">
      <c r="H393" s="10"/>
      <c r="I393" s="10"/>
      <c r="J393" s="2"/>
      <c r="M393"/>
      <c r="O393"/>
      <c r="P393"/>
    </row>
    <row r="394" spans="8:16" x14ac:dyDescent="0.25">
      <c r="H394" s="10"/>
      <c r="I394" s="10"/>
      <c r="J394" s="2"/>
      <c r="M394"/>
      <c r="O394"/>
      <c r="P394"/>
    </row>
    <row r="395" spans="8:16" x14ac:dyDescent="0.25">
      <c r="H395" s="10"/>
      <c r="I395" s="10"/>
      <c r="J395" s="2"/>
      <c r="M395"/>
      <c r="O395"/>
      <c r="P395"/>
    </row>
    <row r="396" spans="8:16" x14ac:dyDescent="0.25">
      <c r="H396" s="10"/>
      <c r="I396" s="10"/>
      <c r="J396" s="2"/>
      <c r="M396"/>
      <c r="O396"/>
      <c r="P396"/>
    </row>
    <row r="397" spans="8:16" x14ac:dyDescent="0.25">
      <c r="H397" s="10"/>
      <c r="I397" s="10"/>
      <c r="J397" s="2"/>
      <c r="M397"/>
      <c r="O397"/>
      <c r="P397"/>
    </row>
    <row r="398" spans="8:16" x14ac:dyDescent="0.25">
      <c r="H398" s="10"/>
      <c r="I398" s="10"/>
      <c r="J398" s="2"/>
      <c r="M398"/>
      <c r="O398"/>
      <c r="P398"/>
    </row>
    <row r="399" spans="8:16" x14ac:dyDescent="0.25">
      <c r="H399" s="10"/>
      <c r="I399" s="10"/>
      <c r="J399" s="2"/>
      <c r="M399"/>
      <c r="O399"/>
      <c r="P399"/>
    </row>
    <row r="400" spans="8:16" x14ac:dyDescent="0.25">
      <c r="H400" s="10"/>
      <c r="I400" s="10"/>
      <c r="J400" s="2"/>
      <c r="M400"/>
      <c r="O400"/>
      <c r="P400"/>
    </row>
    <row r="401" spans="8:16" x14ac:dyDescent="0.25">
      <c r="H401" s="10"/>
      <c r="I401" s="10"/>
      <c r="J401" s="2"/>
      <c r="M401"/>
      <c r="O401"/>
      <c r="P401"/>
    </row>
    <row r="402" spans="8:16" x14ac:dyDescent="0.25">
      <c r="H402" s="10"/>
      <c r="I402" s="10"/>
      <c r="J402" s="2"/>
      <c r="M402"/>
      <c r="O402"/>
      <c r="P402"/>
    </row>
    <row r="403" spans="8:16" x14ac:dyDescent="0.25">
      <c r="H403" s="10"/>
      <c r="I403" s="10"/>
      <c r="J403" s="2"/>
      <c r="M403"/>
      <c r="O403"/>
      <c r="P403"/>
    </row>
    <row r="404" spans="8:16" x14ac:dyDescent="0.25">
      <c r="H404" s="10"/>
      <c r="I404" s="10"/>
      <c r="J404" s="2"/>
      <c r="M404"/>
      <c r="O404"/>
      <c r="P404"/>
    </row>
    <row r="405" spans="8:16" x14ac:dyDescent="0.25">
      <c r="H405" s="10"/>
      <c r="I405" s="10"/>
      <c r="J405" s="2"/>
      <c r="M405"/>
      <c r="O405"/>
      <c r="P405"/>
    </row>
    <row r="406" spans="8:16" x14ac:dyDescent="0.25">
      <c r="H406" s="10"/>
      <c r="I406" s="10"/>
      <c r="J406" s="2"/>
      <c r="M406"/>
      <c r="O406"/>
      <c r="P406"/>
    </row>
    <row r="407" spans="8:16" x14ac:dyDescent="0.25">
      <c r="H407" s="10"/>
      <c r="I407" s="10"/>
      <c r="J407" s="2"/>
      <c r="M407"/>
      <c r="O407"/>
      <c r="P407"/>
    </row>
    <row r="408" spans="8:16" x14ac:dyDescent="0.25">
      <c r="H408" s="10"/>
      <c r="I408" s="10"/>
      <c r="J408" s="2"/>
      <c r="M408"/>
      <c r="O408"/>
      <c r="P408"/>
    </row>
    <row r="409" spans="8:16" x14ac:dyDescent="0.25">
      <c r="H409" s="10"/>
      <c r="I409" s="10"/>
      <c r="J409" s="2"/>
      <c r="M409"/>
      <c r="O409"/>
      <c r="P409"/>
    </row>
    <row r="410" spans="8:16" x14ac:dyDescent="0.25">
      <c r="H410" s="10"/>
      <c r="I410" s="10"/>
      <c r="J410" s="2"/>
      <c r="M410"/>
      <c r="O410"/>
      <c r="P410"/>
    </row>
    <row r="411" spans="8:16" x14ac:dyDescent="0.25">
      <c r="H411" s="10"/>
      <c r="I411" s="10"/>
      <c r="J411" s="2"/>
      <c r="M411"/>
      <c r="O411"/>
      <c r="P411"/>
    </row>
    <row r="412" spans="8:16" x14ac:dyDescent="0.25">
      <c r="H412" s="10"/>
      <c r="I412" s="10"/>
      <c r="J412" s="2"/>
      <c r="M412"/>
      <c r="O412"/>
      <c r="P412"/>
    </row>
    <row r="413" spans="8:16" x14ac:dyDescent="0.25">
      <c r="H413" s="10"/>
      <c r="I413" s="10"/>
      <c r="J413" s="2"/>
      <c r="M413"/>
      <c r="O413"/>
      <c r="P413"/>
    </row>
    <row r="414" spans="8:16" x14ac:dyDescent="0.25">
      <c r="H414" s="10"/>
      <c r="I414" s="10"/>
      <c r="J414" s="2"/>
      <c r="M414"/>
      <c r="O414"/>
      <c r="P414"/>
    </row>
    <row r="415" spans="8:16" x14ac:dyDescent="0.25">
      <c r="H415" s="10"/>
      <c r="I415" s="10"/>
      <c r="J415" s="2"/>
      <c r="M415"/>
      <c r="O415"/>
      <c r="P415"/>
    </row>
    <row r="416" spans="8:16" x14ac:dyDescent="0.25">
      <c r="H416" s="10"/>
      <c r="I416" s="10"/>
      <c r="J416" s="2"/>
      <c r="M416"/>
      <c r="O416"/>
      <c r="P416"/>
    </row>
    <row r="417" spans="8:16" x14ac:dyDescent="0.25">
      <c r="H417" s="10"/>
      <c r="I417" s="10"/>
      <c r="J417" s="2"/>
      <c r="M417"/>
      <c r="O417"/>
      <c r="P417"/>
    </row>
    <row r="418" spans="8:16" x14ac:dyDescent="0.25">
      <c r="H418" s="10"/>
      <c r="I418" s="10"/>
      <c r="J418" s="2"/>
      <c r="M418"/>
      <c r="O418"/>
      <c r="P418"/>
    </row>
    <row r="419" spans="8:16" x14ac:dyDescent="0.25">
      <c r="H419" s="10"/>
      <c r="I419" s="10"/>
      <c r="J419" s="2"/>
      <c r="M419"/>
      <c r="O419"/>
      <c r="P419"/>
    </row>
    <row r="420" spans="8:16" x14ac:dyDescent="0.25">
      <c r="H420" s="10"/>
      <c r="I420" s="10"/>
      <c r="J420" s="2"/>
      <c r="M420"/>
      <c r="O420"/>
      <c r="P4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all_biorepintensities_orig</vt:lpstr>
      <vt:lpstr>normalization</vt:lpstr>
      <vt:lpstr>all_biorepintensities</vt:lpstr>
      <vt:lpstr>balanced permutations</vt:lpstr>
      <vt:lpstr>Sheet1</vt:lpstr>
      <vt:lpstr>Sheet5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2017-07-04T19:15:26Z</dcterms:created>
  <dcterms:modified xsi:type="dcterms:W3CDTF">2017-07-27T17:55:44Z</dcterms:modified>
</cp:coreProperties>
</file>