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制造成本" sheetId="1" r:id="rId1"/>
    <sheet name="公式" sheetId="2" r:id="rId2"/>
  </sheets>
  <calcPr calcId="152511"/>
</workbook>
</file>

<file path=xl/calcChain.xml><?xml version="1.0" encoding="utf-8"?>
<calcChain xmlns="http://schemas.openxmlformats.org/spreadsheetml/2006/main">
  <c r="I25" i="1" l="1"/>
  <c r="AH12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H10" i="1"/>
  <c r="F10" i="1"/>
  <c r="D10" i="1"/>
  <c r="D5" i="1"/>
  <c r="K4" i="1"/>
  <c r="J4" i="1"/>
  <c r="H4" i="1"/>
  <c r="F4" i="1"/>
  <c r="D4" i="1"/>
</calcChain>
</file>

<file path=xl/comments1.xml><?xml version="1.0" encoding="utf-8"?>
<comments xmlns="http://schemas.openxmlformats.org/spreadsheetml/2006/main">
  <authors>
    <author>作者</author>
  </authors>
  <commentList>
    <comment ref="Q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来自于行星开发</t>
        </r>
      </text>
    </comment>
  </commentList>
</comments>
</file>

<file path=xl/sharedStrings.xml><?xml version="1.0" encoding="utf-8"?>
<sst xmlns="http://schemas.openxmlformats.org/spreadsheetml/2006/main" count="62" uniqueCount="25">
  <si>
    <t>反物质轨道弹</t>
    <phoneticPr fontId="1" type="noConversion"/>
  </si>
  <si>
    <t>蓝图</t>
    <phoneticPr fontId="1" type="noConversion"/>
  </si>
  <si>
    <t>三钛合金</t>
    <phoneticPr fontId="1" type="noConversion"/>
  </si>
  <si>
    <t>类晶体胶矿</t>
    <phoneticPr fontId="1" type="noConversion"/>
  </si>
  <si>
    <t>类银超金属</t>
    <phoneticPr fontId="1" type="noConversion"/>
  </si>
  <si>
    <t>合计</t>
    <phoneticPr fontId="1" type="noConversion"/>
  </si>
  <si>
    <t>单价</t>
    <phoneticPr fontId="1" type="noConversion"/>
  </si>
  <si>
    <t>成本单价</t>
    <phoneticPr fontId="1" type="noConversion"/>
  </si>
  <si>
    <t>麦诺基级</t>
    <phoneticPr fontId="1" type="noConversion"/>
  </si>
  <si>
    <t>同位聚合体</t>
    <phoneticPr fontId="1" type="noConversion"/>
  </si>
  <si>
    <t>超新星诺克石</t>
    <phoneticPr fontId="1" type="noConversion"/>
  </si>
  <si>
    <t>晶状石英核岩</t>
    <phoneticPr fontId="1" type="noConversion"/>
  </si>
  <si>
    <t>超噬矿</t>
    <phoneticPr fontId="1" type="noConversion"/>
  </si>
  <si>
    <t>建筑模块</t>
    <phoneticPr fontId="1" type="noConversion"/>
  </si>
  <si>
    <t>离子推进器</t>
    <phoneticPr fontId="1" type="noConversion"/>
  </si>
  <si>
    <t>光子微处理器</t>
    <phoneticPr fontId="1" type="noConversion"/>
  </si>
  <si>
    <t>碳化晶体附甲</t>
    <phoneticPr fontId="1" type="noConversion"/>
  </si>
  <si>
    <t>聚变反应堆机组</t>
    <phoneticPr fontId="1" type="noConversion"/>
  </si>
  <si>
    <t>震荡电容器单元</t>
    <phoneticPr fontId="1" type="noConversion"/>
  </si>
  <si>
    <t>脉冲护盾发射器</t>
    <phoneticPr fontId="1" type="noConversion"/>
  </si>
  <si>
    <t>数量</t>
    <phoneticPr fontId="1" type="noConversion"/>
  </si>
  <si>
    <t>莫尔石</t>
    <phoneticPr fontId="1" type="noConversion"/>
  </si>
  <si>
    <t>磁力感应器组</t>
    <phoneticPr fontId="1" type="noConversion"/>
  </si>
  <si>
    <t>精炼公式</t>
    <phoneticPr fontId="1" type="noConversion"/>
  </si>
  <si>
    <t>精炼输出=空间站精炼设备+0.375*（1+精炼学概论技能*0.02）*（1+精炼效率理论技能*0.04）*（1+某一特定矿石处理技术技能*0.05）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</si>
</sst>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B050"/>
      <name val="宋体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7" fontId="0" fillId="0" borderId="0" xfId="0" applyNumberForma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5"/>
  <sheetViews>
    <sheetView tabSelected="1" workbookViewId="0">
      <selection activeCell="I26" sqref="I26"/>
    </sheetView>
  </sheetViews>
  <sheetFormatPr defaultRowHeight="13.5" x14ac:dyDescent="0.15"/>
  <cols>
    <col min="1" max="1" width="16.125" bestFit="1" customWidth="1"/>
    <col min="2" max="2" width="16.125" customWidth="1"/>
    <col min="4" max="4" width="16.125" bestFit="1" customWidth="1"/>
    <col min="6" max="6" width="15" bestFit="1" customWidth="1"/>
    <col min="8" max="8" width="15" bestFit="1" customWidth="1"/>
    <col min="10" max="10" width="15" bestFit="1" customWidth="1"/>
    <col min="12" max="12" width="15" bestFit="1" customWidth="1"/>
    <col min="14" max="14" width="15" bestFit="1" customWidth="1"/>
    <col min="16" max="16" width="12.75" bestFit="1" customWidth="1"/>
    <col min="18" max="18" width="15" bestFit="1" customWidth="1"/>
    <col min="20" max="20" width="15" bestFit="1" customWidth="1"/>
    <col min="22" max="22" width="15" bestFit="1" customWidth="1"/>
    <col min="24" max="24" width="16.125" bestFit="1" customWidth="1"/>
    <col min="26" max="26" width="17.25" bestFit="1" customWidth="1"/>
    <col min="28" max="28" width="16.125" bestFit="1" customWidth="1"/>
    <col min="29" max="29" width="15.125" bestFit="1" customWidth="1"/>
    <col min="30" max="30" width="15" bestFit="1" customWidth="1"/>
    <col min="32" max="32" width="16.125" bestFit="1" customWidth="1"/>
    <col min="33" max="33" width="15.125" bestFit="1" customWidth="1"/>
    <col min="34" max="34" width="17.25" bestFit="1" customWidth="1"/>
  </cols>
  <sheetData>
    <row r="1" spans="1:34" x14ac:dyDescent="0.15">
      <c r="A1" t="s">
        <v>0</v>
      </c>
    </row>
    <row r="2" spans="1:34" x14ac:dyDescent="0.15">
      <c r="A2" t="s">
        <v>1</v>
      </c>
      <c r="C2" t="s">
        <v>2</v>
      </c>
      <c r="E2" t="s">
        <v>3</v>
      </c>
      <c r="G2" t="s">
        <v>4</v>
      </c>
    </row>
    <row r="3" spans="1:34" x14ac:dyDescent="0.15">
      <c r="A3" s="1">
        <v>40000000</v>
      </c>
      <c r="B3" s="1"/>
      <c r="C3">
        <v>449</v>
      </c>
      <c r="D3" s="1">
        <v>14.86</v>
      </c>
      <c r="E3">
        <v>417</v>
      </c>
      <c r="F3" s="1">
        <v>16.96</v>
      </c>
      <c r="G3">
        <v>7</v>
      </c>
      <c r="H3" s="1">
        <v>173.21</v>
      </c>
      <c r="J3" t="s">
        <v>5</v>
      </c>
      <c r="K3" t="s">
        <v>7</v>
      </c>
    </row>
    <row r="4" spans="1:34" x14ac:dyDescent="0.15">
      <c r="D4" s="1">
        <f>C3*D3</f>
        <v>6672.1399999999994</v>
      </c>
      <c r="F4" s="1">
        <f>E3*F3</f>
        <v>7072.3200000000006</v>
      </c>
      <c r="H4" s="1">
        <f>G3*H3</f>
        <v>1212.47</v>
      </c>
      <c r="J4" s="1">
        <f>D4+F4+H4</f>
        <v>14956.929999999998</v>
      </c>
      <c r="K4" s="1">
        <f>J4/100</f>
        <v>149.5693</v>
      </c>
    </row>
    <row r="5" spans="1:34" x14ac:dyDescent="0.15">
      <c r="D5" s="1">
        <f>D3*2778</f>
        <v>41281.08</v>
      </c>
    </row>
    <row r="6" spans="1:34" x14ac:dyDescent="0.15">
      <c r="A6" t="s">
        <v>8</v>
      </c>
    </row>
    <row r="7" spans="1:34" x14ac:dyDescent="0.15">
      <c r="A7" t="s">
        <v>1</v>
      </c>
      <c r="C7" t="s">
        <v>2</v>
      </c>
      <c r="E7" t="s">
        <v>3</v>
      </c>
      <c r="G7" t="s">
        <v>4</v>
      </c>
      <c r="I7" t="s">
        <v>9</v>
      </c>
      <c r="K7" t="s">
        <v>10</v>
      </c>
      <c r="M7" t="s">
        <v>11</v>
      </c>
      <c r="O7" t="s">
        <v>12</v>
      </c>
      <c r="Q7" s="4" t="s">
        <v>13</v>
      </c>
      <c r="S7" t="s">
        <v>21</v>
      </c>
      <c r="U7" s="2" t="s">
        <v>14</v>
      </c>
      <c r="W7" s="2" t="s">
        <v>22</v>
      </c>
      <c r="Y7" s="3" t="s">
        <v>15</v>
      </c>
      <c r="AA7" s="3" t="s">
        <v>16</v>
      </c>
      <c r="AC7" s="3" t="s">
        <v>17</v>
      </c>
      <c r="AE7" s="3" t="s">
        <v>18</v>
      </c>
      <c r="AF7" s="3"/>
      <c r="AG7" s="3" t="s">
        <v>19</v>
      </c>
    </row>
    <row r="8" spans="1:34" x14ac:dyDescent="0.15">
      <c r="A8" t="s">
        <v>6</v>
      </c>
      <c r="B8" t="s">
        <v>20</v>
      </c>
      <c r="C8" t="s">
        <v>20</v>
      </c>
      <c r="D8" t="s">
        <v>6</v>
      </c>
      <c r="E8" t="s">
        <v>20</v>
      </c>
      <c r="F8" t="s">
        <v>6</v>
      </c>
      <c r="G8" t="s">
        <v>20</v>
      </c>
      <c r="H8" t="s">
        <v>6</v>
      </c>
      <c r="I8" t="s">
        <v>20</v>
      </c>
      <c r="J8" t="s">
        <v>6</v>
      </c>
      <c r="K8" t="s">
        <v>20</v>
      </c>
      <c r="L8" t="s">
        <v>6</v>
      </c>
      <c r="M8" t="s">
        <v>20</v>
      </c>
      <c r="N8" t="s">
        <v>6</v>
      </c>
      <c r="O8" t="s">
        <v>20</v>
      </c>
      <c r="P8" t="s">
        <v>6</v>
      </c>
      <c r="Q8" t="s">
        <v>20</v>
      </c>
      <c r="R8" t="s">
        <v>6</v>
      </c>
      <c r="S8" t="s">
        <v>20</v>
      </c>
      <c r="T8" t="s">
        <v>6</v>
      </c>
      <c r="U8" t="s">
        <v>20</v>
      </c>
      <c r="V8" t="s">
        <v>6</v>
      </c>
      <c r="W8" t="s">
        <v>20</v>
      </c>
      <c r="X8" t="s">
        <v>6</v>
      </c>
      <c r="Y8" t="s">
        <v>20</v>
      </c>
      <c r="Z8" t="s">
        <v>6</v>
      </c>
      <c r="AA8" t="s">
        <v>20</v>
      </c>
      <c r="AB8" t="s">
        <v>6</v>
      </c>
      <c r="AC8" t="s">
        <v>20</v>
      </c>
      <c r="AD8" t="s">
        <v>6</v>
      </c>
      <c r="AE8" t="s">
        <v>20</v>
      </c>
      <c r="AF8" t="s">
        <v>6</v>
      </c>
      <c r="AG8" t="s">
        <v>20</v>
      </c>
      <c r="AH8" t="s">
        <v>6</v>
      </c>
    </row>
    <row r="9" spans="1:34" x14ac:dyDescent="0.15">
      <c r="A9" s="1">
        <v>1000000</v>
      </c>
      <c r="B9" s="1">
        <v>1</v>
      </c>
      <c r="C9">
        <v>1888889</v>
      </c>
      <c r="D9" s="1">
        <v>14.86</v>
      </c>
      <c r="E9">
        <v>566667</v>
      </c>
      <c r="F9" s="1">
        <v>16.96</v>
      </c>
      <c r="G9">
        <v>56667</v>
      </c>
      <c r="H9" s="1">
        <v>173.21</v>
      </c>
      <c r="I9">
        <v>37778</v>
      </c>
      <c r="J9" s="1">
        <v>208.87</v>
      </c>
      <c r="K9">
        <v>3778</v>
      </c>
      <c r="L9" s="1">
        <v>1438.97</v>
      </c>
      <c r="M9">
        <v>944</v>
      </c>
      <c r="N9" s="1">
        <v>1177.6099999999999</v>
      </c>
      <c r="O9">
        <v>283</v>
      </c>
      <c r="P9" s="1">
        <v>1528.9</v>
      </c>
      <c r="Q9">
        <v>128</v>
      </c>
      <c r="R9" s="1">
        <v>43880</v>
      </c>
      <c r="S9">
        <v>92</v>
      </c>
      <c r="T9" s="1">
        <v>14485</v>
      </c>
      <c r="U9">
        <v>51</v>
      </c>
      <c r="V9" s="1">
        <v>99810</v>
      </c>
      <c r="W9">
        <v>192</v>
      </c>
      <c r="X9" s="1">
        <v>63363.63</v>
      </c>
      <c r="Y9">
        <v>2550</v>
      </c>
      <c r="Z9" s="1">
        <v>95254</v>
      </c>
      <c r="AA9">
        <v>2550</v>
      </c>
      <c r="AB9" s="1">
        <v>29099</v>
      </c>
      <c r="AC9">
        <v>39</v>
      </c>
      <c r="AD9" s="1">
        <v>216995.02</v>
      </c>
      <c r="AE9">
        <v>510</v>
      </c>
      <c r="AF9" s="1">
        <v>95339.39</v>
      </c>
      <c r="AG9">
        <v>192</v>
      </c>
      <c r="AH9" s="1">
        <v>38535</v>
      </c>
    </row>
    <row r="10" spans="1:34" x14ac:dyDescent="0.15">
      <c r="D10" s="1">
        <f>C9*D9</f>
        <v>28068890.539999999</v>
      </c>
      <c r="F10" s="1">
        <f>E9*F9</f>
        <v>9610672.3200000003</v>
      </c>
      <c r="H10" s="1">
        <f>G9*H9</f>
        <v>9815291.0700000003</v>
      </c>
      <c r="J10" s="1">
        <f t="shared" ref="J10" si="0">I9*J9</f>
        <v>7890690.8600000003</v>
      </c>
      <c r="L10" s="1">
        <f t="shared" ref="L10" si="1">K9*L9</f>
        <v>5436428.6600000001</v>
      </c>
      <c r="N10" s="1">
        <f t="shared" ref="N10" si="2">M9*N9</f>
        <v>1111663.8399999999</v>
      </c>
      <c r="P10" s="1">
        <f t="shared" ref="P10" si="3">O9*P9</f>
        <v>432678.7</v>
      </c>
      <c r="R10" s="1">
        <f t="shared" ref="R10" si="4">Q9*R9</f>
        <v>5616640</v>
      </c>
      <c r="T10" s="1">
        <f t="shared" ref="T10" si="5">S9*T9</f>
        <v>1332620</v>
      </c>
      <c r="V10" s="1">
        <f t="shared" ref="V10" si="6">U9*V9</f>
        <v>5090310</v>
      </c>
      <c r="X10" s="1">
        <f t="shared" ref="X10" si="7">W9*X9</f>
        <v>12165816.959999999</v>
      </c>
      <c r="Z10" s="1">
        <f t="shared" ref="Z10" si="8">Y9*Z9</f>
        <v>242897700</v>
      </c>
      <c r="AB10" s="1">
        <f t="shared" ref="AB10" si="9">AA9*AB9</f>
        <v>74202450</v>
      </c>
      <c r="AD10" s="1">
        <f t="shared" ref="AD10" si="10">AC9*AD9</f>
        <v>8462805.7799999993</v>
      </c>
      <c r="AF10" s="1">
        <f t="shared" ref="AF10" si="11">AE9*AF9</f>
        <v>48623088.899999999</v>
      </c>
      <c r="AH10" s="1">
        <f t="shared" ref="AH10" si="12">AG9*AH9</f>
        <v>7398720</v>
      </c>
    </row>
    <row r="12" spans="1:34" x14ac:dyDescent="0.15">
      <c r="AG12" t="s">
        <v>5</v>
      </c>
      <c r="AH12" s="1">
        <f>AH10+AF10+AD10+AB10+Z10+X10+V10+T10+R10+P10+N10+L10+J10+H10+F10+D10+A9</f>
        <v>469156467.63</v>
      </c>
    </row>
    <row r="25" spans="9:9" x14ac:dyDescent="0.15">
      <c r="I25">
        <f>360*1.625</f>
        <v>585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5" x14ac:dyDescent="0.15"/>
  <cols>
    <col min="1" max="1" width="107.375" bestFit="1" customWidth="1"/>
  </cols>
  <sheetData>
    <row r="1" spans="1:1" x14ac:dyDescent="0.15">
      <c r="A1" t="s">
        <v>23</v>
      </c>
    </row>
    <row r="2" spans="1:1" ht="14.25" x14ac:dyDescent="0.2">
      <c r="A2" s="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制造成本</vt:lpstr>
      <vt:lpstr>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2015-03-22T15:49:00Z</dcterms:modified>
</cp:coreProperties>
</file>