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jala\Documents\Manuscritos\Farjalla et al Ecology\Saulo\dados_originais\abiotic\"/>
    </mc:Choice>
  </mc:AlternateContent>
  <bookViews>
    <workbookView xWindow="0" yWindow="0" windowWidth="19200" windowHeight="6940" xr2:uid="{00000000-000D-0000-FFFF-FFFF00000000}"/>
  </bookViews>
  <sheets>
    <sheet name="Coleta 1" sheetId="1" r:id="rId1"/>
    <sheet name="Coleta 2" sheetId="2" r:id="rId2"/>
    <sheet name="Coleta 3" sheetId="3" r:id="rId3"/>
    <sheet name="Coleta 4" sheetId="4" r:id="rId4"/>
    <sheet name="Coleta 5" sheetId="5" r:id="rId5"/>
    <sheet name="Nutri-coleta" sheetId="6" r:id="rId6"/>
    <sheet name="Nutri-Final" sheetId="7" r:id="rId7"/>
    <sheet name="água-milliq" sheetId="8" r:id="rId8"/>
  </sheets>
  <definedNames>
    <definedName name="_xlnm._FilterDatabase" localSheetId="4" hidden="1">'Coleta 5'!$A$1:$F$31</definedName>
  </definedNames>
  <calcPr calcId="171027"/>
  <fileRecoveryPr autoRecover="0"/>
</workbook>
</file>

<file path=xl/calcChain.xml><?xml version="1.0" encoding="utf-8"?>
<calcChain xmlns="http://schemas.openxmlformats.org/spreadsheetml/2006/main">
  <c r="I38" i="7" l="1"/>
  <c r="H38" i="7"/>
  <c r="G38" i="7"/>
  <c r="F38" i="7"/>
  <c r="E38" i="7"/>
  <c r="D38" i="7"/>
  <c r="I37" i="7"/>
  <c r="H37" i="7"/>
  <c r="G37" i="7"/>
  <c r="F37" i="7"/>
  <c r="E37" i="7"/>
  <c r="D37" i="7"/>
  <c r="G36" i="7"/>
  <c r="F36" i="7"/>
  <c r="E36" i="7"/>
  <c r="D36" i="7"/>
  <c r="I35" i="7"/>
  <c r="H35" i="7"/>
  <c r="G35" i="7"/>
  <c r="F35" i="7"/>
  <c r="E35" i="7"/>
  <c r="D35" i="7"/>
  <c r="I34" i="7"/>
  <c r="H34" i="7"/>
  <c r="G34" i="7"/>
  <c r="F34" i="7"/>
  <c r="E34" i="7"/>
  <c r="D34" i="7"/>
  <c r="I33" i="7"/>
  <c r="H33" i="7"/>
  <c r="G33" i="7"/>
  <c r="F33" i="7"/>
  <c r="E33" i="7"/>
  <c r="D33" i="7"/>
  <c r="I32" i="7"/>
  <c r="H32" i="7"/>
  <c r="G32" i="7"/>
  <c r="F32" i="7"/>
  <c r="E32" i="7"/>
  <c r="D32" i="7"/>
  <c r="I31" i="7"/>
  <c r="H31" i="7"/>
  <c r="G31" i="7"/>
  <c r="F31" i="7"/>
  <c r="E31" i="7"/>
  <c r="D31" i="7"/>
  <c r="I30" i="7"/>
  <c r="H30" i="7"/>
  <c r="G30" i="7"/>
  <c r="F30" i="7"/>
  <c r="E30" i="7"/>
  <c r="D30" i="7"/>
  <c r="I29" i="7"/>
  <c r="H29" i="7"/>
  <c r="G29" i="7"/>
  <c r="F29" i="7"/>
  <c r="E29" i="7"/>
  <c r="D29" i="7"/>
  <c r="I28" i="7"/>
  <c r="H28" i="7"/>
  <c r="G28" i="7"/>
  <c r="F28" i="7"/>
  <c r="E28" i="7"/>
  <c r="D28" i="7"/>
  <c r="I27" i="7"/>
  <c r="H27" i="7"/>
  <c r="G27" i="7"/>
  <c r="F27" i="7"/>
  <c r="E27" i="7"/>
  <c r="D27" i="7"/>
  <c r="I26" i="7"/>
  <c r="H26" i="7"/>
  <c r="G26" i="7"/>
  <c r="F26" i="7"/>
  <c r="E26" i="7"/>
  <c r="D26" i="7"/>
  <c r="I25" i="7"/>
  <c r="H25" i="7"/>
  <c r="G25" i="7"/>
  <c r="F25" i="7"/>
  <c r="E25" i="7"/>
  <c r="D25" i="7"/>
  <c r="I24" i="7"/>
  <c r="H24" i="7"/>
  <c r="G24" i="7"/>
  <c r="F24" i="7"/>
  <c r="E24" i="7"/>
  <c r="D24" i="7"/>
  <c r="I23" i="7"/>
  <c r="H23" i="7"/>
  <c r="G23" i="7"/>
  <c r="F23" i="7"/>
  <c r="E23" i="7"/>
  <c r="D23" i="7"/>
  <c r="I22" i="7"/>
  <c r="H22" i="7"/>
  <c r="G22" i="7"/>
  <c r="F22" i="7"/>
  <c r="E22" i="7"/>
  <c r="D22" i="7"/>
  <c r="I21" i="7"/>
  <c r="H21" i="7"/>
  <c r="G21" i="7"/>
  <c r="F21" i="7"/>
  <c r="E21" i="7"/>
  <c r="D21" i="7"/>
  <c r="M20" i="7"/>
  <c r="L20" i="7"/>
  <c r="I20" i="7"/>
  <c r="H20" i="7"/>
  <c r="G20" i="7"/>
  <c r="F20" i="7"/>
  <c r="E20" i="7"/>
  <c r="D20" i="7"/>
  <c r="I19" i="7"/>
  <c r="H19" i="7"/>
  <c r="G19" i="7"/>
  <c r="F19" i="7"/>
  <c r="E19" i="7"/>
  <c r="D19" i="7"/>
  <c r="I18" i="7"/>
  <c r="H18" i="7"/>
  <c r="G18" i="7"/>
  <c r="F18" i="7"/>
  <c r="E18" i="7"/>
  <c r="D18" i="7"/>
  <c r="I17" i="7"/>
  <c r="H17" i="7"/>
  <c r="G17" i="7"/>
  <c r="F17" i="7"/>
  <c r="E17" i="7"/>
  <c r="D17" i="7"/>
  <c r="I16" i="7"/>
  <c r="H16" i="7"/>
  <c r="G16" i="7"/>
  <c r="F16" i="7"/>
  <c r="E16" i="7"/>
  <c r="D16" i="7"/>
  <c r="I15" i="7"/>
  <c r="H15" i="7"/>
  <c r="G15" i="7"/>
  <c r="F15" i="7"/>
  <c r="E15" i="7"/>
  <c r="D15" i="7"/>
  <c r="I14" i="7"/>
  <c r="H14" i="7"/>
  <c r="G14" i="7"/>
  <c r="F14" i="7"/>
  <c r="E14" i="7"/>
  <c r="D14" i="7"/>
  <c r="I13" i="7"/>
  <c r="H13" i="7"/>
  <c r="G13" i="7"/>
  <c r="F13" i="7"/>
  <c r="E13" i="7"/>
  <c r="D13" i="7"/>
  <c r="I12" i="7"/>
  <c r="H12" i="7"/>
  <c r="G12" i="7"/>
  <c r="F12" i="7"/>
  <c r="I11" i="7"/>
  <c r="H11" i="7"/>
  <c r="G11" i="7"/>
  <c r="F11" i="7"/>
  <c r="I10" i="7"/>
  <c r="H10" i="7"/>
  <c r="G10" i="7"/>
  <c r="F10" i="7"/>
  <c r="E10" i="7"/>
  <c r="D10" i="7"/>
  <c r="I9" i="7"/>
  <c r="H9" i="7"/>
  <c r="G9" i="7"/>
  <c r="F9" i="7"/>
  <c r="E9" i="7"/>
  <c r="D9" i="7"/>
  <c r="I8" i="7"/>
  <c r="H8" i="7"/>
  <c r="G8" i="7"/>
  <c r="F8" i="7"/>
  <c r="E8" i="7"/>
  <c r="D8" i="7"/>
  <c r="I7" i="7"/>
  <c r="H7" i="7"/>
  <c r="G7" i="7"/>
  <c r="F7" i="7"/>
  <c r="E7" i="7"/>
  <c r="D7" i="7"/>
  <c r="I6" i="7"/>
  <c r="H6" i="7"/>
  <c r="G6" i="7"/>
  <c r="F6" i="7"/>
  <c r="E6" i="7"/>
  <c r="D6" i="7"/>
  <c r="I5" i="7"/>
  <c r="H5" i="7"/>
  <c r="G5" i="7"/>
  <c r="F5" i="7"/>
  <c r="E5" i="7"/>
  <c r="D5" i="7"/>
  <c r="I4" i="7"/>
  <c r="H4" i="7"/>
  <c r="G4" i="7"/>
  <c r="F4" i="7"/>
  <c r="E4" i="7"/>
  <c r="D4" i="7"/>
  <c r="G3" i="7"/>
  <c r="F3" i="7"/>
  <c r="I2" i="7"/>
  <c r="H2" i="7"/>
  <c r="G2" i="7"/>
  <c r="F2" i="7"/>
  <c r="E30" i="4"/>
  <c r="D30" i="4"/>
  <c r="E28" i="4"/>
  <c r="D28" i="4"/>
  <c r="E26" i="4"/>
  <c r="D26" i="4"/>
  <c r="E22" i="4"/>
  <c r="D22" i="4"/>
  <c r="E20" i="4"/>
  <c r="D20" i="4"/>
  <c r="E19" i="4"/>
  <c r="D19" i="4"/>
  <c r="E16" i="4"/>
  <c r="D16" i="4"/>
  <c r="E15" i="4"/>
  <c r="D15" i="4"/>
  <c r="E13" i="4"/>
  <c r="D13" i="4"/>
  <c r="E12" i="4"/>
  <c r="D12" i="4"/>
  <c r="E10" i="4"/>
  <c r="D10" i="4"/>
  <c r="E7" i="4"/>
  <c r="D7" i="4"/>
  <c r="E6" i="4"/>
  <c r="D6" i="4"/>
  <c r="E5" i="4"/>
  <c r="D5" i="4"/>
  <c r="E2" i="4"/>
  <c r="D2" i="4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L17" i="7" l="1"/>
  <c r="L18" i="7"/>
  <c r="L12" i="7"/>
  <c r="L13" i="7"/>
  <c r="M10" i="7"/>
  <c r="M18" i="7"/>
  <c r="M12" i="7"/>
  <c r="M13" i="7"/>
  <c r="L11" i="7"/>
  <c r="L19" i="7"/>
  <c r="M11" i="7"/>
  <c r="M19" i="7"/>
  <c r="M17" i="7"/>
  <c r="L10" i="7"/>
</calcChain>
</file>

<file path=xl/sharedStrings.xml><?xml version="1.0" encoding="utf-8"?>
<sst xmlns="http://schemas.openxmlformats.org/spreadsheetml/2006/main" count="504" uniqueCount="31">
  <si>
    <t>Bromelia</t>
  </si>
  <si>
    <t>Cenario</t>
  </si>
  <si>
    <t>Bloco</t>
  </si>
  <si>
    <t>COD (mg/L)</t>
  </si>
  <si>
    <t>ND (mg/L)</t>
  </si>
  <si>
    <t>Fósforo (mg/L)</t>
  </si>
  <si>
    <t>Carbono</t>
  </si>
  <si>
    <t>Nitrogênio</t>
  </si>
  <si>
    <t>Mu0.1K.05</t>
  </si>
  <si>
    <t>Mu1K1</t>
  </si>
  <si>
    <t>Mu0.1K1</t>
  </si>
  <si>
    <t>Mu1K0.5</t>
  </si>
  <si>
    <t>Mu0.1K0.5</t>
  </si>
  <si>
    <t>Bromélia</t>
  </si>
  <si>
    <t>COD</t>
  </si>
  <si>
    <t>ND</t>
  </si>
  <si>
    <t>Coleta 1</t>
  </si>
  <si>
    <t>Coleta 2</t>
  </si>
  <si>
    <t>Coleta 3</t>
  </si>
  <si>
    <t>N/A</t>
  </si>
  <si>
    <t>Média</t>
  </si>
  <si>
    <t>DesPad</t>
  </si>
  <si>
    <t>Cenários</t>
  </si>
  <si>
    <t>Sample</t>
  </si>
  <si>
    <t>Carbon</t>
  </si>
  <si>
    <t>Nitrogen</t>
  </si>
  <si>
    <t>Chuva1</t>
  </si>
  <si>
    <t>Chuva2</t>
  </si>
  <si>
    <t>Mineral1</t>
  </si>
  <si>
    <t>Mineral2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</si>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</sst>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d/m/yy&quot; &quot;hh&quot;:&quot;mm"/>
    <numFmt numFmtId="166" formatCode="[$R$-416]&quot; &quot;#,##0.00;[Red]&quot;-&quot;[$R$-416]&quot; &quot;#,##0.00"/>
  </numFmts>
  <fonts count="6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2"/>
      <color rgb="FF000000"/>
      <name val="Nimbus Roman No9 L"/>
    </font>
    <font>
      <sz val="11"/>
      <name val="Calibri"/>
      <family val="2"/>
    </font>
    <font>
      <sz val="12"/>
      <name val="Nimbus Roman No9 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1" xfId="0" applyFill="1" applyBorder="1"/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4" fillId="0" borderId="0" xfId="0" applyFont="1" applyFill="1"/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40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H35" totalsRowShown="0" headerRowDxfId="1" dataDxfId="0">
  <sortState ref="A3:H35">
    <sortCondition ref="A2:A35"/>
  </sortState>
  <tableColumns count="8">
    <tableColumn id="1" xr3:uid="{00000000-0010-0000-0000-000001000000}" name="Bromelia" dataDxfId="9"/>
    <tableColumn id="2" xr3:uid="{00000000-0010-0000-0000-000002000000}" name="Cenario" dataDxfId="8"/>
    <tableColumn id="3" xr3:uid="{00000000-0010-0000-0000-000003000000}" name="Bloco" dataDxfId="7"/>
    <tableColumn id="4" xr3:uid="{00000000-0010-0000-0000-000004000000}" name="COD (mg/L)" dataDxfId="6"/>
    <tableColumn id="5" xr3:uid="{00000000-0010-0000-0000-000005000000}" name="ND (mg/L)" dataDxfId="5"/>
    <tableColumn id="6" xr3:uid="{00000000-0010-0000-0000-000006000000}" name="Fósforo (mg/L)" dataDxfId="4"/>
    <tableColumn id="7" xr3:uid="{00000000-0010-0000-0000-000007000000}" name="Carbono" dataDxfId="3"/>
    <tableColumn id="8" xr3:uid="{00000000-0010-0000-0000-000008000000}" name="Nitrogênio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_Anonymous_Sheet_DB__1" displayName="__Anonymous_Sheet_DB__1" ref="A1:H38" totalsRowShown="0" headerRowDxfId="11" dataDxfId="10">
  <sortState ref="A3:H38">
    <sortCondition ref="A2:A38"/>
  </sortState>
  <tableColumns count="8">
    <tableColumn id="1" xr3:uid="{00000000-0010-0000-0100-000001000000}" name="Bromelia" dataDxfId="19"/>
    <tableColumn id="2" xr3:uid="{00000000-0010-0000-0100-000002000000}" name="Cenario" dataDxfId="18"/>
    <tableColumn id="3" xr3:uid="{00000000-0010-0000-0100-000003000000}" name="Bloco" dataDxfId="17"/>
    <tableColumn id="4" xr3:uid="{00000000-0010-0000-0100-000004000000}" name="COD (mg/L)" dataDxfId="16"/>
    <tableColumn id="5" xr3:uid="{00000000-0010-0000-0100-000005000000}" name="ND (mg/L)" dataDxfId="15"/>
    <tableColumn id="6" xr3:uid="{00000000-0010-0000-0100-000006000000}" name="Fósforo (mg/L)" dataDxfId="14"/>
    <tableColumn id="7" xr3:uid="{00000000-0010-0000-0100-000007000000}" name="COD" dataDxfId="13"/>
    <tableColumn id="8" xr3:uid="{00000000-0010-0000-0100-000008000000}" name="ND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_Anonymous_Sheet_DB__2" displayName="__Anonymous_Sheet_DB__2" ref="A1:H36" totalsRowShown="0" headerRowDxfId="21" dataDxfId="20">
  <sortState ref="A3:H36">
    <sortCondition ref="A2:A36"/>
  </sortState>
  <tableColumns count="8">
    <tableColumn id="1" xr3:uid="{00000000-0010-0000-0200-000001000000}" name="Bromelia" dataDxfId="29"/>
    <tableColumn id="2" xr3:uid="{00000000-0010-0000-0200-000002000000}" name="Cenario" dataDxfId="28"/>
    <tableColumn id="3" xr3:uid="{00000000-0010-0000-0200-000003000000}" name="Bloco" dataDxfId="27"/>
    <tableColumn id="4" xr3:uid="{00000000-0010-0000-0200-000004000000}" name="COD (mg/L)" dataDxfId="26"/>
    <tableColumn id="5" xr3:uid="{00000000-0010-0000-0200-000005000000}" name="ND (mg/L)" dataDxfId="25"/>
    <tableColumn id="6" xr3:uid="{00000000-0010-0000-0200-000006000000}" name="Fósforo (mg/L)" dataDxfId="24"/>
    <tableColumn id="7" xr3:uid="{00000000-0010-0000-0200-000007000000}" name="COD" dataDxfId="23"/>
    <tableColumn id="8" xr3:uid="{00000000-0010-0000-0200-000008000000}" name="ND" dataDxfId="2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_Anonymous_Sheet_DB__3" displayName="__Anonymous_Sheet_DB__3" ref="A1:H31" totalsRowShown="0" headerRowDxfId="31" dataDxfId="30">
  <sortState ref="A2:H30">
    <sortCondition ref="A2:A30"/>
  </sortState>
  <tableColumns count="8">
    <tableColumn id="1" xr3:uid="{00000000-0010-0000-0300-000001000000}" name="Bromelia" dataDxfId="39"/>
    <tableColumn id="2" xr3:uid="{00000000-0010-0000-0300-000002000000}" name="Cenario" dataDxfId="38"/>
    <tableColumn id="3" xr3:uid="{00000000-0010-0000-0300-000003000000}" name="Bloco" dataDxfId="37"/>
    <tableColumn id="4" xr3:uid="{00000000-0010-0000-0300-000004000000}" name="COD (mg/L)" dataDxfId="36"/>
    <tableColumn id="5" xr3:uid="{00000000-0010-0000-0300-000005000000}" name="ND (mg/L)" dataDxfId="35"/>
    <tableColumn id="6" xr3:uid="{00000000-0010-0000-0300-000006000000}" name="Fósforo (mg/L)" dataDxfId="34"/>
    <tableColumn id="7" xr3:uid="{00000000-0010-0000-0300-000007000000}" name="COD" dataDxfId="33"/>
    <tableColumn id="8" xr3:uid="{00000000-0010-0000-0300-000008000000}" name="ND" dataDxfId="3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G14" sqref="G14"/>
    </sheetView>
  </sheetViews>
  <sheetFormatPr defaultRowHeight="15" customHeight="1"/>
  <cols>
    <col min="1" max="1" width="8.26953125" style="19" bestFit="1" customWidth="1"/>
    <col min="2" max="2" width="9.7265625" style="19" bestFit="1" customWidth="1"/>
    <col min="3" max="3" width="5.36328125" style="19" bestFit="1" customWidth="1"/>
    <col min="4" max="4" width="10.453125" style="19" bestFit="1" customWidth="1"/>
    <col min="5" max="5" width="9.26953125" style="19" bestFit="1" customWidth="1"/>
    <col min="6" max="6" width="13.1796875" style="19" bestFit="1" customWidth="1"/>
    <col min="7" max="7" width="8" style="19" bestFit="1" customWidth="1"/>
    <col min="8" max="8" width="9.54296875" style="19" bestFit="1" customWidth="1"/>
    <col min="9" max="1024" width="11.453125" style="19" customWidth="1"/>
    <col min="1025" max="16384" width="8.7265625" style="19"/>
  </cols>
  <sheetData>
    <row r="1" spans="1:8" s="19" customFormat="1" ht="1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s="19" customFormat="1" ht="15" customHeight="1">
      <c r="A2" s="19">
        <v>3</v>
      </c>
      <c r="B2" s="19" t="s">
        <v>8</v>
      </c>
      <c r="C2" s="19">
        <v>2</v>
      </c>
      <c r="D2" s="19">
        <f>'Coleta 1'!G2*2</f>
        <v>41.78</v>
      </c>
      <c r="E2" s="19">
        <f>'Coleta 1'!H2*2</f>
        <v>1.6946000000000001</v>
      </c>
      <c r="F2" s="13">
        <v>0.16364512345000001</v>
      </c>
      <c r="G2" s="19">
        <v>20.89</v>
      </c>
      <c r="H2" s="19">
        <v>0.84730000000000005</v>
      </c>
    </row>
    <row r="3" spans="1:8" s="19" customFormat="1" ht="15" customHeight="1">
      <c r="A3" s="19">
        <v>4</v>
      </c>
      <c r="B3" s="19" t="s">
        <v>9</v>
      </c>
      <c r="C3" s="19">
        <v>5</v>
      </c>
      <c r="D3" s="19">
        <f>'Coleta 1'!G3*2</f>
        <v>2312</v>
      </c>
      <c r="E3" s="19">
        <f>'Coleta 1'!H3*2</f>
        <v>0.8226</v>
      </c>
      <c r="F3" s="23" t="s">
        <v>30</v>
      </c>
      <c r="G3" s="19">
        <v>1156</v>
      </c>
      <c r="H3" s="19">
        <v>0.4113</v>
      </c>
    </row>
    <row r="4" spans="1:8" s="19" customFormat="1" ht="15" customHeight="1">
      <c r="A4" s="19">
        <v>6</v>
      </c>
      <c r="B4" s="19" t="s">
        <v>10</v>
      </c>
      <c r="C4" s="19">
        <v>4</v>
      </c>
      <c r="D4" s="19">
        <f>'Coleta 1'!G4*2</f>
        <v>1.0176000000000001</v>
      </c>
      <c r="E4" s="19">
        <f>'Coleta 1'!H4*2</f>
        <v>0.36080000000000001</v>
      </c>
      <c r="F4" s="23" t="s">
        <v>30</v>
      </c>
      <c r="G4" s="19">
        <v>0.50880000000000003</v>
      </c>
      <c r="H4" s="19">
        <v>0.1804</v>
      </c>
    </row>
    <row r="5" spans="1:8" s="19" customFormat="1" ht="15" customHeight="1">
      <c r="A5" s="19">
        <v>8</v>
      </c>
      <c r="B5" s="19" t="s">
        <v>11</v>
      </c>
      <c r="C5" s="19">
        <v>5</v>
      </c>
      <c r="D5" s="19">
        <f>'Coleta 1'!G5*2</f>
        <v>105.68</v>
      </c>
      <c r="E5" s="19">
        <f>'Coleta 1'!H5*2</f>
        <v>0.2838</v>
      </c>
      <c r="F5" s="13">
        <v>3.026380146E-2</v>
      </c>
      <c r="G5" s="19">
        <v>52.84</v>
      </c>
      <c r="H5" s="19">
        <v>0.1419</v>
      </c>
    </row>
    <row r="6" spans="1:8" s="19" customFormat="1" ht="15" customHeight="1">
      <c r="A6" s="19">
        <v>9</v>
      </c>
      <c r="B6" s="19" t="s">
        <v>9</v>
      </c>
      <c r="C6" s="19">
        <v>1</v>
      </c>
      <c r="D6" s="19">
        <f>'Coleta 1'!G6*2</f>
        <v>27.7</v>
      </c>
      <c r="E6" s="19">
        <f>'Coleta 1'!H6*2</f>
        <v>0.27200000000000002</v>
      </c>
      <c r="F6" s="13">
        <v>8.8860610919999999E-2</v>
      </c>
      <c r="G6" s="19">
        <v>13.85</v>
      </c>
      <c r="H6" s="19">
        <v>0.13600000000000001</v>
      </c>
    </row>
    <row r="7" spans="1:8" s="19" customFormat="1" ht="15" customHeight="1">
      <c r="A7" s="19">
        <v>12</v>
      </c>
      <c r="B7" s="19" t="s">
        <v>11</v>
      </c>
      <c r="C7" s="19">
        <v>2</v>
      </c>
      <c r="D7" s="19">
        <f>'Coleta 1'!G7*2</f>
        <v>41.1</v>
      </c>
      <c r="E7" s="19">
        <f>'Coleta 1'!H7*2</f>
        <v>1.5496000000000001</v>
      </c>
      <c r="F7" s="13">
        <v>0.22063654087000001</v>
      </c>
      <c r="G7" s="19">
        <v>20.55</v>
      </c>
      <c r="H7" s="19">
        <v>0.77480000000000004</v>
      </c>
    </row>
    <row r="8" spans="1:8" s="19" customFormat="1" ht="15" customHeight="1">
      <c r="A8" s="19">
        <v>13</v>
      </c>
      <c r="B8" s="19" t="s">
        <v>9</v>
      </c>
      <c r="C8" s="19">
        <v>3</v>
      </c>
      <c r="D8" s="19">
        <f>'Coleta 1'!G8*2</f>
        <v>23.34</v>
      </c>
      <c r="E8" s="19">
        <f>'Coleta 1'!H8*2</f>
        <v>0.46300000000000002</v>
      </c>
      <c r="F8" s="23" t="s">
        <v>30</v>
      </c>
      <c r="G8" s="19">
        <v>11.67</v>
      </c>
      <c r="H8" s="19">
        <v>0.23150000000000001</v>
      </c>
    </row>
    <row r="9" spans="1:8" s="19" customFormat="1" ht="15" customHeight="1">
      <c r="A9" s="19">
        <v>14</v>
      </c>
      <c r="B9" s="19" t="s">
        <v>11</v>
      </c>
      <c r="C9" s="19">
        <v>4</v>
      </c>
      <c r="D9" s="19">
        <f>'Coleta 1'!G9*2</f>
        <v>1.0286</v>
      </c>
      <c r="E9" s="19">
        <f>'Coleta 1'!H9*2</f>
        <v>0.75</v>
      </c>
      <c r="F9" s="13">
        <v>3.4946194909999999E-2</v>
      </c>
      <c r="G9" s="19">
        <v>0.51429999999999998</v>
      </c>
      <c r="H9" s="19">
        <v>0.375</v>
      </c>
    </row>
    <row r="10" spans="1:8" s="19" customFormat="1" ht="15" customHeight="1">
      <c r="A10" s="19">
        <v>15</v>
      </c>
      <c r="B10" s="19" t="s">
        <v>10</v>
      </c>
      <c r="C10" s="19">
        <v>2</v>
      </c>
      <c r="D10" s="19">
        <f>'Coleta 1'!G10*2</f>
        <v>16.678000000000001</v>
      </c>
      <c r="E10" s="19">
        <f>'Coleta 1'!H10*2</f>
        <v>0.78739999999999999</v>
      </c>
      <c r="F10" s="13">
        <v>6.6117557019999995E-2</v>
      </c>
      <c r="G10" s="19">
        <v>8.3390000000000004</v>
      </c>
      <c r="H10" s="19">
        <v>0.39369999999999999</v>
      </c>
    </row>
    <row r="11" spans="1:8" s="19" customFormat="1" ht="15" customHeight="1">
      <c r="A11" s="19">
        <v>16</v>
      </c>
      <c r="B11" s="19" t="s">
        <v>9</v>
      </c>
      <c r="C11" s="19">
        <v>3</v>
      </c>
      <c r="D11" s="19">
        <f>'Coleta 1'!G11*2</f>
        <v>34.840000000000003</v>
      </c>
      <c r="E11" s="19">
        <f>'Coleta 1'!H11*2</f>
        <v>0.38200000000000001</v>
      </c>
      <c r="F11" s="23" t="s">
        <v>30</v>
      </c>
      <c r="G11" s="19">
        <v>17.420000000000002</v>
      </c>
      <c r="H11" s="19">
        <v>0.191</v>
      </c>
    </row>
    <row r="12" spans="1:8" s="19" customFormat="1" ht="15" customHeight="1">
      <c r="A12" s="19">
        <v>17</v>
      </c>
      <c r="B12" s="19" t="s">
        <v>11</v>
      </c>
      <c r="C12" s="19">
        <v>1</v>
      </c>
      <c r="D12" s="19">
        <f>'Coleta 1'!G12*2</f>
        <v>36.72</v>
      </c>
      <c r="E12" s="19">
        <f>'Coleta 1'!H12*2</f>
        <v>1.5848</v>
      </c>
      <c r="F12" s="13">
        <v>9.9295659179999995E-2</v>
      </c>
      <c r="G12" s="19">
        <v>18.36</v>
      </c>
      <c r="H12" s="19">
        <v>0.79239999999999999</v>
      </c>
    </row>
    <row r="13" spans="1:8" s="19" customFormat="1" ht="15" customHeight="1">
      <c r="A13" s="19">
        <v>20</v>
      </c>
      <c r="B13" s="19" t="s">
        <v>11</v>
      </c>
      <c r="C13" s="19">
        <v>1</v>
      </c>
      <c r="D13" s="19">
        <f>'Coleta 1'!G13*2</f>
        <v>11.538</v>
      </c>
      <c r="E13" s="19">
        <f>'Coleta 1'!H13*2</f>
        <v>0.40699999999999997</v>
      </c>
      <c r="F13" s="13">
        <v>9.5683527089999998E-2</v>
      </c>
      <c r="G13" s="19">
        <v>5.7690000000000001</v>
      </c>
      <c r="H13" s="19">
        <v>0.20349999999999999</v>
      </c>
    </row>
    <row r="14" spans="1:8" s="19" customFormat="1" ht="15" customHeight="1">
      <c r="A14" s="19">
        <v>22</v>
      </c>
      <c r="B14" s="19" t="s">
        <v>9</v>
      </c>
      <c r="C14" s="19">
        <v>4</v>
      </c>
      <c r="D14" s="19">
        <f>'Coleta 1'!G14*2</f>
        <v>1.198</v>
      </c>
      <c r="E14" s="19">
        <f>'Coleta 1'!H14*2</f>
        <v>0.57840000000000003</v>
      </c>
      <c r="F14" s="13">
        <v>3.7488065639999998E-2</v>
      </c>
      <c r="G14" s="19">
        <v>0.59899999999999998</v>
      </c>
      <c r="H14" s="19">
        <v>0.28920000000000001</v>
      </c>
    </row>
    <row r="15" spans="1:8" s="19" customFormat="1" ht="15" customHeight="1">
      <c r="A15" s="19">
        <v>23</v>
      </c>
      <c r="B15" s="19" t="s">
        <v>10</v>
      </c>
      <c r="C15" s="19">
        <v>2</v>
      </c>
      <c r="D15" s="19">
        <f>'Coleta 1'!G15*2</f>
        <v>103.4</v>
      </c>
      <c r="E15" s="19">
        <f>'Coleta 1'!H15*2</f>
        <v>1.3388</v>
      </c>
      <c r="F15" s="13">
        <v>6.0364902210000002E-2</v>
      </c>
      <c r="G15" s="19">
        <v>51.7</v>
      </c>
      <c r="H15" s="19">
        <v>0.6694</v>
      </c>
    </row>
    <row r="16" spans="1:8" s="19" customFormat="1" ht="15" customHeight="1">
      <c r="A16" s="19">
        <v>24</v>
      </c>
      <c r="B16" s="19" t="s">
        <v>11</v>
      </c>
      <c r="C16" s="19">
        <v>2</v>
      </c>
      <c r="D16" s="19">
        <f>'Coleta 1'!G16*2</f>
        <v>11.37</v>
      </c>
      <c r="E16" s="19">
        <f>'Coleta 1'!H16*2</f>
        <v>0.51239999999999997</v>
      </c>
      <c r="F16" s="13">
        <v>9.6084875099999995E-2</v>
      </c>
      <c r="G16" s="19">
        <v>5.6849999999999996</v>
      </c>
      <c r="H16" s="19">
        <v>0.25619999999999998</v>
      </c>
    </row>
    <row r="17" spans="1:8" s="19" customFormat="1" ht="15" customHeight="1">
      <c r="A17" s="19">
        <v>26</v>
      </c>
      <c r="B17" s="19" t="s">
        <v>12</v>
      </c>
      <c r="C17" s="19">
        <v>4</v>
      </c>
      <c r="D17" s="19">
        <f>'Coleta 1'!G17*2</f>
        <v>2.0379999999999998</v>
      </c>
      <c r="E17" s="19">
        <f>'Coleta 1'!H17*2</f>
        <v>1.6177999999999999</v>
      </c>
      <c r="F17" s="13">
        <v>4.284660195E-2</v>
      </c>
      <c r="G17" s="19">
        <v>1.0189999999999999</v>
      </c>
      <c r="H17" s="19">
        <v>0.80889999999999995</v>
      </c>
    </row>
    <row r="18" spans="1:8" s="19" customFormat="1" ht="15" customHeight="1">
      <c r="A18" s="19">
        <v>27</v>
      </c>
      <c r="B18" s="19" t="s">
        <v>11</v>
      </c>
      <c r="C18" s="19">
        <v>3</v>
      </c>
      <c r="D18" s="19">
        <f>'Coleta 1'!G18*2</f>
        <v>18.518000000000001</v>
      </c>
      <c r="E18" s="19">
        <f>'Coleta 1'!H18*2</f>
        <v>0.42920000000000003</v>
      </c>
      <c r="F18" s="23" t="s">
        <v>30</v>
      </c>
      <c r="G18" s="19">
        <v>9.2590000000000003</v>
      </c>
      <c r="H18" s="19">
        <v>0.21460000000000001</v>
      </c>
    </row>
    <row r="19" spans="1:8" s="19" customFormat="1" ht="15" customHeight="1">
      <c r="A19" s="19">
        <v>28</v>
      </c>
      <c r="B19" s="19" t="s">
        <v>11</v>
      </c>
      <c r="C19" s="19">
        <v>4</v>
      </c>
      <c r="D19" s="19">
        <f>'Coleta 1'!G19*2</f>
        <v>2966</v>
      </c>
      <c r="E19" s="19">
        <f>'Coleta 1'!H19*2</f>
        <v>0.62139999999999995</v>
      </c>
      <c r="F19" s="13">
        <v>3.3073237530000001E-2</v>
      </c>
      <c r="G19" s="19">
        <v>1483</v>
      </c>
      <c r="H19" s="19">
        <v>0.31069999999999998</v>
      </c>
    </row>
    <row r="20" spans="1:8" s="19" customFormat="1" ht="15" customHeight="1">
      <c r="A20" s="19">
        <v>29</v>
      </c>
      <c r="B20" s="19" t="s">
        <v>9</v>
      </c>
      <c r="C20" s="19">
        <v>4</v>
      </c>
      <c r="D20" s="19">
        <f>'Coleta 1'!G20*2</f>
        <v>66.34</v>
      </c>
      <c r="E20" s="19">
        <f>'Coleta 1'!H20*2</f>
        <v>1.3808</v>
      </c>
      <c r="F20" s="13">
        <v>0.10174712430000001</v>
      </c>
      <c r="G20" s="19">
        <v>33.17</v>
      </c>
      <c r="H20" s="19">
        <v>0.69040000000000001</v>
      </c>
    </row>
    <row r="21" spans="1:8" s="19" customFormat="1" ht="15" customHeight="1">
      <c r="A21" s="19">
        <v>31</v>
      </c>
      <c r="B21" s="19" t="s">
        <v>9</v>
      </c>
      <c r="C21" s="19">
        <v>1</v>
      </c>
      <c r="D21" s="19">
        <f>'Coleta 1'!G21*2</f>
        <v>14.27</v>
      </c>
      <c r="E21" s="19">
        <f>'Coleta 1'!H21*2</f>
        <v>0.5534</v>
      </c>
      <c r="F21" s="13">
        <v>7.4412082559999995E-2</v>
      </c>
      <c r="G21" s="19">
        <v>7.1349999999999998</v>
      </c>
      <c r="H21" s="19">
        <v>0.2767</v>
      </c>
    </row>
    <row r="22" spans="1:8" s="19" customFormat="1" ht="15" customHeight="1">
      <c r="A22" s="19">
        <v>33</v>
      </c>
      <c r="B22" s="19" t="s">
        <v>9</v>
      </c>
      <c r="C22" s="19">
        <v>5</v>
      </c>
      <c r="D22" s="19">
        <f>'Coleta 1'!G22*2</f>
        <v>70.760000000000005</v>
      </c>
      <c r="E22" s="19">
        <f>'Coleta 1'!H22*2</f>
        <v>0.31859999999999999</v>
      </c>
      <c r="F22" s="13">
        <v>3.9227240349999998E-2</v>
      </c>
      <c r="G22" s="19">
        <v>35.380000000000003</v>
      </c>
      <c r="H22" s="19">
        <v>0.1593</v>
      </c>
    </row>
    <row r="23" spans="1:8" s="19" customFormat="1" ht="15" customHeight="1">
      <c r="A23" s="19">
        <v>36</v>
      </c>
      <c r="B23" s="19" t="s">
        <v>8</v>
      </c>
      <c r="C23" s="19">
        <v>2</v>
      </c>
      <c r="D23" s="19">
        <f>'Coleta 1'!G23*2</f>
        <v>57.18</v>
      </c>
      <c r="E23" s="19">
        <f>'Coleta 1'!H23*2</f>
        <v>1.3737999999999999</v>
      </c>
      <c r="F23" s="13">
        <v>7.4010734549999999E-2</v>
      </c>
      <c r="G23" s="19">
        <v>28.59</v>
      </c>
      <c r="H23" s="19">
        <v>0.68689999999999996</v>
      </c>
    </row>
    <row r="24" spans="1:8" s="19" customFormat="1" ht="15" customHeight="1">
      <c r="A24" s="19">
        <v>38</v>
      </c>
      <c r="B24" s="19" t="s">
        <v>10</v>
      </c>
      <c r="C24" s="19">
        <v>3</v>
      </c>
      <c r="D24" s="19">
        <f>'Coleta 1'!G24*2</f>
        <v>42.08</v>
      </c>
      <c r="E24" s="19">
        <f>'Coleta 1'!H24*2</f>
        <v>1.0318000000000001</v>
      </c>
      <c r="F24" s="23" t="s">
        <v>30</v>
      </c>
      <c r="G24" s="19">
        <v>21.04</v>
      </c>
      <c r="H24" s="19">
        <v>0.51590000000000003</v>
      </c>
    </row>
    <row r="25" spans="1:8" s="19" customFormat="1" ht="15" customHeight="1">
      <c r="A25" s="19">
        <v>40</v>
      </c>
      <c r="B25" s="19" t="s">
        <v>8</v>
      </c>
      <c r="C25" s="19">
        <v>5</v>
      </c>
      <c r="D25" s="19">
        <f>'Coleta 1'!G25*2</f>
        <v>34.82</v>
      </c>
      <c r="E25" s="19">
        <f>'Coleta 1'!H25*2</f>
        <v>0.80620000000000003</v>
      </c>
      <c r="F25" s="23" t="s">
        <v>30</v>
      </c>
      <c r="G25" s="19">
        <v>17.41</v>
      </c>
      <c r="H25" s="19">
        <v>0.40310000000000001</v>
      </c>
    </row>
    <row r="26" spans="1:8" s="19" customFormat="1" ht="15" customHeight="1">
      <c r="A26" s="19">
        <v>41</v>
      </c>
      <c r="B26" s="19" t="s">
        <v>8</v>
      </c>
      <c r="C26" s="19">
        <v>5</v>
      </c>
      <c r="D26" s="19">
        <f>'Coleta 1'!G26*2</f>
        <v>94.86</v>
      </c>
      <c r="E26" s="19">
        <f>'Coleta 1'!H26*2</f>
        <v>0.93820000000000003</v>
      </c>
      <c r="F26" s="13">
        <v>5.1535245989999999E-2</v>
      </c>
      <c r="G26" s="19">
        <v>47.43</v>
      </c>
      <c r="H26" s="19">
        <v>0.46910000000000002</v>
      </c>
    </row>
    <row r="27" spans="1:8" s="19" customFormat="1" ht="15" customHeight="1">
      <c r="A27" s="19">
        <v>42</v>
      </c>
      <c r="B27" s="19" t="s">
        <v>11</v>
      </c>
      <c r="C27" s="19">
        <v>5</v>
      </c>
      <c r="D27" s="19">
        <f>'Coleta 1'!G27*2</f>
        <v>45.88</v>
      </c>
      <c r="E27" s="19">
        <f>'Coleta 1'!H27*2</f>
        <v>0.73719999999999997</v>
      </c>
      <c r="F27" s="13">
        <v>4.7923113900000001E-2</v>
      </c>
      <c r="G27" s="19">
        <v>22.94</v>
      </c>
      <c r="H27" s="19">
        <v>0.36859999999999998</v>
      </c>
    </row>
    <row r="28" spans="1:8" s="19" customFormat="1" ht="15" customHeight="1">
      <c r="A28" s="19">
        <v>44</v>
      </c>
      <c r="B28" s="19" t="s">
        <v>12</v>
      </c>
      <c r="C28" s="19">
        <v>3</v>
      </c>
      <c r="D28" s="19">
        <f>'Coleta 1'!G28*2</f>
        <v>33.979999999999997</v>
      </c>
      <c r="E28" s="19">
        <f>'Coleta 1'!H28*2</f>
        <v>1.3109999999999999</v>
      </c>
      <c r="F28" s="23" t="s">
        <v>30</v>
      </c>
      <c r="G28" s="19">
        <v>16.989999999999998</v>
      </c>
      <c r="H28" s="19">
        <v>0.65549999999999997</v>
      </c>
    </row>
    <row r="29" spans="1:8" s="19" customFormat="1" ht="15" customHeight="1">
      <c r="A29" s="19">
        <v>45</v>
      </c>
      <c r="B29" s="19" t="s">
        <v>12</v>
      </c>
      <c r="C29" s="19">
        <v>4</v>
      </c>
      <c r="D29" s="19">
        <f>'Coleta 1'!G29*2</f>
        <v>4238</v>
      </c>
      <c r="E29" s="19">
        <f>'Coleta 1'!H29*2</f>
        <v>1.8702000000000001</v>
      </c>
      <c r="F29" s="13">
        <v>4.4177199139999998E-2</v>
      </c>
      <c r="G29" s="19">
        <v>2119</v>
      </c>
      <c r="H29" s="19">
        <v>0.93510000000000004</v>
      </c>
    </row>
    <row r="30" spans="1:8" s="19" customFormat="1" ht="15" customHeight="1">
      <c r="A30" s="19">
        <v>46</v>
      </c>
      <c r="B30" s="19" t="s">
        <v>9</v>
      </c>
      <c r="C30" s="19">
        <v>2</v>
      </c>
      <c r="D30" s="19">
        <f>'Coleta 1'!G30*2</f>
        <v>17.202000000000002</v>
      </c>
      <c r="E30" s="19">
        <f>'Coleta 1'!H30*2</f>
        <v>0.39800000000000002</v>
      </c>
      <c r="F30" s="13">
        <v>9.1536264320000005E-2</v>
      </c>
      <c r="G30" s="19">
        <v>8.6010000000000009</v>
      </c>
      <c r="H30" s="19">
        <v>0.19900000000000001</v>
      </c>
    </row>
    <row r="31" spans="1:8" s="19" customFormat="1" ht="15" customHeight="1">
      <c r="A31" s="19">
        <v>47</v>
      </c>
      <c r="B31" s="19" t="s">
        <v>10</v>
      </c>
      <c r="C31" s="19">
        <v>5</v>
      </c>
      <c r="D31" s="19">
        <f>'Coleta 1'!G31*2</f>
        <v>49.7</v>
      </c>
      <c r="E31" s="19">
        <f>'Coleta 1'!H31*2</f>
        <v>0.72060000000000002</v>
      </c>
      <c r="F31" s="13">
        <v>4.2036676420000002E-2</v>
      </c>
      <c r="G31" s="19">
        <v>24.85</v>
      </c>
      <c r="H31" s="19">
        <v>0.36030000000000001</v>
      </c>
    </row>
    <row r="32" spans="1:8" s="19" customFormat="1" ht="15" customHeight="1">
      <c r="A32" s="19">
        <v>48</v>
      </c>
      <c r="B32" s="19" t="s">
        <v>10</v>
      </c>
      <c r="C32" s="19">
        <v>1</v>
      </c>
      <c r="D32" s="19">
        <f>'Coleta 1'!G32*2</f>
        <v>25.96</v>
      </c>
      <c r="E32" s="19">
        <f>'Coleta 1'!H32*2</f>
        <v>0.84940000000000004</v>
      </c>
      <c r="F32" s="13">
        <v>0.13876154683</v>
      </c>
      <c r="G32" s="19">
        <v>12.98</v>
      </c>
      <c r="H32" s="19">
        <v>0.42470000000000002</v>
      </c>
    </row>
    <row r="33" spans="1:8" s="19" customFormat="1" ht="15" customHeight="1">
      <c r="A33" s="19">
        <v>49</v>
      </c>
      <c r="B33" s="19" t="s">
        <v>10</v>
      </c>
      <c r="C33" s="19">
        <v>4</v>
      </c>
      <c r="D33" s="19">
        <f>'Coleta 1'!G33*2</f>
        <v>3232</v>
      </c>
      <c r="E33" s="19">
        <f>'Coleta 1'!H33*2</f>
        <v>1.9632000000000001</v>
      </c>
      <c r="F33" s="13">
        <v>4.0163719039999997E-2</v>
      </c>
      <c r="G33" s="19">
        <v>1616</v>
      </c>
      <c r="H33" s="19">
        <v>0.98160000000000003</v>
      </c>
    </row>
    <row r="34" spans="1:8" s="19" customFormat="1" ht="15" customHeight="1">
      <c r="A34" s="19">
        <v>51</v>
      </c>
      <c r="B34" s="19" t="s">
        <v>9</v>
      </c>
      <c r="C34" s="19">
        <v>2</v>
      </c>
      <c r="D34" s="19">
        <f>'Coleta 1'!G34*2</f>
        <v>32.979999999999997</v>
      </c>
      <c r="E34" s="19">
        <f>'Coleta 1'!H34*2</f>
        <v>0.2722</v>
      </c>
      <c r="F34" s="13">
        <v>9.1268698979999993E-2</v>
      </c>
      <c r="G34" s="19">
        <v>16.489999999999998</v>
      </c>
      <c r="H34" s="19">
        <v>0.1361</v>
      </c>
    </row>
    <row r="35" spans="1:8" s="19" customFormat="1" ht="15" customHeight="1">
      <c r="A35" s="19">
        <v>52</v>
      </c>
      <c r="B35" s="19" t="s">
        <v>11</v>
      </c>
      <c r="C35" s="19">
        <v>3</v>
      </c>
      <c r="D35" s="19">
        <f>'Coleta 1'!G35*2</f>
        <v>44.58</v>
      </c>
      <c r="E35" s="19">
        <f>'Coleta 1'!H35*2</f>
        <v>0.83440000000000003</v>
      </c>
      <c r="F35" s="23" t="s">
        <v>30</v>
      </c>
      <c r="G35" s="19">
        <v>22.29</v>
      </c>
      <c r="H35" s="19">
        <v>0.41720000000000002</v>
      </c>
    </row>
    <row r="36" spans="1:8" s="19" customFormat="1" ht="15" customHeight="1">
      <c r="F36" s="23"/>
    </row>
    <row r="37" spans="1:8" s="19" customFormat="1" ht="15" customHeight="1">
      <c r="F37" s="23"/>
    </row>
    <row r="38" spans="1:8" s="19" customFormat="1" ht="15" customHeight="1">
      <c r="F38" s="23"/>
    </row>
    <row r="39" spans="1:8" s="19" customFormat="1" ht="15" customHeight="1">
      <c r="F39" s="23"/>
    </row>
    <row r="48" spans="1:8" s="19" customFormat="1" ht="15" customHeight="1">
      <c r="F48" s="23"/>
    </row>
    <row r="49" spans="6:6" s="19" customFormat="1" ht="15" customHeight="1">
      <c r="F49" s="23"/>
    </row>
    <row r="50" spans="6:6" s="19" customFormat="1" ht="15" customHeight="1">
      <c r="F50" s="23"/>
    </row>
    <row r="51" spans="6:6" s="19" customFormat="1" ht="15" customHeight="1">
      <c r="F51" s="23"/>
    </row>
    <row r="52" spans="6:6" s="19" customFormat="1" ht="15" customHeight="1">
      <c r="F52" s="23"/>
    </row>
    <row r="53" spans="6:6" s="19" customFormat="1" ht="15" customHeight="1">
      <c r="F53" s="23"/>
    </row>
    <row r="54" spans="6:6" s="19" customFormat="1" ht="15" customHeight="1">
      <c r="F54" s="23"/>
    </row>
    <row r="55" spans="6:6" s="19" customFormat="1" ht="15" customHeight="1">
      <c r="F55" s="23"/>
    </row>
    <row r="63" spans="6:6" s="19" customFormat="1" ht="15" customHeight="1">
      <c r="F63" s="23"/>
    </row>
    <row r="64" spans="6:6" s="19" customFormat="1" ht="15" customHeight="1">
      <c r="F64" s="23"/>
    </row>
    <row r="65" spans="6:6" s="19" customFormat="1" ht="15" customHeight="1">
      <c r="F65" s="23"/>
    </row>
    <row r="66" spans="6:6" s="19" customFormat="1" ht="15" customHeight="1">
      <c r="F66" s="23"/>
    </row>
    <row r="67" spans="6:6" s="19" customFormat="1" ht="15" customHeight="1">
      <c r="F67" s="23"/>
    </row>
    <row r="68" spans="6:6" s="19" customFormat="1" ht="15" customHeight="1">
      <c r="F68" s="23"/>
    </row>
    <row r="69" spans="6:6" s="19" customFormat="1" ht="15" customHeight="1">
      <c r="F69" s="23"/>
    </row>
    <row r="1048568" s="19" customFormat="1" ht="12.75" customHeight="1"/>
    <row r="1048569" s="19" customFormat="1" ht="12.75" customHeight="1"/>
    <row r="1048570" s="19" customFormat="1" ht="12.75" customHeight="1"/>
    <row r="1048571" s="19" customFormat="1" ht="12.75" customHeight="1"/>
    <row r="1048572" s="19" customFormat="1" ht="12.75" customHeight="1"/>
    <row r="1048573" s="19" customFormat="1" ht="12.75" customHeight="1"/>
    <row r="1048574" s="19" customFormat="1" ht="12.75" customHeight="1"/>
    <row r="1048575" s="19" customFormat="1" ht="12.75" customHeight="1"/>
    <row r="1048576" s="19" customFormat="1" ht="12.75" customHeight="1"/>
  </sheetData>
  <pageMargins left="0.51181102362204722" right="0.51181102362204722" top="1.0826771653543306" bottom="1.0826771653543306" header="0.78740157480314954" footer="0.78740157480314954"/>
  <pageSetup paperSize="9" fitToWidth="0" fitToHeight="0" pageOrder="overThenDown" orientation="portrait" horizontalDpi="4294967295" verticalDpi="4294967295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>
      <selection sqref="A1:XFD1048576"/>
    </sheetView>
  </sheetViews>
  <sheetFormatPr defaultRowHeight="14.5"/>
  <cols>
    <col min="1" max="1" width="10.54296875" style="10" bestFit="1" customWidth="1"/>
    <col min="2" max="2" width="9.7265625" style="10" bestFit="1" customWidth="1"/>
    <col min="3" max="3" width="7.6328125" style="10" bestFit="1" customWidth="1"/>
    <col min="4" max="4" width="12.7265625" style="10" bestFit="1" customWidth="1"/>
    <col min="5" max="5" width="11.54296875" style="10" bestFit="1" customWidth="1"/>
    <col min="6" max="6" width="17.7265625" style="10" bestFit="1" customWidth="1"/>
    <col min="7" max="7" width="6.81640625" style="10" bestFit="1" customWidth="1"/>
    <col min="8" max="8" width="7.81640625" style="10" bestFit="1" customWidth="1"/>
    <col min="9" max="1024" width="11.6328125" style="10" customWidth="1"/>
    <col min="1025" max="16384" width="8.7265625" style="10"/>
  </cols>
  <sheetData>
    <row r="1" spans="1:9">
      <c r="A1" s="19" t="s">
        <v>0</v>
      </c>
      <c r="B1" s="10" t="s">
        <v>1</v>
      </c>
      <c r="C1" s="10" t="s">
        <v>2</v>
      </c>
      <c r="D1" s="19" t="s">
        <v>3</v>
      </c>
      <c r="E1" s="19" t="s">
        <v>4</v>
      </c>
      <c r="F1" s="19" t="s">
        <v>5</v>
      </c>
      <c r="G1" s="10" t="s">
        <v>14</v>
      </c>
      <c r="H1" s="10" t="s">
        <v>15</v>
      </c>
    </row>
    <row r="2" spans="1:9" ht="15.5">
      <c r="A2" s="10">
        <v>3</v>
      </c>
      <c r="B2" s="10" t="s">
        <v>12</v>
      </c>
      <c r="C2" s="10">
        <v>2</v>
      </c>
      <c r="D2" s="10">
        <f>'Coleta 2'!G2*2</f>
        <v>89.24</v>
      </c>
      <c r="E2" s="10">
        <f>'Coleta 2'!H2*2</f>
        <v>0.55920000000000003</v>
      </c>
      <c r="F2" s="12">
        <v>5.9829771529999999E-2</v>
      </c>
      <c r="G2" s="10">
        <v>44.62</v>
      </c>
      <c r="H2" s="10">
        <v>0.27960000000000002</v>
      </c>
      <c r="I2" s="11"/>
    </row>
    <row r="3" spans="1:9" ht="15.5">
      <c r="A3" s="10">
        <v>4</v>
      </c>
      <c r="B3" s="10" t="s">
        <v>9</v>
      </c>
      <c r="C3" s="10">
        <v>5</v>
      </c>
      <c r="D3" s="10">
        <f>'Coleta 2'!G3*2</f>
        <v>185.42</v>
      </c>
      <c r="E3" s="10">
        <f>'Coleta 2'!H3*2</f>
        <v>0.371</v>
      </c>
      <c r="F3" s="12">
        <v>4.056506705E-2</v>
      </c>
      <c r="G3" s="10">
        <v>92.71</v>
      </c>
      <c r="H3" s="10">
        <v>0.1855</v>
      </c>
      <c r="I3" s="11"/>
    </row>
    <row r="4" spans="1:9" ht="15.5">
      <c r="A4" s="10">
        <v>6</v>
      </c>
      <c r="B4" s="10" t="s">
        <v>10</v>
      </c>
      <c r="C4" s="10">
        <v>4</v>
      </c>
      <c r="D4" s="10">
        <f>'Coleta 2'!G4*2</f>
        <v>2.8940000000000001</v>
      </c>
      <c r="E4" s="10">
        <f>'Coleta 2'!H4*2</f>
        <v>7.3480000000000004E-2</v>
      </c>
      <c r="F4" s="12">
        <v>9.4054620775E-2</v>
      </c>
      <c r="G4" s="10">
        <v>1.4470000000000001</v>
      </c>
      <c r="H4" s="10">
        <v>3.6740000000000002E-2</v>
      </c>
      <c r="I4" s="11"/>
    </row>
    <row r="5" spans="1:9" ht="15.5">
      <c r="A5" s="10">
        <v>8</v>
      </c>
      <c r="B5" s="10" t="s">
        <v>11</v>
      </c>
      <c r="C5" s="10">
        <v>5</v>
      </c>
      <c r="D5" s="10">
        <f>'Coleta 2'!G5*2</f>
        <v>8.9079999999999995</v>
      </c>
      <c r="E5" s="10">
        <f>'Coleta 2'!H5*2</f>
        <v>0.38600000000000001</v>
      </c>
      <c r="F5" s="12">
        <v>6.2371642259999999E-2</v>
      </c>
      <c r="G5" s="10">
        <v>4.4539999999999997</v>
      </c>
      <c r="H5" s="10">
        <v>0.193</v>
      </c>
      <c r="I5" s="11"/>
    </row>
    <row r="6" spans="1:9" ht="15.5">
      <c r="A6" s="10">
        <v>9</v>
      </c>
      <c r="B6" s="10" t="s">
        <v>9</v>
      </c>
      <c r="C6" s="10">
        <v>1</v>
      </c>
      <c r="D6" s="10">
        <f>'Coleta 2'!G6*2</f>
        <v>11.667999999999999</v>
      </c>
      <c r="E6" s="10">
        <f>'Coleta 2'!H6*2</f>
        <v>0.37940000000000002</v>
      </c>
      <c r="F6" s="12">
        <v>3.5882673599999998E-2</v>
      </c>
      <c r="G6" s="10">
        <v>5.8339999999999996</v>
      </c>
      <c r="H6" s="10">
        <v>0.18970000000000001</v>
      </c>
      <c r="I6" s="11"/>
    </row>
    <row r="7" spans="1:9" ht="15.5">
      <c r="A7" s="10">
        <v>10</v>
      </c>
      <c r="B7" s="10" t="s">
        <v>12</v>
      </c>
      <c r="C7" s="10">
        <v>1</v>
      </c>
      <c r="D7" s="10">
        <f>'Coleta 2'!G7*2</f>
        <v>36.18</v>
      </c>
      <c r="E7" s="10">
        <f>'Coleta 2'!H7*2</f>
        <v>0.62639999999999996</v>
      </c>
      <c r="F7" s="12">
        <v>4.2571807099999998E-2</v>
      </c>
      <c r="G7" s="10">
        <v>18.09</v>
      </c>
      <c r="H7" s="10">
        <v>0.31319999999999998</v>
      </c>
      <c r="I7" s="11"/>
    </row>
    <row r="8" spans="1:9" ht="15.5">
      <c r="A8" s="10">
        <v>12</v>
      </c>
      <c r="B8" s="10" t="s">
        <v>11</v>
      </c>
      <c r="C8" s="10">
        <v>2</v>
      </c>
      <c r="D8" s="10">
        <f>'Coleta 2'!G8*2</f>
        <v>82.94</v>
      </c>
      <c r="E8" s="10">
        <f>'Coleta 2'!H8*2</f>
        <v>0.17286000000000001</v>
      </c>
      <c r="F8" s="12">
        <v>0.10063348588</v>
      </c>
      <c r="G8" s="10">
        <v>41.47</v>
      </c>
      <c r="H8" s="10">
        <v>8.6430000000000007E-2</v>
      </c>
      <c r="I8" s="11"/>
    </row>
    <row r="9" spans="1:9" ht="15.5">
      <c r="A9" s="10">
        <v>13</v>
      </c>
      <c r="B9" s="10" t="s">
        <v>9</v>
      </c>
      <c r="C9" s="10">
        <v>3</v>
      </c>
      <c r="D9" s="10">
        <f>'Coleta 2'!G9*2</f>
        <v>16.974</v>
      </c>
      <c r="E9" s="10">
        <f>'Coleta 2'!H9*2</f>
        <v>0.2576</v>
      </c>
      <c r="F9" s="12">
        <v>8.377686946E-2</v>
      </c>
      <c r="G9" s="10">
        <v>8.4870000000000001</v>
      </c>
      <c r="H9" s="10">
        <v>0.1288</v>
      </c>
      <c r="I9" s="11"/>
    </row>
    <row r="10" spans="1:9" ht="15.5">
      <c r="A10" s="10">
        <v>14</v>
      </c>
      <c r="B10" s="10" t="s">
        <v>11</v>
      </c>
      <c r="C10" s="10">
        <v>4</v>
      </c>
      <c r="D10" s="10">
        <f>'Coleta 2'!G10*2</f>
        <v>15.452</v>
      </c>
      <c r="E10" s="10">
        <f>'Coleta 2'!H10*2</f>
        <v>0.26279999999999998</v>
      </c>
      <c r="F10" s="12">
        <v>4.5916373849999997E-2</v>
      </c>
      <c r="G10" s="10">
        <v>7.726</v>
      </c>
      <c r="H10" s="10">
        <v>0.13139999999999999</v>
      </c>
      <c r="I10" s="11"/>
    </row>
    <row r="11" spans="1:9" ht="15.5">
      <c r="A11" s="10">
        <v>15</v>
      </c>
      <c r="B11" s="10" t="s">
        <v>10</v>
      </c>
      <c r="C11" s="10">
        <v>2</v>
      </c>
      <c r="D11" s="10">
        <f>'Coleta 2'!G11*2</f>
        <v>64.64</v>
      </c>
      <c r="E11" s="10">
        <f>'Coleta 2'!H11*2</f>
        <v>0.495</v>
      </c>
      <c r="F11" s="12">
        <v>5.2605507349999997E-2</v>
      </c>
      <c r="G11" s="10">
        <v>32.32</v>
      </c>
      <c r="H11" s="10">
        <v>0.2475</v>
      </c>
      <c r="I11" s="11"/>
    </row>
    <row r="12" spans="1:9" ht="15.5">
      <c r="A12" s="10">
        <v>16</v>
      </c>
      <c r="B12" s="10" t="s">
        <v>9</v>
      </c>
      <c r="C12" s="10">
        <v>3</v>
      </c>
      <c r="D12" s="10">
        <f>'Coleta 2'!G12*2</f>
        <v>8.2240000000000002</v>
      </c>
      <c r="E12" s="10">
        <f>'Coleta 2'!H12*2</f>
        <v>0.2356</v>
      </c>
      <c r="F12" s="12">
        <v>4.4712329820000001E-2</v>
      </c>
      <c r="G12" s="10">
        <v>4.1120000000000001</v>
      </c>
      <c r="H12" s="10">
        <v>0.1178</v>
      </c>
      <c r="I12" s="11"/>
    </row>
    <row r="13" spans="1:9">
      <c r="A13" s="10">
        <v>17</v>
      </c>
      <c r="B13" s="10" t="s">
        <v>11</v>
      </c>
      <c r="C13" s="10">
        <v>1</v>
      </c>
      <c r="D13" s="10">
        <f>'Coleta 2'!G13*2</f>
        <v>6.8179999999999996</v>
      </c>
      <c r="E13" s="10">
        <f>'Coleta 2'!H13*2</f>
        <v>0.2762</v>
      </c>
      <c r="F13" s="10" t="s">
        <v>30</v>
      </c>
      <c r="G13" s="10">
        <v>3.4089999999999998</v>
      </c>
      <c r="H13" s="10">
        <v>0.1381</v>
      </c>
      <c r="I13" s="11"/>
    </row>
    <row r="14" spans="1:9" ht="15.5">
      <c r="A14" s="10">
        <v>18</v>
      </c>
      <c r="B14" s="10" t="s">
        <v>12</v>
      </c>
      <c r="C14" s="10">
        <v>1</v>
      </c>
      <c r="D14" s="10">
        <f>'Coleta 2'!G14*2</f>
        <v>51.98</v>
      </c>
      <c r="E14" s="10">
        <f>'Coleta 2'!H14*2</f>
        <v>0.84119999999999995</v>
      </c>
      <c r="F14" s="12">
        <v>0.105449662</v>
      </c>
      <c r="G14" s="10">
        <v>25.99</v>
      </c>
      <c r="H14" s="10">
        <v>0.42059999999999997</v>
      </c>
      <c r="I14" s="11"/>
    </row>
    <row r="15" spans="1:9" ht="15.5">
      <c r="A15" s="10">
        <v>20</v>
      </c>
      <c r="B15" s="10" t="s">
        <v>11</v>
      </c>
      <c r="C15" s="10">
        <v>1</v>
      </c>
      <c r="D15" s="10">
        <f>'Coleta 2'!G15*2</f>
        <v>10.522</v>
      </c>
      <c r="E15" s="10">
        <f>'Coleta 2'!H15*2</f>
        <v>0.34960000000000002</v>
      </c>
      <c r="F15" s="12">
        <v>3.2805672190000003E-2</v>
      </c>
      <c r="G15" s="10">
        <v>5.2610000000000001</v>
      </c>
      <c r="H15" s="10">
        <v>0.17480000000000001</v>
      </c>
      <c r="I15" s="11"/>
    </row>
    <row r="16" spans="1:9" ht="15.5">
      <c r="A16" s="10">
        <v>22</v>
      </c>
      <c r="B16" s="10" t="s">
        <v>9</v>
      </c>
      <c r="C16" s="10">
        <v>4</v>
      </c>
      <c r="D16" s="10">
        <f>'Coleta 2'!G16*2</f>
        <v>9.0220000000000002</v>
      </c>
      <c r="E16" s="10">
        <f>'Coleta 2'!H16*2</f>
        <v>0.2384</v>
      </c>
      <c r="F16" s="12">
        <v>3.8424544329999998E-2</v>
      </c>
      <c r="G16" s="10">
        <v>4.5110000000000001</v>
      </c>
      <c r="H16" s="10">
        <v>0.1192</v>
      </c>
      <c r="I16" s="11"/>
    </row>
    <row r="17" spans="1:9" ht="15.5">
      <c r="A17" s="10">
        <v>23</v>
      </c>
      <c r="B17" s="10" t="s">
        <v>10</v>
      </c>
      <c r="C17" s="10">
        <v>2</v>
      </c>
      <c r="D17" s="10">
        <f>'Coleta 2'!G17*2</f>
        <v>73.739999999999995</v>
      </c>
      <c r="E17" s="10">
        <f>'Coleta 2'!H17*2</f>
        <v>0.4698</v>
      </c>
      <c r="F17" s="12">
        <v>4.9528505940000002E-2</v>
      </c>
      <c r="G17" s="10">
        <v>36.869999999999997</v>
      </c>
      <c r="H17" s="10">
        <v>0.2349</v>
      </c>
      <c r="I17" s="11"/>
    </row>
    <row r="18" spans="1:9" ht="15.5">
      <c r="A18" s="10">
        <v>24</v>
      </c>
      <c r="B18" s="10" t="s">
        <v>11</v>
      </c>
      <c r="C18" s="10">
        <v>2</v>
      </c>
      <c r="D18" s="10">
        <f>'Coleta 2'!G18*2</f>
        <v>20.82</v>
      </c>
      <c r="E18" s="10">
        <f>'Coleta 2'!H18*2</f>
        <v>0.379</v>
      </c>
      <c r="F18" s="12">
        <v>4.4444764480000003E-2</v>
      </c>
      <c r="G18" s="10">
        <v>10.41</v>
      </c>
      <c r="H18" s="10">
        <v>0.1895</v>
      </c>
      <c r="I18" s="11"/>
    </row>
    <row r="19" spans="1:9" ht="15.5">
      <c r="A19" s="10">
        <v>26</v>
      </c>
      <c r="B19" s="10" t="s">
        <v>12</v>
      </c>
      <c r="C19" s="10">
        <v>4</v>
      </c>
      <c r="D19" s="10">
        <f>'Coleta 2'!G19*2</f>
        <v>25.58</v>
      </c>
      <c r="E19" s="10">
        <f>'Coleta 2'!H19*2</f>
        <v>0.60819999999999996</v>
      </c>
      <c r="F19" s="12">
        <v>7.9897172030000005E-2</v>
      </c>
      <c r="G19" s="10">
        <v>12.79</v>
      </c>
      <c r="H19" s="10">
        <v>0.30409999999999998</v>
      </c>
      <c r="I19" s="11"/>
    </row>
    <row r="20" spans="1:9" ht="15.5">
      <c r="A20" s="10">
        <v>27</v>
      </c>
      <c r="B20" s="10" t="s">
        <v>11</v>
      </c>
      <c r="C20" s="10">
        <v>3</v>
      </c>
      <c r="D20" s="10">
        <f>'Coleta 2'!G20*2</f>
        <v>19.058</v>
      </c>
      <c r="E20" s="10">
        <f>'Coleta 2'!H20*2</f>
        <v>0.32740000000000002</v>
      </c>
      <c r="F20" s="12">
        <v>4.310693778E-2</v>
      </c>
      <c r="G20" s="10">
        <v>9.5289999999999999</v>
      </c>
      <c r="H20" s="10">
        <v>0.16370000000000001</v>
      </c>
      <c r="I20" s="11"/>
    </row>
    <row r="21" spans="1:9" ht="15.5">
      <c r="A21" s="10">
        <v>28</v>
      </c>
      <c r="B21" s="10" t="s">
        <v>11</v>
      </c>
      <c r="C21" s="10">
        <v>4</v>
      </c>
      <c r="D21" s="10">
        <f>'Coleta 2'!G21*2</f>
        <v>11.204000000000001</v>
      </c>
      <c r="E21" s="10">
        <f>'Coleta 2'!H21*2</f>
        <v>0.19950000000000001</v>
      </c>
      <c r="F21" s="12">
        <v>3.815697899E-2</v>
      </c>
      <c r="G21" s="10">
        <v>5.6020000000000003</v>
      </c>
      <c r="H21" s="10">
        <v>9.9750000000000005E-2</v>
      </c>
      <c r="I21" s="11"/>
    </row>
    <row r="22" spans="1:9" ht="15.5">
      <c r="A22" s="10">
        <v>29</v>
      </c>
      <c r="B22" s="10" t="s">
        <v>9</v>
      </c>
      <c r="C22" s="10">
        <v>4</v>
      </c>
      <c r="D22" s="10">
        <f>'Coleta 2'!G22*2</f>
        <v>5.5860000000000003</v>
      </c>
      <c r="E22" s="10">
        <f>'Coleta 2'!H22*2</f>
        <v>0.25419999999999998</v>
      </c>
      <c r="F22" s="12">
        <v>4.2705589770000003E-2</v>
      </c>
      <c r="G22" s="10">
        <v>2.7930000000000001</v>
      </c>
      <c r="H22" s="10">
        <v>0.12709999999999999</v>
      </c>
      <c r="I22" s="11"/>
    </row>
    <row r="23" spans="1:9" ht="15.5">
      <c r="A23" s="10">
        <v>31</v>
      </c>
      <c r="B23" s="10" t="s">
        <v>9</v>
      </c>
      <c r="C23" s="10">
        <v>1</v>
      </c>
      <c r="D23" s="10">
        <f>'Coleta 2'!G23*2</f>
        <v>9.3759999999999994</v>
      </c>
      <c r="E23" s="10">
        <f>'Coleta 2'!H23*2</f>
        <v>0.35720000000000002</v>
      </c>
      <c r="F23" s="12">
        <v>3.7889413650000002E-2</v>
      </c>
      <c r="G23" s="10">
        <v>4.6879999999999997</v>
      </c>
      <c r="H23" s="10">
        <v>0.17860000000000001</v>
      </c>
      <c r="I23" s="11"/>
    </row>
    <row r="24" spans="1:9" ht="15.5">
      <c r="A24" s="10">
        <v>32</v>
      </c>
      <c r="B24" s="10" t="s">
        <v>10</v>
      </c>
      <c r="C24" s="10">
        <v>1</v>
      </c>
      <c r="D24" s="10">
        <f>'Coleta 2'!G24*2</f>
        <v>57.9</v>
      </c>
      <c r="E24" s="10">
        <f>'Coleta 2'!H24*2</f>
        <v>0.52459999999999996</v>
      </c>
      <c r="F24" s="12">
        <v>3.3875933550000001E-2</v>
      </c>
      <c r="G24" s="10">
        <v>28.95</v>
      </c>
      <c r="H24" s="10">
        <v>0.26229999999999998</v>
      </c>
      <c r="I24" s="11"/>
    </row>
    <row r="25" spans="1:9" ht="15.5">
      <c r="A25" s="10">
        <v>33</v>
      </c>
      <c r="B25" s="10" t="s">
        <v>9</v>
      </c>
      <c r="C25" s="10">
        <v>5</v>
      </c>
      <c r="D25" s="10">
        <f>'Coleta 2'!G25*2</f>
        <v>20.48</v>
      </c>
      <c r="E25" s="10">
        <f>'Coleta 2'!H25*2</f>
        <v>0.34200000000000003</v>
      </c>
      <c r="F25" s="12">
        <v>3.7755630980000003E-2</v>
      </c>
      <c r="G25" s="10">
        <v>10.24</v>
      </c>
      <c r="H25" s="10">
        <v>0.17100000000000001</v>
      </c>
      <c r="I25" s="11"/>
    </row>
    <row r="26" spans="1:9">
      <c r="A26" s="10">
        <v>36</v>
      </c>
      <c r="B26" s="10" t="s">
        <v>12</v>
      </c>
      <c r="C26" s="10">
        <v>2</v>
      </c>
      <c r="D26" s="10">
        <f>'Coleta 2'!G26*2</f>
        <v>47.8</v>
      </c>
      <c r="E26" s="10">
        <f>'Coleta 2'!H26*2</f>
        <v>0.64480000000000004</v>
      </c>
      <c r="F26" s="10" t="s">
        <v>30</v>
      </c>
      <c r="G26" s="10">
        <v>23.9</v>
      </c>
      <c r="H26" s="10">
        <v>0.32240000000000002</v>
      </c>
      <c r="I26" s="11"/>
    </row>
    <row r="27" spans="1:9" ht="15.5">
      <c r="A27" s="10">
        <v>38</v>
      </c>
      <c r="B27" s="10" t="s">
        <v>10</v>
      </c>
      <c r="C27" s="10">
        <v>3</v>
      </c>
      <c r="D27" s="10">
        <f>'Coleta 2'!G27*2</f>
        <v>23.42</v>
      </c>
      <c r="E27" s="10">
        <f>'Coleta 2'!H27*2</f>
        <v>0.442</v>
      </c>
      <c r="F27" s="12">
        <v>6.3174338280000006E-2</v>
      </c>
      <c r="G27" s="10">
        <v>11.71</v>
      </c>
      <c r="H27" s="10">
        <v>0.221</v>
      </c>
      <c r="I27" s="11"/>
    </row>
    <row r="28" spans="1:9" ht="15.5">
      <c r="A28" s="10">
        <v>40</v>
      </c>
      <c r="B28" s="10" t="s">
        <v>12</v>
      </c>
      <c r="C28" s="10">
        <v>3</v>
      </c>
      <c r="D28" s="10">
        <f>'Coleta 2'!G28*2</f>
        <v>27.82</v>
      </c>
      <c r="E28" s="10">
        <f>'Coleta 2'!H28*2</f>
        <v>0.72860000000000003</v>
      </c>
      <c r="F28" s="12">
        <v>6.9328341099999996E-2</v>
      </c>
      <c r="G28" s="10">
        <v>13.91</v>
      </c>
      <c r="H28" s="10">
        <v>0.36430000000000001</v>
      </c>
      <c r="I28" s="11"/>
    </row>
    <row r="29" spans="1:9" ht="15.5">
      <c r="A29" s="10">
        <v>41</v>
      </c>
      <c r="B29" s="10" t="s">
        <v>12</v>
      </c>
      <c r="C29" s="10">
        <v>5</v>
      </c>
      <c r="D29" s="10">
        <f>'Coleta 2'!G29*2</f>
        <v>47.62</v>
      </c>
      <c r="E29" s="10">
        <f>'Coleta 2'!H29*2</f>
        <v>1.5953999999999999</v>
      </c>
      <c r="F29" s="12">
        <v>9.2472743009999997E-2</v>
      </c>
      <c r="G29" s="10">
        <v>23.81</v>
      </c>
      <c r="H29" s="10">
        <v>0.79769999999999996</v>
      </c>
      <c r="I29" s="11"/>
    </row>
    <row r="30" spans="1:9" ht="15.5">
      <c r="A30" s="10">
        <v>42</v>
      </c>
      <c r="B30" s="10" t="s">
        <v>11</v>
      </c>
      <c r="C30" s="10">
        <v>5</v>
      </c>
      <c r="D30" s="10">
        <f>'Coleta 2'!G30*2</f>
        <v>17.141999999999999</v>
      </c>
      <c r="E30" s="10">
        <f>'Coleta 2'!H30*2</f>
        <v>0.61480000000000001</v>
      </c>
      <c r="F30" s="12">
        <v>6.1568946239999998E-2</v>
      </c>
      <c r="G30" s="10">
        <v>8.5709999999999997</v>
      </c>
      <c r="H30" s="10">
        <v>0.30740000000000001</v>
      </c>
      <c r="I30" s="11"/>
    </row>
    <row r="31" spans="1:9" ht="15.5">
      <c r="A31" s="10">
        <v>44</v>
      </c>
      <c r="B31" s="10" t="s">
        <v>12</v>
      </c>
      <c r="C31" s="10">
        <v>3</v>
      </c>
      <c r="D31" s="10">
        <f>'Coleta 2'!G31*2</f>
        <v>24.34</v>
      </c>
      <c r="E31" s="10">
        <f>'Coleta 2'!H31*2</f>
        <v>0.78600000000000003</v>
      </c>
      <c r="F31" s="12">
        <v>6.3040555609999993E-2</v>
      </c>
      <c r="G31" s="10">
        <v>12.17</v>
      </c>
      <c r="H31" s="10">
        <v>0.39300000000000002</v>
      </c>
      <c r="I31" s="11"/>
    </row>
    <row r="32" spans="1:9" ht="15.5">
      <c r="A32" s="10">
        <v>45</v>
      </c>
      <c r="B32" s="10" t="s">
        <v>12</v>
      </c>
      <c r="C32" s="10">
        <v>4</v>
      </c>
      <c r="D32" s="10">
        <f>'Coleta 2'!G32*2</f>
        <v>14.24</v>
      </c>
      <c r="E32" s="10">
        <f>'Coleta 2'!H32*2</f>
        <v>0.52159999999999995</v>
      </c>
      <c r="F32" s="12">
        <v>5.4879812739999999E-2</v>
      </c>
      <c r="G32" s="10">
        <v>7.12</v>
      </c>
      <c r="H32" s="10">
        <v>0.26079999999999998</v>
      </c>
      <c r="I32" s="11"/>
    </row>
    <row r="33" spans="1:9" ht="15.5">
      <c r="A33" s="10">
        <v>46</v>
      </c>
      <c r="B33" s="10" t="s">
        <v>9</v>
      </c>
      <c r="C33" s="10">
        <v>2</v>
      </c>
      <c r="D33" s="10">
        <f>'Coleta 2'!G33*2</f>
        <v>97.62</v>
      </c>
      <c r="E33" s="10">
        <f>'Coleta 2'!H33*2</f>
        <v>0.2102</v>
      </c>
      <c r="F33" s="12">
        <v>5.5950074099999997E-2</v>
      </c>
      <c r="G33" s="10">
        <v>48.81</v>
      </c>
      <c r="H33" s="10">
        <v>0.1051</v>
      </c>
      <c r="I33" s="11"/>
    </row>
    <row r="34" spans="1:9" ht="15.5">
      <c r="A34" s="10">
        <v>47</v>
      </c>
      <c r="B34" s="10" t="s">
        <v>10</v>
      </c>
      <c r="C34" s="10">
        <v>5</v>
      </c>
      <c r="D34" s="10">
        <f>'Coleta 2'!G34*2</f>
        <v>21.72</v>
      </c>
      <c r="E34" s="10">
        <f>'Coleta 2'!H34*2</f>
        <v>0.54959999999999998</v>
      </c>
      <c r="F34" s="12">
        <v>5.7154118130000001E-2</v>
      </c>
      <c r="G34" s="10">
        <v>10.86</v>
      </c>
      <c r="H34" s="10">
        <v>0.27479999999999999</v>
      </c>
      <c r="I34" s="11"/>
    </row>
    <row r="35" spans="1:9" ht="15.5">
      <c r="A35" s="10">
        <v>48</v>
      </c>
      <c r="B35" s="10" t="s">
        <v>10</v>
      </c>
      <c r="C35" s="10">
        <v>1</v>
      </c>
      <c r="D35" s="10">
        <f>'Coleta 2'!G35*2</f>
        <v>26.22</v>
      </c>
      <c r="E35" s="10">
        <f>'Coleta 2'!H35*2</f>
        <v>0.58399999999999996</v>
      </c>
      <c r="F35" s="12">
        <v>3.3608368210000003E-2</v>
      </c>
      <c r="G35" s="10">
        <v>13.11</v>
      </c>
      <c r="H35" s="10">
        <v>0.29199999999999998</v>
      </c>
      <c r="I35" s="11"/>
    </row>
    <row r="36" spans="1:9" ht="15.5">
      <c r="A36" s="10">
        <v>49</v>
      </c>
      <c r="B36" s="10" t="s">
        <v>10</v>
      </c>
      <c r="C36" s="10">
        <v>4</v>
      </c>
      <c r="D36" s="10">
        <f>'Coleta 2'!G36*2</f>
        <v>29.08</v>
      </c>
      <c r="E36" s="10">
        <f>'Coleta 2'!H36*2</f>
        <v>0.87139999999999995</v>
      </c>
      <c r="F36" s="12">
        <v>5.6083856770000003E-2</v>
      </c>
      <c r="G36" s="10">
        <v>14.54</v>
      </c>
      <c r="H36" s="10">
        <v>0.43569999999999998</v>
      </c>
      <c r="I36" s="11"/>
    </row>
    <row r="37" spans="1:9">
      <c r="A37" s="10">
        <v>51</v>
      </c>
      <c r="B37" s="10" t="s">
        <v>9</v>
      </c>
      <c r="C37" s="10">
        <v>2</v>
      </c>
      <c r="D37" s="10">
        <f>'Coleta 2'!G37*2</f>
        <v>61.3</v>
      </c>
      <c r="E37" s="10">
        <f>'Coleta 2'!H37*2</f>
        <v>0.14235999999999999</v>
      </c>
      <c r="F37" s="10" t="s">
        <v>30</v>
      </c>
      <c r="G37" s="10">
        <v>30.65</v>
      </c>
      <c r="H37" s="10">
        <v>7.1179999999999993E-2</v>
      </c>
      <c r="I37" s="11"/>
    </row>
    <row r="38" spans="1:9" ht="15.5">
      <c r="A38" s="10">
        <v>52</v>
      </c>
      <c r="B38" s="10" t="s">
        <v>11</v>
      </c>
      <c r="C38" s="10">
        <v>3</v>
      </c>
      <c r="D38" s="10">
        <f>'Coleta 2'!G38*2</f>
        <v>18.434000000000001</v>
      </c>
      <c r="E38" s="10">
        <f>'Coleta 2'!H38*2</f>
        <v>0.25259999999999999</v>
      </c>
      <c r="F38" s="12">
        <v>0.25702542710999998</v>
      </c>
      <c r="G38" s="10">
        <v>9.2170000000000005</v>
      </c>
      <c r="H38" s="10">
        <v>0.1263</v>
      </c>
      <c r="I38" s="11"/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&amp;CPágina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selection sqref="A1:XFD1048576"/>
    </sheetView>
  </sheetViews>
  <sheetFormatPr defaultColWidth="8.81640625" defaultRowHeight="14.5"/>
  <cols>
    <col min="1" max="3" width="8.81640625" style="2"/>
    <col min="4" max="6" width="8.81640625" style="3"/>
    <col min="7" max="16384" width="8.81640625" style="2"/>
  </cols>
  <sheetData>
    <row r="1" spans="1:8">
      <c r="A1" s="19" t="s">
        <v>0</v>
      </c>
      <c r="B1" s="10" t="s">
        <v>1</v>
      </c>
      <c r="C1" s="10" t="s">
        <v>2</v>
      </c>
      <c r="D1" s="19" t="s">
        <v>3</v>
      </c>
      <c r="E1" s="19" t="s">
        <v>4</v>
      </c>
      <c r="F1" s="19" t="s">
        <v>5</v>
      </c>
      <c r="G1" s="10" t="s">
        <v>14</v>
      </c>
      <c r="H1" s="10" t="s">
        <v>15</v>
      </c>
    </row>
    <row r="2" spans="1:8" ht="15.5">
      <c r="A2" s="10">
        <v>3</v>
      </c>
      <c r="B2" s="10" t="s">
        <v>12</v>
      </c>
      <c r="C2" s="10">
        <v>2</v>
      </c>
      <c r="D2" s="10">
        <f>'Coleta 3'!G2*2</f>
        <v>19.085999999999999</v>
      </c>
      <c r="E2" s="10">
        <f>'Coleta 3'!H2*2</f>
        <v>0</v>
      </c>
      <c r="F2" s="12">
        <v>2.3230000000000001E-2</v>
      </c>
      <c r="G2" s="22">
        <v>9.5429999999999993</v>
      </c>
      <c r="H2" s="22">
        <v>0</v>
      </c>
    </row>
    <row r="3" spans="1:8" ht="15.5">
      <c r="A3" s="10">
        <v>4</v>
      </c>
      <c r="B3" s="10" t="s">
        <v>9</v>
      </c>
      <c r="C3" s="10">
        <v>5</v>
      </c>
      <c r="D3" s="10">
        <f>'Coleta 3'!G3*2</f>
        <v>8.6959999999999997</v>
      </c>
      <c r="E3" s="10">
        <f>'Coleta 3'!H3*2</f>
        <v>0.24399999999999999</v>
      </c>
      <c r="F3" s="12">
        <v>4.0287999999999997E-2</v>
      </c>
      <c r="G3" s="22">
        <v>4.3479999999999999</v>
      </c>
      <c r="H3" s="22">
        <v>0.122</v>
      </c>
    </row>
    <row r="4" spans="1:8" ht="15.5">
      <c r="A4" s="10">
        <v>6</v>
      </c>
      <c r="B4" s="10" t="s">
        <v>10</v>
      </c>
      <c r="C4" s="10">
        <v>4</v>
      </c>
      <c r="D4" s="10">
        <f>'Coleta 3'!G4*2</f>
        <v>7.97</v>
      </c>
      <c r="E4" s="10">
        <f>'Coleta 3'!H4*2</f>
        <v>0.26179999999999998</v>
      </c>
      <c r="F4" s="12">
        <v>5.2650000000000002E-2</v>
      </c>
      <c r="G4" s="22">
        <v>3.9849999999999999</v>
      </c>
      <c r="H4" s="22">
        <v>0.13089999999999999</v>
      </c>
    </row>
    <row r="5" spans="1:8" ht="15.5">
      <c r="A5" s="10">
        <v>8</v>
      </c>
      <c r="B5" s="10" t="s">
        <v>11</v>
      </c>
      <c r="C5" s="10">
        <v>5</v>
      </c>
      <c r="D5" s="10">
        <f>'Coleta 3'!G5*2</f>
        <v>4.9359999999999999</v>
      </c>
      <c r="E5" s="10">
        <f>'Coleta 3'!H5*2</f>
        <v>0.22420000000000001</v>
      </c>
      <c r="F5" s="12">
        <v>5.2075999999999997E-2</v>
      </c>
      <c r="G5" s="22">
        <v>2.468</v>
      </c>
      <c r="H5" s="22">
        <v>0.11210000000000001</v>
      </c>
    </row>
    <row r="6" spans="1:8" ht="15.5">
      <c r="A6" s="10">
        <v>9</v>
      </c>
      <c r="B6" s="10" t="s">
        <v>9</v>
      </c>
      <c r="C6" s="10">
        <v>1</v>
      </c>
      <c r="D6" s="10">
        <f>'Coleta 3'!G6*2</f>
        <v>11.208</v>
      </c>
      <c r="E6" s="10">
        <f>'Coleta 3'!H6*2</f>
        <v>0.45379999999999998</v>
      </c>
      <c r="F6" s="12">
        <v>2.2575999999999999E-2</v>
      </c>
      <c r="G6" s="22">
        <v>5.6040000000000001</v>
      </c>
      <c r="H6" s="22">
        <v>0.22689999999999999</v>
      </c>
    </row>
    <row r="7" spans="1:8" ht="15.5">
      <c r="A7" s="10">
        <v>10</v>
      </c>
      <c r="B7" s="10" t="s">
        <v>12</v>
      </c>
      <c r="C7" s="10">
        <v>1</v>
      </c>
      <c r="D7" s="10">
        <f>'Coleta 3'!G7*2</f>
        <v>1.7936000000000001</v>
      </c>
      <c r="E7" s="10">
        <f>'Coleta 3'!H7*2</f>
        <v>0.16667999999999999</v>
      </c>
      <c r="F7" s="12">
        <v>0.119944</v>
      </c>
      <c r="G7" s="22">
        <v>0.89680000000000004</v>
      </c>
      <c r="H7" s="22">
        <v>8.3339999999999997E-2</v>
      </c>
    </row>
    <row r="8" spans="1:8" ht="15.5">
      <c r="A8" s="10">
        <v>12</v>
      </c>
      <c r="B8" s="10" t="s">
        <v>11</v>
      </c>
      <c r="C8" s="10">
        <v>2</v>
      </c>
      <c r="D8" s="10">
        <f>'Coleta 3'!G8*2</f>
        <v>11.286</v>
      </c>
      <c r="E8" s="10">
        <f>'Coleta 3'!H8*2</f>
        <v>0.3296</v>
      </c>
      <c r="F8" s="12">
        <v>0.18928400000000001</v>
      </c>
      <c r="G8" s="22">
        <v>5.6429999999999998</v>
      </c>
      <c r="H8" s="22">
        <v>0.1648</v>
      </c>
    </row>
    <row r="9" spans="1:8" ht="15.5">
      <c r="A9" s="10">
        <v>13</v>
      </c>
      <c r="B9" s="10" t="s">
        <v>9</v>
      </c>
      <c r="C9" s="10">
        <v>3</v>
      </c>
      <c r="D9" s="10">
        <f>'Coleta 3'!G9*2</f>
        <v>6.1719999999999997</v>
      </c>
      <c r="E9" s="10">
        <f>'Coleta 3'!H9*2</f>
        <v>0.24099999999999999</v>
      </c>
      <c r="F9" s="12">
        <v>3.7519999999999998E-2</v>
      </c>
      <c r="G9" s="22">
        <v>3.0859999999999999</v>
      </c>
      <c r="H9" s="22">
        <v>0.1205</v>
      </c>
    </row>
    <row r="10" spans="1:8" ht="15.5">
      <c r="A10" s="10">
        <v>14</v>
      </c>
      <c r="B10" s="10" t="s">
        <v>11</v>
      </c>
      <c r="C10" s="10">
        <v>4</v>
      </c>
      <c r="D10" s="10">
        <f>'Coleta 3'!G10*2</f>
        <v>16.015999999999998</v>
      </c>
      <c r="E10" s="10">
        <f>'Coleta 3'!H10*2</f>
        <v>0.46139999999999998</v>
      </c>
      <c r="F10" s="12">
        <v>2.3598000000000001E-2</v>
      </c>
      <c r="G10" s="22">
        <v>8.0079999999999991</v>
      </c>
      <c r="H10" s="22">
        <v>0.23069999999999999</v>
      </c>
    </row>
    <row r="11" spans="1:8" ht="15.5">
      <c r="A11" s="10">
        <v>15</v>
      </c>
      <c r="B11" s="10" t="s">
        <v>10</v>
      </c>
      <c r="C11" s="10">
        <v>2</v>
      </c>
      <c r="D11" s="10">
        <f>'Coleta 3'!G11*2</f>
        <v>11.342000000000001</v>
      </c>
      <c r="E11" s="10">
        <f>'Coleta 3'!H11*2</f>
        <v>0.43540000000000001</v>
      </c>
      <c r="F11" s="12">
        <v>3.1289999999999998E-2</v>
      </c>
      <c r="G11" s="22">
        <v>5.6710000000000003</v>
      </c>
      <c r="H11" s="22">
        <v>0.2177</v>
      </c>
    </row>
    <row r="12" spans="1:8" ht="15.5">
      <c r="A12" s="10">
        <v>16</v>
      </c>
      <c r="B12" s="10" t="s">
        <v>9</v>
      </c>
      <c r="C12" s="10">
        <v>3</v>
      </c>
      <c r="D12" s="10">
        <f>'Coleta 3'!G12*2</f>
        <v>5.758</v>
      </c>
      <c r="E12" s="10">
        <f>'Coleta 3'!H12*2</f>
        <v>0.3206</v>
      </c>
      <c r="F12" s="12">
        <v>3.9671999999999999E-2</v>
      </c>
      <c r="G12" s="22">
        <v>2.879</v>
      </c>
      <c r="H12" s="22">
        <v>0.1603</v>
      </c>
    </row>
    <row r="13" spans="1:8" ht="15.5">
      <c r="A13" s="10">
        <v>17</v>
      </c>
      <c r="B13" s="10" t="s">
        <v>11</v>
      </c>
      <c r="C13" s="10">
        <v>1</v>
      </c>
      <c r="D13" s="10">
        <f>'Coleta 3'!G13*2</f>
        <v>51.04</v>
      </c>
      <c r="E13" s="10">
        <f>'Coleta 3'!H13*2</f>
        <v>0.3846</v>
      </c>
      <c r="F13" s="12">
        <v>0.60141599999999995</v>
      </c>
      <c r="G13" s="22">
        <v>25.52</v>
      </c>
      <c r="H13" s="22">
        <v>0.1923</v>
      </c>
    </row>
    <row r="14" spans="1:8" ht="15.5">
      <c r="A14" s="10">
        <v>20</v>
      </c>
      <c r="B14" s="10" t="s">
        <v>11</v>
      </c>
      <c r="C14" s="10">
        <v>1</v>
      </c>
      <c r="D14" s="10">
        <f>'Coleta 3'!G14*2</f>
        <v>12.06</v>
      </c>
      <c r="E14" s="10">
        <f>'Coleta 3'!H14*2</f>
        <v>0.46800000000000003</v>
      </c>
      <c r="F14" s="12">
        <v>8.8188000000000002E-2</v>
      </c>
      <c r="G14" s="22">
        <v>6.03</v>
      </c>
      <c r="H14" s="22">
        <v>0.23400000000000001</v>
      </c>
    </row>
    <row r="15" spans="1:8" ht="15.5">
      <c r="A15" s="10">
        <v>22</v>
      </c>
      <c r="B15" s="10" t="s">
        <v>9</v>
      </c>
      <c r="C15" s="10">
        <v>4</v>
      </c>
      <c r="D15" s="10">
        <f>'Coleta 3'!G15*2</f>
        <v>9.0760000000000005</v>
      </c>
      <c r="E15" s="10">
        <f>'Coleta 3'!H15*2</f>
        <v>0.44400000000000001</v>
      </c>
      <c r="F15" s="12">
        <v>3.3952000000000003E-2</v>
      </c>
      <c r="G15" s="22">
        <v>4.5380000000000003</v>
      </c>
      <c r="H15" s="22">
        <v>0.222</v>
      </c>
    </row>
    <row r="16" spans="1:8" ht="15.5">
      <c r="A16" s="10">
        <v>23</v>
      </c>
      <c r="B16" s="10" t="s">
        <v>10</v>
      </c>
      <c r="C16" s="10">
        <v>2</v>
      </c>
      <c r="D16" s="10">
        <f>'Coleta 3'!G16*2</f>
        <v>18.606000000000002</v>
      </c>
      <c r="E16" s="10">
        <f>'Coleta 3'!H16*2</f>
        <v>0.57099999999999995</v>
      </c>
      <c r="F16" s="12">
        <v>2.2138000000000001E-2</v>
      </c>
      <c r="G16" s="22">
        <v>9.3030000000000008</v>
      </c>
      <c r="H16" s="22">
        <v>0.28549999999999998</v>
      </c>
    </row>
    <row r="17" spans="1:8" ht="15.5">
      <c r="A17" s="10">
        <v>24</v>
      </c>
      <c r="B17" s="10" t="s">
        <v>11</v>
      </c>
      <c r="C17" s="10">
        <v>2</v>
      </c>
      <c r="D17" s="10">
        <f>'Coleta 3'!G17*2</f>
        <v>8.6479999999999997</v>
      </c>
      <c r="E17" s="10">
        <f>'Coleta 3'!H17*2</f>
        <v>0.31480000000000002</v>
      </c>
      <c r="F17" s="12">
        <v>0.107406</v>
      </c>
      <c r="G17" s="22">
        <v>4.3239999999999998</v>
      </c>
      <c r="H17" s="22">
        <v>0.15740000000000001</v>
      </c>
    </row>
    <row r="18" spans="1:8">
      <c r="A18" s="10">
        <v>26</v>
      </c>
      <c r="B18" s="10" t="s">
        <v>12</v>
      </c>
      <c r="C18" s="10">
        <v>4</v>
      </c>
      <c r="D18" s="10">
        <f>'Coleta 3'!G18*2</f>
        <v>4.1399999999999997</v>
      </c>
      <c r="E18" s="10">
        <f>'Coleta 3'!H18*2</f>
        <v>0.14885999999999999</v>
      </c>
      <c r="F18" s="10" t="s">
        <v>30</v>
      </c>
      <c r="G18" s="22">
        <v>2.0699999999999998</v>
      </c>
      <c r="H18" s="22">
        <v>7.4429999999999996E-2</v>
      </c>
    </row>
    <row r="19" spans="1:8" ht="15.5">
      <c r="A19" s="10">
        <v>27</v>
      </c>
      <c r="B19" s="10" t="s">
        <v>11</v>
      </c>
      <c r="C19" s="10">
        <v>3</v>
      </c>
      <c r="D19" s="10">
        <f>'Coleta 3'!G19*2</f>
        <v>14.103999999999999</v>
      </c>
      <c r="E19" s="10">
        <f>'Coleta 3'!H19*2</f>
        <v>0.2848</v>
      </c>
      <c r="F19" s="12">
        <v>6.2831999999999999E-2</v>
      </c>
      <c r="G19" s="22">
        <v>7.0519999999999996</v>
      </c>
      <c r="H19" s="22">
        <v>0.1424</v>
      </c>
    </row>
    <row r="20" spans="1:8" ht="15.5">
      <c r="A20" s="10">
        <v>28</v>
      </c>
      <c r="B20" s="10" t="s">
        <v>11</v>
      </c>
      <c r="C20" s="10">
        <v>4</v>
      </c>
      <c r="D20" s="10">
        <f>'Coleta 3'!G20*2</f>
        <v>9.9960000000000004</v>
      </c>
      <c r="E20" s="10">
        <f>'Coleta 3'!H20*2</f>
        <v>0.377</v>
      </c>
      <c r="F20" s="12">
        <v>9.0980000000000005E-2</v>
      </c>
      <c r="G20" s="22">
        <v>4.9980000000000002</v>
      </c>
      <c r="H20" s="22">
        <v>0.1885</v>
      </c>
    </row>
    <row r="21" spans="1:8" ht="15.5">
      <c r="A21" s="10">
        <v>31</v>
      </c>
      <c r="B21" s="10" t="s">
        <v>9</v>
      </c>
      <c r="C21" s="10">
        <v>1</v>
      </c>
      <c r="D21" s="10">
        <f>'Coleta 3'!G21*2</f>
        <v>18.986000000000001</v>
      </c>
      <c r="E21" s="10">
        <f>'Coleta 3'!H21*2</f>
        <v>0.29480000000000001</v>
      </c>
      <c r="F21" s="12">
        <v>3.7816000000000002E-2</v>
      </c>
      <c r="G21" s="22">
        <v>9.4930000000000003</v>
      </c>
      <c r="H21" s="22">
        <v>0.1474</v>
      </c>
    </row>
    <row r="22" spans="1:8" ht="15.5">
      <c r="A22" s="10">
        <v>32</v>
      </c>
      <c r="B22" s="10" t="s">
        <v>10</v>
      </c>
      <c r="C22" s="10">
        <v>1</v>
      </c>
      <c r="D22" s="10">
        <f>'Coleta 3'!G22*2</f>
        <v>53.8</v>
      </c>
      <c r="E22" s="10">
        <f>'Coleta 3'!H22*2</f>
        <v>0.55279999999999996</v>
      </c>
      <c r="F22" s="12">
        <v>0.284912</v>
      </c>
      <c r="G22" s="22">
        <v>26.9</v>
      </c>
      <c r="H22" s="22">
        <v>0.27639999999999998</v>
      </c>
    </row>
    <row r="23" spans="1:8" ht="15.5">
      <c r="A23" s="10">
        <v>33</v>
      </c>
      <c r="B23" s="10" t="s">
        <v>9</v>
      </c>
      <c r="C23" s="10">
        <v>5</v>
      </c>
      <c r="D23" s="10">
        <f>'Coleta 3'!G23*2</f>
        <v>9.5220000000000002</v>
      </c>
      <c r="E23" s="10">
        <f>'Coleta 3'!H23*2</f>
        <v>0.25380000000000003</v>
      </c>
      <c r="F23" s="12">
        <v>1.9991999999999999E-2</v>
      </c>
      <c r="G23" s="22">
        <v>4.7610000000000001</v>
      </c>
      <c r="H23" s="22">
        <v>0.12690000000000001</v>
      </c>
    </row>
    <row r="24" spans="1:8" ht="15.5">
      <c r="A24" s="10">
        <v>36</v>
      </c>
      <c r="B24" s="10" t="s">
        <v>12</v>
      </c>
      <c r="C24" s="10">
        <v>2</v>
      </c>
      <c r="D24" s="10">
        <f>'Coleta 3'!G24*2</f>
        <v>21.7</v>
      </c>
      <c r="E24" s="10">
        <f>'Coleta 3'!H24*2</f>
        <v>0.94259999999999999</v>
      </c>
      <c r="F24" s="12">
        <v>0.12378400000000001</v>
      </c>
      <c r="G24" s="22">
        <v>10.85</v>
      </c>
      <c r="H24" s="22">
        <v>0.4713</v>
      </c>
    </row>
    <row r="25" spans="1:8" ht="15.5">
      <c r="A25" s="10">
        <v>38</v>
      </c>
      <c r="B25" s="10" t="s">
        <v>10</v>
      </c>
      <c r="C25" s="10">
        <v>3</v>
      </c>
      <c r="D25" s="10">
        <f>'Coleta 3'!G25*2</f>
        <v>18.66</v>
      </c>
      <c r="E25" s="10">
        <f>'Coleta 3'!H25*2</f>
        <v>0.44</v>
      </c>
      <c r="F25" s="12">
        <v>1.7073999999999999E-2</v>
      </c>
      <c r="G25" s="22">
        <v>9.33</v>
      </c>
      <c r="H25" s="22">
        <v>0.22</v>
      </c>
    </row>
    <row r="26" spans="1:8" ht="15.5">
      <c r="A26" s="10">
        <v>40</v>
      </c>
      <c r="B26" s="10" t="s">
        <v>12</v>
      </c>
      <c r="C26" s="10">
        <v>3</v>
      </c>
      <c r="D26" s="10">
        <f>'Coleta 3'!G26*2</f>
        <v>10.715999999999999</v>
      </c>
      <c r="E26" s="10">
        <f>'Coleta 3'!H26*2</f>
        <v>0.3412</v>
      </c>
      <c r="F26" s="12">
        <v>2.8799999999999999E-2</v>
      </c>
      <c r="G26" s="22">
        <v>5.3579999999999997</v>
      </c>
      <c r="H26" s="22">
        <v>0.1706</v>
      </c>
    </row>
    <row r="27" spans="1:8" ht="15.5">
      <c r="A27" s="10">
        <v>41</v>
      </c>
      <c r="B27" s="10" t="s">
        <v>12</v>
      </c>
      <c r="C27" s="10">
        <v>5</v>
      </c>
      <c r="D27" s="10">
        <f>'Coleta 3'!G27*2</f>
        <v>11.676</v>
      </c>
      <c r="E27" s="10">
        <f>'Coleta 3'!H27*2</f>
        <v>0.33760000000000001</v>
      </c>
      <c r="F27" s="12">
        <v>5.4945000000000001E-2</v>
      </c>
      <c r="G27" s="22">
        <v>5.8380000000000001</v>
      </c>
      <c r="H27" s="22">
        <v>0.16880000000000001</v>
      </c>
    </row>
    <row r="28" spans="1:8" ht="15.5">
      <c r="A28" s="10">
        <v>42</v>
      </c>
      <c r="B28" s="10" t="s">
        <v>11</v>
      </c>
      <c r="C28" s="10">
        <v>5</v>
      </c>
      <c r="D28" s="10">
        <f>'Coleta 3'!G28*2</f>
        <v>8.9039999999999999</v>
      </c>
      <c r="E28" s="10">
        <f>'Coleta 3'!H28*2</f>
        <v>0.29520000000000002</v>
      </c>
      <c r="F28" s="12">
        <v>7.2875999999999996E-2</v>
      </c>
      <c r="G28" s="22">
        <v>4.452</v>
      </c>
      <c r="H28" s="22">
        <v>0.14760000000000001</v>
      </c>
    </row>
    <row r="29" spans="1:8" ht="15.5">
      <c r="A29" s="10">
        <v>44</v>
      </c>
      <c r="B29" s="10" t="s">
        <v>12</v>
      </c>
      <c r="C29" s="10">
        <v>3</v>
      </c>
      <c r="D29" s="10">
        <f>'Coleta 3'!G29*2</f>
        <v>33.92</v>
      </c>
      <c r="E29" s="10">
        <f>'Coleta 3'!H29*2</f>
        <v>0.99119999999999997</v>
      </c>
      <c r="F29" s="12">
        <v>7.2120000000000004E-2</v>
      </c>
      <c r="G29" s="22">
        <v>16.96</v>
      </c>
      <c r="H29" s="22">
        <v>0.49559999999999998</v>
      </c>
    </row>
    <row r="30" spans="1:8" ht="15.5">
      <c r="A30" s="10">
        <v>45</v>
      </c>
      <c r="B30" s="10" t="s">
        <v>12</v>
      </c>
      <c r="C30" s="10">
        <v>4</v>
      </c>
      <c r="D30" s="10">
        <f>'Coleta 3'!G30*2</f>
        <v>26.2</v>
      </c>
      <c r="E30" s="10">
        <f>'Coleta 3'!H30*2</f>
        <v>0.76519999999999999</v>
      </c>
      <c r="F30" s="12">
        <v>6.8474999999999994E-2</v>
      </c>
      <c r="G30" s="22">
        <v>13.1</v>
      </c>
      <c r="H30" s="22">
        <v>0.3826</v>
      </c>
    </row>
    <row r="31" spans="1:8" ht="15.5">
      <c r="A31" s="10">
        <v>46</v>
      </c>
      <c r="B31" s="10" t="s">
        <v>9</v>
      </c>
      <c r="C31" s="10">
        <v>2</v>
      </c>
      <c r="D31" s="10">
        <f>'Coleta 3'!G31*2</f>
        <v>9.8019999999999996</v>
      </c>
      <c r="E31" s="10">
        <f>'Coleta 3'!H31*2</f>
        <v>0.4834</v>
      </c>
      <c r="F31" s="12">
        <v>4.4434000000000001E-2</v>
      </c>
      <c r="G31" s="22">
        <v>4.9009999999999998</v>
      </c>
      <c r="H31" s="22">
        <v>0.2417</v>
      </c>
    </row>
    <row r="32" spans="1:8" ht="15.5">
      <c r="A32" s="10">
        <v>47</v>
      </c>
      <c r="B32" s="10" t="s">
        <v>10</v>
      </c>
      <c r="C32" s="10">
        <v>5</v>
      </c>
      <c r="D32" s="10">
        <f>'Coleta 3'!G32*2</f>
        <v>12.64</v>
      </c>
      <c r="E32" s="10">
        <f>'Coleta 3'!H32*2</f>
        <v>0.52780000000000005</v>
      </c>
      <c r="F32" s="12">
        <v>4.0724000000000003E-2</v>
      </c>
      <c r="G32" s="22">
        <v>6.32</v>
      </c>
      <c r="H32" s="22">
        <v>0.26390000000000002</v>
      </c>
    </row>
    <row r="33" spans="1:8" ht="15.5">
      <c r="A33" s="10">
        <v>48</v>
      </c>
      <c r="B33" s="10" t="s">
        <v>10</v>
      </c>
      <c r="C33" s="10">
        <v>1</v>
      </c>
      <c r="D33" s="10">
        <f>'Coleta 3'!G33*2</f>
        <v>42.02</v>
      </c>
      <c r="E33" s="10">
        <f>'Coleta 3'!H33*2</f>
        <v>0.57740000000000002</v>
      </c>
      <c r="F33" s="12">
        <v>8.9279999999999998E-2</v>
      </c>
      <c r="G33" s="22">
        <v>21.01</v>
      </c>
      <c r="H33" s="22">
        <v>0.28870000000000001</v>
      </c>
    </row>
    <row r="34" spans="1:8" ht="15.5">
      <c r="A34" s="10">
        <v>49</v>
      </c>
      <c r="B34" s="10" t="s">
        <v>10</v>
      </c>
      <c r="C34" s="10">
        <v>4</v>
      </c>
      <c r="D34" s="10">
        <f>'Coleta 3'!G34*2</f>
        <v>22.52</v>
      </c>
      <c r="E34" s="10">
        <f>'Coleta 3'!H34*2</f>
        <v>0.77800000000000002</v>
      </c>
      <c r="F34" s="12">
        <v>3.4341999999999998E-2</v>
      </c>
      <c r="G34" s="22">
        <v>11.26</v>
      </c>
      <c r="H34" s="22">
        <v>0.38900000000000001</v>
      </c>
    </row>
    <row r="35" spans="1:8" ht="15.5">
      <c r="A35" s="10">
        <v>51</v>
      </c>
      <c r="B35" s="10" t="s">
        <v>9</v>
      </c>
      <c r="C35" s="10">
        <v>2</v>
      </c>
      <c r="D35" s="10">
        <f>'Coleta 3'!G35*2</f>
        <v>9.3819999999999997</v>
      </c>
      <c r="E35" s="10">
        <f>'Coleta 3'!H35*2</f>
        <v>0.29799999999999999</v>
      </c>
      <c r="F35" s="12">
        <v>5.8504E-2</v>
      </c>
      <c r="G35" s="22">
        <v>4.6909999999999998</v>
      </c>
      <c r="H35" s="22">
        <v>0.14899999999999999</v>
      </c>
    </row>
    <row r="36" spans="1:8" ht="15.5">
      <c r="A36" s="10">
        <v>52</v>
      </c>
      <c r="B36" s="10" t="s">
        <v>11</v>
      </c>
      <c r="C36" s="10">
        <v>3</v>
      </c>
      <c r="D36" s="10">
        <f>'Coleta 3'!G36*2</f>
        <v>8.9719999999999995</v>
      </c>
      <c r="E36" s="10">
        <f>'Coleta 3'!H36*2</f>
        <v>0.36620000000000003</v>
      </c>
      <c r="F36" s="12">
        <v>3.1283999999999999E-2</v>
      </c>
      <c r="G36" s="22">
        <v>4.4859999999999998</v>
      </c>
      <c r="H36" s="22">
        <v>0.18310000000000001</v>
      </c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&amp;CPágina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sqref="A1:XFD1048576"/>
    </sheetView>
  </sheetViews>
  <sheetFormatPr defaultRowHeight="14.5"/>
  <cols>
    <col min="1" max="1" width="8.26953125" style="3" bestFit="1" customWidth="1"/>
    <col min="2" max="2" width="9.7265625" style="3" bestFit="1" customWidth="1"/>
    <col min="3" max="3" width="5.36328125" style="3" bestFit="1" customWidth="1"/>
    <col min="4" max="4" width="10.453125" style="3" bestFit="1" customWidth="1"/>
    <col min="5" max="5" width="9.26953125" style="3" bestFit="1" customWidth="1"/>
    <col min="6" max="6" width="13.1796875" style="3" bestFit="1" customWidth="1"/>
    <col min="7" max="7" width="5.81640625" style="3" bestFit="1" customWidth="1"/>
    <col min="8" max="8" width="6.81640625" style="3" bestFit="1" customWidth="1"/>
    <col min="9" max="9" width="11.6328125" style="3" customWidth="1"/>
    <col min="10" max="10" width="8.26953125" style="3" bestFit="1" customWidth="1"/>
    <col min="11" max="11" width="7.36328125" style="3" bestFit="1" customWidth="1"/>
    <col min="12" max="16384" width="8.7265625" style="3"/>
  </cols>
  <sheetData>
    <row r="1" spans="1:8" s="3" customFormat="1">
      <c r="A1" s="19" t="s">
        <v>0</v>
      </c>
      <c r="B1" s="3" t="s">
        <v>1</v>
      </c>
      <c r="C1" s="3" t="s">
        <v>2</v>
      </c>
      <c r="D1" s="19" t="s">
        <v>3</v>
      </c>
      <c r="E1" s="19" t="s">
        <v>4</v>
      </c>
      <c r="F1" s="19" t="s">
        <v>5</v>
      </c>
      <c r="G1" s="3" t="s">
        <v>14</v>
      </c>
      <c r="H1" s="3" t="s">
        <v>15</v>
      </c>
    </row>
    <row r="2" spans="1:8" s="3" customFormat="1">
      <c r="A2" s="3">
        <v>3</v>
      </c>
      <c r="B2" s="3" t="s">
        <v>12</v>
      </c>
      <c r="C2" s="3">
        <v>2</v>
      </c>
      <c r="D2" s="3">
        <f>'Coleta 4'!G2*2</f>
        <v>13.942</v>
      </c>
      <c r="E2" s="3">
        <f>'Coleta 4'!H2*2</f>
        <v>0.71299999999999997</v>
      </c>
      <c r="F2" s="20">
        <v>4.7079999999999997E-2</v>
      </c>
      <c r="G2" s="3">
        <v>6.9710000000000001</v>
      </c>
      <c r="H2" s="3">
        <v>0.35649999999999998</v>
      </c>
    </row>
    <row r="3" spans="1:8" s="3" customFormat="1">
      <c r="A3" s="3">
        <v>4</v>
      </c>
      <c r="B3" s="3" t="s">
        <v>30</v>
      </c>
      <c r="C3" s="3">
        <v>5</v>
      </c>
      <c r="D3" s="3">
        <v>10.086</v>
      </c>
      <c r="E3" s="3">
        <v>0.39419999999999999</v>
      </c>
      <c r="F3" s="20">
        <v>4.9518E-2</v>
      </c>
      <c r="G3" s="3" t="s">
        <v>30</v>
      </c>
      <c r="H3" s="3" t="s">
        <v>30</v>
      </c>
    </row>
    <row r="4" spans="1:8" s="3" customFormat="1">
      <c r="A4" s="3">
        <v>8</v>
      </c>
      <c r="B4" s="3" t="s">
        <v>30</v>
      </c>
      <c r="C4" s="3">
        <v>5</v>
      </c>
      <c r="D4" s="3">
        <v>11.777100000000001</v>
      </c>
      <c r="E4" s="3">
        <v>0.35830800000000002</v>
      </c>
      <c r="F4" s="20">
        <v>1.1691999999999999E-2</v>
      </c>
      <c r="G4" s="3" t="s">
        <v>30</v>
      </c>
      <c r="H4" s="3" t="s">
        <v>30</v>
      </c>
    </row>
    <row r="5" spans="1:8" s="3" customFormat="1">
      <c r="A5" s="3">
        <v>9</v>
      </c>
      <c r="B5" s="3" t="s">
        <v>9</v>
      </c>
      <c r="C5" s="3">
        <v>1</v>
      </c>
      <c r="D5" s="3">
        <f>'Coleta 4'!G5*2</f>
        <v>76.02</v>
      </c>
      <c r="E5" s="3">
        <f>'Coleta 4'!H5*2</f>
        <v>0.82940000000000003</v>
      </c>
      <c r="F5" s="20">
        <v>3.5906E-2</v>
      </c>
      <c r="G5" s="3">
        <v>38.01</v>
      </c>
      <c r="H5" s="3">
        <v>0.41470000000000001</v>
      </c>
    </row>
    <row r="6" spans="1:8" s="3" customFormat="1">
      <c r="A6" s="3">
        <v>10</v>
      </c>
      <c r="B6" s="3" t="s">
        <v>12</v>
      </c>
      <c r="C6" s="3">
        <v>1</v>
      </c>
      <c r="D6" s="3">
        <f>'Coleta 4'!G6*2</f>
        <v>11.914</v>
      </c>
      <c r="E6" s="3">
        <f>'Coleta 4'!H6*2</f>
        <v>0.4446</v>
      </c>
      <c r="F6" s="20">
        <v>4.3268000000000001E-2</v>
      </c>
      <c r="G6" s="3">
        <v>5.9569999999999999</v>
      </c>
      <c r="H6" s="3">
        <v>0.2223</v>
      </c>
    </row>
    <row r="7" spans="1:8" s="3" customFormat="1">
      <c r="A7" s="3">
        <v>12</v>
      </c>
      <c r="B7" s="3" t="s">
        <v>11</v>
      </c>
      <c r="C7" s="3">
        <v>2</v>
      </c>
      <c r="D7" s="3">
        <f>'Coleta 4'!G7*2</f>
        <v>10.318</v>
      </c>
      <c r="E7" s="3">
        <f>'Coleta 4'!H7*2</f>
        <v>0.34060000000000001</v>
      </c>
      <c r="F7" s="20">
        <v>0.35738199999999998</v>
      </c>
      <c r="G7" s="3">
        <v>5.1589999999999998</v>
      </c>
      <c r="H7" s="3">
        <v>0.17030000000000001</v>
      </c>
    </row>
    <row r="8" spans="1:8" s="3" customFormat="1" ht="15.5">
      <c r="A8" s="21">
        <v>13</v>
      </c>
      <c r="B8" s="3" t="s">
        <v>30</v>
      </c>
      <c r="C8" s="3" t="s">
        <v>30</v>
      </c>
      <c r="D8" s="3" t="s">
        <v>30</v>
      </c>
      <c r="E8" s="3" t="s">
        <v>30</v>
      </c>
      <c r="F8" s="20">
        <v>2.5654E-2</v>
      </c>
      <c r="G8" s="3" t="s">
        <v>30</v>
      </c>
      <c r="H8" s="3" t="s">
        <v>30</v>
      </c>
    </row>
    <row r="9" spans="1:8" s="3" customFormat="1">
      <c r="A9" s="3">
        <v>14</v>
      </c>
      <c r="B9" s="3" t="s">
        <v>30</v>
      </c>
      <c r="C9" s="3">
        <v>5</v>
      </c>
      <c r="D9" s="3">
        <v>29.26</v>
      </c>
      <c r="E9" s="3">
        <v>0.7006</v>
      </c>
      <c r="F9" s="20">
        <v>2.5729999999999999E-2</v>
      </c>
      <c r="G9" s="3" t="s">
        <v>30</v>
      </c>
      <c r="H9" s="3" t="s">
        <v>30</v>
      </c>
    </row>
    <row r="10" spans="1:8" s="3" customFormat="1">
      <c r="A10" s="3">
        <v>15</v>
      </c>
      <c r="B10" s="3" t="s">
        <v>10</v>
      </c>
      <c r="C10" s="3">
        <v>2</v>
      </c>
      <c r="D10" s="3">
        <f>'Coleta 4'!G10*2</f>
        <v>19.478000000000002</v>
      </c>
      <c r="E10" s="3">
        <f>'Coleta 4'!H10*2</f>
        <v>0.72</v>
      </c>
      <c r="F10" s="20">
        <v>0.13037199999999999</v>
      </c>
      <c r="G10" s="3">
        <v>9.7390000000000008</v>
      </c>
      <c r="H10" s="3">
        <v>0.36</v>
      </c>
    </row>
    <row r="11" spans="1:8" s="3" customFormat="1" ht="15.5">
      <c r="A11" s="21">
        <v>16</v>
      </c>
      <c r="B11" s="3" t="s">
        <v>30</v>
      </c>
      <c r="C11" s="3" t="s">
        <v>30</v>
      </c>
      <c r="D11" s="3" t="s">
        <v>30</v>
      </c>
      <c r="E11" s="3" t="s">
        <v>30</v>
      </c>
      <c r="F11" s="20">
        <v>4.9748000000000001E-2</v>
      </c>
      <c r="G11" s="3" t="s">
        <v>30</v>
      </c>
      <c r="H11" s="3" t="s">
        <v>30</v>
      </c>
    </row>
    <row r="12" spans="1:8" s="3" customFormat="1">
      <c r="A12" s="3">
        <v>17</v>
      </c>
      <c r="B12" s="3" t="s">
        <v>11</v>
      </c>
      <c r="C12" s="3">
        <v>1</v>
      </c>
      <c r="D12" s="3">
        <f>'Coleta 4'!G12*2</f>
        <v>19.138000000000002</v>
      </c>
      <c r="E12" s="3">
        <f>'Coleta 4'!H12*2</f>
        <v>0.58020000000000005</v>
      </c>
      <c r="F12" s="20">
        <v>1.1492E-2</v>
      </c>
      <c r="G12" s="3">
        <v>9.5690000000000008</v>
      </c>
      <c r="H12" s="3">
        <v>0.29010000000000002</v>
      </c>
    </row>
    <row r="13" spans="1:8" s="3" customFormat="1">
      <c r="A13" s="3">
        <v>20</v>
      </c>
      <c r="B13" s="3" t="s">
        <v>11</v>
      </c>
      <c r="C13" s="3">
        <v>1</v>
      </c>
      <c r="D13" s="3">
        <f>'Coleta 4'!G13*2</f>
        <v>22.22</v>
      </c>
      <c r="E13" s="3">
        <f>'Coleta 4'!H13*2</f>
        <v>0.59360000000000002</v>
      </c>
      <c r="F13" s="20">
        <v>8.6041999999999993E-2</v>
      </c>
      <c r="G13" s="3">
        <v>11.11</v>
      </c>
      <c r="H13" s="3">
        <v>0.29680000000000001</v>
      </c>
    </row>
    <row r="14" spans="1:8" s="3" customFormat="1">
      <c r="A14" s="3">
        <v>22</v>
      </c>
      <c r="B14" s="3" t="s">
        <v>30</v>
      </c>
      <c r="C14" s="3">
        <v>5</v>
      </c>
      <c r="D14" s="3">
        <v>23.44</v>
      </c>
      <c r="E14" s="3">
        <v>0.52759999999999996</v>
      </c>
      <c r="F14" s="20">
        <v>1.9788E-2</v>
      </c>
      <c r="G14" s="3" t="s">
        <v>30</v>
      </c>
      <c r="H14" s="3" t="s">
        <v>30</v>
      </c>
    </row>
    <row r="15" spans="1:8" s="3" customFormat="1">
      <c r="A15" s="3">
        <v>23</v>
      </c>
      <c r="B15" s="3" t="s">
        <v>10</v>
      </c>
      <c r="C15" s="3">
        <v>2</v>
      </c>
      <c r="D15" s="3">
        <f>'Coleta 4'!G15*2</f>
        <v>35.159999999999997</v>
      </c>
      <c r="E15" s="3">
        <f>'Coleta 4'!H15*2</f>
        <v>1.0069999999999999</v>
      </c>
      <c r="F15" s="20">
        <v>3.1593999999999997E-2</v>
      </c>
      <c r="G15" s="3">
        <v>17.579999999999998</v>
      </c>
      <c r="H15" s="3">
        <v>0.50349999999999995</v>
      </c>
    </row>
    <row r="16" spans="1:8" s="3" customFormat="1">
      <c r="A16" s="3">
        <v>24</v>
      </c>
      <c r="B16" s="3" t="s">
        <v>11</v>
      </c>
      <c r="C16" s="3">
        <v>2</v>
      </c>
      <c r="D16" s="3">
        <f>'Coleta 4'!G16*2</f>
        <v>9.9179999999999993</v>
      </c>
      <c r="E16" s="3">
        <f>'Coleta 4'!H16*2</f>
        <v>0.37280000000000002</v>
      </c>
      <c r="F16" s="20">
        <v>2.7834000000000001E-2</v>
      </c>
      <c r="G16" s="3">
        <v>4.9589999999999996</v>
      </c>
      <c r="H16" s="3">
        <v>0.18640000000000001</v>
      </c>
    </row>
    <row r="17" spans="1:8" s="3" customFormat="1" ht="15.5">
      <c r="A17" s="21">
        <v>27</v>
      </c>
      <c r="B17" s="3" t="s">
        <v>30</v>
      </c>
      <c r="C17" s="3" t="s">
        <v>30</v>
      </c>
      <c r="D17" s="3" t="s">
        <v>30</v>
      </c>
      <c r="E17" s="3" t="s">
        <v>30</v>
      </c>
      <c r="F17" s="20">
        <v>0.12706200000000001</v>
      </c>
      <c r="G17" s="3" t="s">
        <v>30</v>
      </c>
      <c r="H17" s="3" t="s">
        <v>30</v>
      </c>
    </row>
    <row r="18" spans="1:8" s="3" customFormat="1">
      <c r="A18" s="3">
        <v>28</v>
      </c>
      <c r="B18" s="3" t="s">
        <v>30</v>
      </c>
      <c r="C18" s="3">
        <v>5</v>
      </c>
      <c r="D18" s="3">
        <v>10.657999999999999</v>
      </c>
      <c r="E18" s="3">
        <v>0.43280000000000002</v>
      </c>
      <c r="F18" s="20">
        <v>6.547E-2</v>
      </c>
      <c r="G18" s="3" t="s">
        <v>30</v>
      </c>
      <c r="H18" s="3" t="s">
        <v>30</v>
      </c>
    </row>
    <row r="19" spans="1:8" s="3" customFormat="1">
      <c r="A19" s="3">
        <v>31</v>
      </c>
      <c r="B19" s="3" t="s">
        <v>9</v>
      </c>
      <c r="C19" s="3">
        <v>1</v>
      </c>
      <c r="D19" s="3">
        <f>'Coleta 4'!G19*2</f>
        <v>13.61</v>
      </c>
      <c r="E19" s="3">
        <f>'Coleta 4'!H19*2</f>
        <v>0.378</v>
      </c>
      <c r="F19" s="20">
        <v>1.668E-2</v>
      </c>
      <c r="G19" s="3">
        <v>6.8049999999999997</v>
      </c>
      <c r="H19" s="3">
        <v>0.189</v>
      </c>
    </row>
    <row r="20" spans="1:8" s="3" customFormat="1">
      <c r="A20" s="3">
        <v>32</v>
      </c>
      <c r="B20" s="3" t="s">
        <v>10</v>
      </c>
      <c r="C20" s="3">
        <v>1</v>
      </c>
      <c r="D20" s="3">
        <f>'Coleta 4'!G20*2</f>
        <v>18.577999999999999</v>
      </c>
      <c r="E20" s="3">
        <f>'Coleta 4'!H20*2</f>
        <v>0.7782</v>
      </c>
      <c r="F20" s="20">
        <v>0.114412</v>
      </c>
      <c r="G20" s="3">
        <v>9.2889999999999997</v>
      </c>
      <c r="H20" s="3">
        <v>0.3891</v>
      </c>
    </row>
    <row r="21" spans="1:8" s="3" customFormat="1">
      <c r="A21" s="3">
        <v>33</v>
      </c>
      <c r="B21" s="3" t="s">
        <v>30</v>
      </c>
      <c r="C21" s="3">
        <v>5</v>
      </c>
      <c r="D21" s="3">
        <v>8.7720000000000002</v>
      </c>
      <c r="E21" s="3">
        <v>0.36</v>
      </c>
      <c r="F21" s="20">
        <v>1.3022000000000001E-2</v>
      </c>
      <c r="G21" s="3" t="s">
        <v>30</v>
      </c>
      <c r="H21" s="3" t="s">
        <v>30</v>
      </c>
    </row>
    <row r="22" spans="1:8" s="3" customFormat="1">
      <c r="A22" s="3">
        <v>36</v>
      </c>
      <c r="B22" s="3" t="s">
        <v>12</v>
      </c>
      <c r="C22" s="3">
        <v>2</v>
      </c>
      <c r="D22" s="3">
        <f>'Coleta 4'!G22*2</f>
        <v>24.74</v>
      </c>
      <c r="E22" s="3">
        <f>'Coleta 4'!H22*2</f>
        <v>0.97919999999999996</v>
      </c>
      <c r="F22" s="20">
        <v>7.9654000000000003E-2</v>
      </c>
      <c r="G22" s="3">
        <v>12.37</v>
      </c>
      <c r="H22" s="3">
        <v>0.48959999999999998</v>
      </c>
    </row>
    <row r="23" spans="1:8" s="3" customFormat="1">
      <c r="A23" s="3">
        <v>38</v>
      </c>
      <c r="B23" s="3" t="s">
        <v>30</v>
      </c>
      <c r="C23" s="3" t="s">
        <v>30</v>
      </c>
      <c r="D23" s="3" t="s">
        <v>30</v>
      </c>
      <c r="E23" s="3" t="s">
        <v>30</v>
      </c>
      <c r="F23" s="20">
        <v>0.55149199999999998</v>
      </c>
      <c r="G23" s="3" t="s">
        <v>30</v>
      </c>
      <c r="H23" s="3" t="s">
        <v>30</v>
      </c>
    </row>
    <row r="24" spans="1:8" s="3" customFormat="1">
      <c r="A24" s="3">
        <v>42</v>
      </c>
      <c r="B24" s="3" t="s">
        <v>30</v>
      </c>
      <c r="C24" s="3">
        <v>5</v>
      </c>
      <c r="D24" s="3">
        <v>11.406000000000001</v>
      </c>
      <c r="E24" s="3">
        <v>0.56820000000000004</v>
      </c>
      <c r="F24" s="20">
        <v>2.4261999999999999E-2</v>
      </c>
      <c r="G24" s="3" t="s">
        <v>30</v>
      </c>
      <c r="H24" s="3" t="s">
        <v>30</v>
      </c>
    </row>
    <row r="25" spans="1:8" s="3" customFormat="1">
      <c r="A25" s="3">
        <v>45</v>
      </c>
      <c r="B25" s="3" t="s">
        <v>30</v>
      </c>
      <c r="C25" s="3" t="s">
        <v>30</v>
      </c>
      <c r="D25" s="3" t="s">
        <v>30</v>
      </c>
      <c r="E25" s="3" t="s">
        <v>30</v>
      </c>
      <c r="F25" s="20">
        <v>2.2141999999999998E-2</v>
      </c>
      <c r="G25" s="3" t="s">
        <v>30</v>
      </c>
      <c r="H25" s="3" t="s">
        <v>30</v>
      </c>
    </row>
    <row r="26" spans="1:8" s="3" customFormat="1">
      <c r="A26" s="3">
        <v>46</v>
      </c>
      <c r="B26" s="3" t="s">
        <v>9</v>
      </c>
      <c r="C26" s="3">
        <v>2</v>
      </c>
      <c r="D26" s="3">
        <f>'Coleta 4'!G26*2</f>
        <v>7.8440000000000003</v>
      </c>
      <c r="E26" s="3">
        <f>'Coleta 4'!H26*2</f>
        <v>0.43380000000000002</v>
      </c>
      <c r="F26" s="3">
        <v>3.9649999999999998E-2</v>
      </c>
      <c r="G26" s="3">
        <v>3.9220000000000002</v>
      </c>
      <c r="H26" s="3">
        <v>0.21690000000000001</v>
      </c>
    </row>
    <row r="27" spans="1:8" s="3" customFormat="1">
      <c r="A27" s="3">
        <v>47</v>
      </c>
      <c r="B27" s="3" t="s">
        <v>30</v>
      </c>
      <c r="C27" s="3">
        <v>5</v>
      </c>
      <c r="D27" s="3">
        <v>15.286</v>
      </c>
      <c r="E27" s="3">
        <v>0.6734</v>
      </c>
      <c r="F27" s="20">
        <v>3.9649999999999998E-2</v>
      </c>
      <c r="G27" s="3" t="s">
        <v>30</v>
      </c>
      <c r="H27" s="3" t="s">
        <v>30</v>
      </c>
    </row>
    <row r="28" spans="1:8" s="3" customFormat="1">
      <c r="A28" s="3">
        <v>48</v>
      </c>
      <c r="B28" s="3" t="s">
        <v>10</v>
      </c>
      <c r="C28" s="3">
        <v>1</v>
      </c>
      <c r="D28" s="3">
        <f>'Coleta 4'!G28*2</f>
        <v>25.1</v>
      </c>
      <c r="E28" s="3">
        <f>'Coleta 4'!H28*2</f>
        <v>0.75900000000000001</v>
      </c>
      <c r="F28" s="20">
        <v>4.9792000000000003E-2</v>
      </c>
      <c r="G28" s="3">
        <v>12.55</v>
      </c>
      <c r="H28" s="3">
        <v>0.3795</v>
      </c>
    </row>
    <row r="29" spans="1:8" s="3" customFormat="1">
      <c r="A29" s="3">
        <v>49</v>
      </c>
      <c r="B29" s="3" t="s">
        <v>30</v>
      </c>
      <c r="C29" s="3">
        <v>5</v>
      </c>
      <c r="D29" s="3">
        <v>16.536000000000001</v>
      </c>
      <c r="E29" s="3">
        <v>1.0256000000000001</v>
      </c>
      <c r="F29" s="20">
        <v>3.9162000000000002E-2</v>
      </c>
      <c r="G29" s="3" t="s">
        <v>30</v>
      </c>
      <c r="H29" s="3" t="s">
        <v>30</v>
      </c>
    </row>
    <row r="30" spans="1:8" s="3" customFormat="1">
      <c r="A30" s="3">
        <v>51</v>
      </c>
      <c r="B30" s="3" t="s">
        <v>9</v>
      </c>
      <c r="C30" s="3">
        <v>2</v>
      </c>
      <c r="D30" s="3">
        <f>'Coleta 4'!G30*2</f>
        <v>9.0259999999999998</v>
      </c>
      <c r="E30" s="3">
        <f>'Coleta 4'!H30*2</f>
        <v>0.50339999999999996</v>
      </c>
      <c r="F30" s="20">
        <v>2.6994000000000001E-2</v>
      </c>
      <c r="G30" s="3">
        <v>4.5129999999999999</v>
      </c>
      <c r="H30" s="3">
        <v>0.25169999999999998</v>
      </c>
    </row>
    <row r="31" spans="1:8" s="3" customFormat="1" ht="15.5">
      <c r="A31" s="21">
        <v>52</v>
      </c>
      <c r="B31" s="3" t="s">
        <v>30</v>
      </c>
      <c r="C31" s="3" t="s">
        <v>30</v>
      </c>
      <c r="D31" s="3" t="s">
        <v>30</v>
      </c>
      <c r="E31" s="3" t="s">
        <v>30</v>
      </c>
      <c r="F31" s="20">
        <v>2.5864000000000002E-2</v>
      </c>
      <c r="G31" s="3" t="s">
        <v>30</v>
      </c>
      <c r="H31" s="3" t="s">
        <v>30</v>
      </c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&amp;CPágina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workbookViewId="0">
      <selection sqref="A1:XFD1048576"/>
    </sheetView>
  </sheetViews>
  <sheetFormatPr defaultRowHeight="14.5"/>
  <cols>
    <col min="1" max="1" width="8.26953125" style="14" bestFit="1" customWidth="1"/>
    <col min="2" max="2" width="7.26953125" style="18" bestFit="1" customWidth="1"/>
    <col min="3" max="3" width="5.36328125" style="18" bestFit="1" customWidth="1"/>
    <col min="4" max="4" width="10.453125" style="14" bestFit="1" customWidth="1"/>
    <col min="5" max="5" width="9.26953125" style="14" bestFit="1" customWidth="1"/>
    <col min="6" max="6" width="13.1796875" style="14" bestFit="1" customWidth="1"/>
    <col min="7" max="16384" width="8.7265625" style="14"/>
  </cols>
  <sheetData>
    <row r="1" spans="1:8">
      <c r="A1" s="14" t="s">
        <v>0</v>
      </c>
      <c r="B1" s="15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4" t="s">
        <v>14</v>
      </c>
      <c r="H1" s="14" t="s">
        <v>15</v>
      </c>
    </row>
    <row r="2" spans="1:8">
      <c r="A2" s="14">
        <v>3</v>
      </c>
      <c r="B2" s="14" t="s">
        <v>30</v>
      </c>
      <c r="C2" s="14" t="s">
        <v>30</v>
      </c>
      <c r="D2" s="14">
        <v>17.41</v>
      </c>
      <c r="E2" s="14">
        <v>0.4592</v>
      </c>
      <c r="F2" s="16">
        <v>1.4580000000000001E-3</v>
      </c>
      <c r="G2" s="14" t="s">
        <v>30</v>
      </c>
      <c r="H2" s="14" t="s">
        <v>30</v>
      </c>
    </row>
    <row r="3" spans="1:8">
      <c r="A3" s="14">
        <v>4</v>
      </c>
      <c r="B3" s="14" t="s">
        <v>30</v>
      </c>
      <c r="C3" s="14" t="s">
        <v>30</v>
      </c>
      <c r="D3" s="14">
        <v>16.192</v>
      </c>
      <c r="E3" s="14">
        <v>0.4178</v>
      </c>
      <c r="F3" s="16">
        <v>1.6261999999999999E-2</v>
      </c>
      <c r="G3" s="14" t="s">
        <v>30</v>
      </c>
      <c r="H3" s="14" t="s">
        <v>30</v>
      </c>
    </row>
    <row r="4" spans="1:8">
      <c r="A4" s="14">
        <v>8</v>
      </c>
      <c r="B4" s="14" t="s">
        <v>30</v>
      </c>
      <c r="C4" s="14" t="s">
        <v>30</v>
      </c>
      <c r="D4" s="14">
        <v>11.596</v>
      </c>
      <c r="E4" s="14">
        <v>0.25659999999999999</v>
      </c>
      <c r="F4" s="16">
        <v>1.2506E-2</v>
      </c>
      <c r="G4" s="14" t="s">
        <v>30</v>
      </c>
      <c r="H4" s="14" t="s">
        <v>30</v>
      </c>
    </row>
    <row r="5" spans="1:8">
      <c r="A5" s="14">
        <v>9</v>
      </c>
      <c r="B5" s="14" t="s">
        <v>30</v>
      </c>
      <c r="C5" s="14" t="s">
        <v>30</v>
      </c>
      <c r="D5" s="14">
        <v>18.412680000000002</v>
      </c>
      <c r="E5" s="14">
        <v>0.33655200000000002</v>
      </c>
      <c r="F5" s="16">
        <v>4.0000000000000003E-5</v>
      </c>
      <c r="G5" s="14" t="s">
        <v>30</v>
      </c>
      <c r="H5" s="14" t="s">
        <v>30</v>
      </c>
    </row>
    <row r="6" spans="1:8">
      <c r="A6" s="14">
        <v>12</v>
      </c>
      <c r="B6" s="14" t="s">
        <v>30</v>
      </c>
      <c r="C6" s="14" t="s">
        <v>30</v>
      </c>
      <c r="D6" s="14">
        <v>9.0139999999999993</v>
      </c>
      <c r="E6" s="14">
        <v>0.35020000000000001</v>
      </c>
      <c r="F6" s="16">
        <v>0.35198600000000002</v>
      </c>
      <c r="G6" s="14" t="s">
        <v>30</v>
      </c>
      <c r="H6" s="14" t="s">
        <v>30</v>
      </c>
    </row>
    <row r="7" spans="1:8">
      <c r="A7" s="14">
        <v>13</v>
      </c>
      <c r="B7" s="14" t="s">
        <v>30</v>
      </c>
      <c r="C7" s="14" t="s">
        <v>30</v>
      </c>
      <c r="D7" s="14">
        <v>3.7919999999999998</v>
      </c>
      <c r="E7" s="14">
        <v>0.25119999999999998</v>
      </c>
      <c r="F7" s="16">
        <v>9.3299999999999998E-3</v>
      </c>
      <c r="G7" s="14" t="s">
        <v>30</v>
      </c>
      <c r="H7" s="14" t="s">
        <v>30</v>
      </c>
    </row>
    <row r="8" spans="1:8">
      <c r="A8" s="14">
        <v>14</v>
      </c>
      <c r="B8" s="14" t="s">
        <v>30</v>
      </c>
      <c r="C8" s="14" t="s">
        <v>30</v>
      </c>
      <c r="D8" s="14">
        <v>28.66</v>
      </c>
      <c r="E8" s="14">
        <v>0.64480000000000004</v>
      </c>
      <c r="F8" s="16">
        <v>2.2000000000000001E-4</v>
      </c>
      <c r="G8" s="14" t="s">
        <v>30</v>
      </c>
      <c r="H8" s="14" t="s">
        <v>30</v>
      </c>
    </row>
    <row r="9" spans="1:8">
      <c r="A9" s="14">
        <v>15</v>
      </c>
      <c r="B9" s="14" t="s">
        <v>30</v>
      </c>
      <c r="C9" s="14" t="s">
        <v>30</v>
      </c>
      <c r="D9" s="14">
        <v>13.50986</v>
      </c>
      <c r="E9" s="14">
        <v>0.56165200000000004</v>
      </c>
      <c r="F9" s="16">
        <v>1.4593999999999999E-2</v>
      </c>
      <c r="G9" s="14" t="s">
        <v>30</v>
      </c>
      <c r="H9" s="14" t="s">
        <v>30</v>
      </c>
    </row>
    <row r="10" spans="1:8">
      <c r="A10" s="14">
        <v>16</v>
      </c>
      <c r="B10" s="14" t="s">
        <v>30</v>
      </c>
      <c r="C10" s="14" t="s">
        <v>30</v>
      </c>
      <c r="D10" s="14" t="s">
        <v>30</v>
      </c>
      <c r="E10" s="14" t="s">
        <v>30</v>
      </c>
      <c r="F10" s="16">
        <v>1.1656E-2</v>
      </c>
      <c r="G10" s="14" t="s">
        <v>30</v>
      </c>
      <c r="H10" s="14" t="s">
        <v>30</v>
      </c>
    </row>
    <row r="11" spans="1:8">
      <c r="A11" s="14">
        <v>17</v>
      </c>
      <c r="B11" s="14" t="s">
        <v>30</v>
      </c>
      <c r="C11" s="14" t="s">
        <v>30</v>
      </c>
      <c r="D11" s="14">
        <v>13.137499999999999</v>
      </c>
      <c r="E11" s="14">
        <v>0.45824999999999999</v>
      </c>
      <c r="F11" s="16">
        <v>2.0000000000000002E-5</v>
      </c>
      <c r="G11" s="14" t="s">
        <v>30</v>
      </c>
      <c r="H11" s="14" t="s">
        <v>30</v>
      </c>
    </row>
    <row r="12" spans="1:8">
      <c r="A12" s="14">
        <v>20</v>
      </c>
      <c r="B12" s="14" t="s">
        <v>30</v>
      </c>
      <c r="C12" s="14" t="s">
        <v>30</v>
      </c>
      <c r="D12" s="14">
        <v>26.595600000000001</v>
      </c>
      <c r="E12" s="14">
        <v>0.48285</v>
      </c>
      <c r="F12" s="16">
        <v>3.1999999999999999E-5</v>
      </c>
      <c r="G12" s="14" t="s">
        <v>30</v>
      </c>
      <c r="H12" s="14" t="s">
        <v>30</v>
      </c>
    </row>
    <row r="13" spans="1:8">
      <c r="A13" s="14">
        <v>22</v>
      </c>
      <c r="B13" s="14" t="s">
        <v>30</v>
      </c>
      <c r="C13" s="14" t="s">
        <v>30</v>
      </c>
      <c r="D13" s="14">
        <v>21.04</v>
      </c>
      <c r="E13" s="14">
        <v>0.29799999999999999</v>
      </c>
      <c r="F13" s="16">
        <v>0.15038399999999999</v>
      </c>
      <c r="G13" s="14" t="s">
        <v>30</v>
      </c>
      <c r="H13" s="14" t="s">
        <v>30</v>
      </c>
    </row>
    <row r="14" spans="1:8">
      <c r="A14" s="14">
        <v>23</v>
      </c>
      <c r="B14" s="14" t="s">
        <v>30</v>
      </c>
      <c r="C14" s="14" t="s">
        <v>30</v>
      </c>
      <c r="D14" s="14">
        <v>20.864999999999998</v>
      </c>
      <c r="E14" s="14">
        <v>0.77149999999999996</v>
      </c>
      <c r="F14" s="16">
        <v>3.2488000000000003E-2</v>
      </c>
      <c r="G14" s="14" t="s">
        <v>30</v>
      </c>
      <c r="H14" s="14" t="s">
        <v>30</v>
      </c>
    </row>
    <row r="15" spans="1:8">
      <c r="A15" s="14">
        <v>24</v>
      </c>
      <c r="B15" s="14" t="s">
        <v>30</v>
      </c>
      <c r="C15" s="14" t="s">
        <v>30</v>
      </c>
      <c r="D15" s="14">
        <v>6.1280000000000001</v>
      </c>
      <c r="E15" s="14">
        <v>0.48720000000000002</v>
      </c>
      <c r="F15" s="16">
        <v>2.78388E-2</v>
      </c>
      <c r="G15" s="14" t="s">
        <v>30</v>
      </c>
      <c r="H15" s="14" t="s">
        <v>30</v>
      </c>
    </row>
    <row r="16" spans="1:8">
      <c r="A16" s="14">
        <v>27</v>
      </c>
      <c r="B16" s="14" t="s">
        <v>30</v>
      </c>
      <c r="C16" s="14" t="s">
        <v>30</v>
      </c>
      <c r="D16" s="14">
        <v>10.416</v>
      </c>
      <c r="E16" s="14">
        <v>0.43120000000000003</v>
      </c>
      <c r="F16" s="16">
        <v>6.0828E-2</v>
      </c>
      <c r="G16" s="14" t="s">
        <v>30</v>
      </c>
      <c r="H16" s="14" t="s">
        <v>30</v>
      </c>
    </row>
    <row r="17" spans="1:8">
      <c r="A17" s="14">
        <v>28</v>
      </c>
      <c r="B17" s="14" t="s">
        <v>30</v>
      </c>
      <c r="C17" s="14" t="s">
        <v>30</v>
      </c>
      <c r="D17" s="14">
        <v>9.9979999999999993</v>
      </c>
      <c r="E17" s="14">
        <v>0.33800000000000002</v>
      </c>
      <c r="F17" s="16">
        <v>5.5160000000000001E-2</v>
      </c>
      <c r="G17" s="14" t="s">
        <v>30</v>
      </c>
      <c r="H17" s="14" t="s">
        <v>30</v>
      </c>
    </row>
    <row r="18" spans="1:8">
      <c r="A18" s="14">
        <v>29</v>
      </c>
      <c r="B18" s="14" t="s">
        <v>30</v>
      </c>
      <c r="C18" s="14" t="s">
        <v>30</v>
      </c>
      <c r="D18" s="14">
        <v>111.82</v>
      </c>
      <c r="E18" s="14">
        <v>1.3692</v>
      </c>
      <c r="F18" s="14" t="s">
        <v>30</v>
      </c>
      <c r="G18" s="14" t="s">
        <v>30</v>
      </c>
      <c r="H18" s="14" t="s">
        <v>30</v>
      </c>
    </row>
    <row r="19" spans="1:8">
      <c r="A19" s="14">
        <v>31</v>
      </c>
      <c r="B19" s="14" t="s">
        <v>30</v>
      </c>
      <c r="C19" s="14" t="s">
        <v>30</v>
      </c>
      <c r="D19" s="14">
        <v>11.1111</v>
      </c>
      <c r="E19" s="14">
        <v>0.59118599999999999</v>
      </c>
      <c r="F19" s="16">
        <v>4.0000000000000003E-5</v>
      </c>
      <c r="G19" s="14" t="s">
        <v>30</v>
      </c>
      <c r="H19" s="14" t="s">
        <v>30</v>
      </c>
    </row>
    <row r="20" spans="1:8">
      <c r="A20" s="14">
        <v>32</v>
      </c>
      <c r="B20" s="14" t="s">
        <v>30</v>
      </c>
      <c r="C20" s="14" t="s">
        <v>30</v>
      </c>
      <c r="D20" s="14">
        <v>13.211220000000001</v>
      </c>
      <c r="E20" s="14">
        <v>0.53169</v>
      </c>
      <c r="F20" s="16">
        <v>6.7999999999999999E-5</v>
      </c>
      <c r="G20" s="14" t="s">
        <v>30</v>
      </c>
      <c r="H20" s="14" t="s">
        <v>30</v>
      </c>
    </row>
    <row r="21" spans="1:8">
      <c r="A21" s="14">
        <v>33</v>
      </c>
      <c r="B21" s="14" t="s">
        <v>30</v>
      </c>
      <c r="C21" s="14" t="s">
        <v>30</v>
      </c>
      <c r="D21" s="14">
        <v>39.940019999999997</v>
      </c>
      <c r="E21" s="14">
        <v>0.996336</v>
      </c>
      <c r="F21" s="16">
        <v>1.3746E-2</v>
      </c>
      <c r="G21" s="14" t="s">
        <v>30</v>
      </c>
      <c r="H21" s="14" t="s">
        <v>30</v>
      </c>
    </row>
    <row r="22" spans="1:8">
      <c r="A22" s="14">
        <v>36</v>
      </c>
      <c r="B22" s="14" t="s">
        <v>30</v>
      </c>
      <c r="C22" s="14" t="s">
        <v>30</v>
      </c>
      <c r="D22" s="14">
        <v>10.62</v>
      </c>
      <c r="E22" s="14">
        <v>0.62080000000000002</v>
      </c>
      <c r="F22" s="16">
        <v>2.0675969999999998E-2</v>
      </c>
      <c r="G22" s="14" t="s">
        <v>30</v>
      </c>
      <c r="H22" s="14" t="s">
        <v>30</v>
      </c>
    </row>
    <row r="23" spans="1:8">
      <c r="A23" s="14">
        <v>40</v>
      </c>
      <c r="B23" s="14" t="s">
        <v>30</v>
      </c>
      <c r="C23" s="14" t="s">
        <v>30</v>
      </c>
      <c r="D23" s="14">
        <v>59.66028</v>
      </c>
      <c r="E23" s="14">
        <v>1.320012</v>
      </c>
      <c r="F23" s="14" t="s">
        <v>30</v>
      </c>
      <c r="G23" s="14" t="s">
        <v>30</v>
      </c>
      <c r="H23" s="14" t="s">
        <v>30</v>
      </c>
    </row>
    <row r="24" spans="1:8">
      <c r="A24" s="14">
        <v>41</v>
      </c>
      <c r="B24" s="14" t="s">
        <v>30</v>
      </c>
      <c r="C24" s="14" t="s">
        <v>30</v>
      </c>
      <c r="D24" s="14">
        <v>58.241999999999997</v>
      </c>
      <c r="E24" s="14">
        <v>0.96955800000000003</v>
      </c>
      <c r="F24" s="14" t="s">
        <v>30</v>
      </c>
      <c r="G24" s="14" t="s">
        <v>30</v>
      </c>
      <c r="H24" s="14" t="s">
        <v>30</v>
      </c>
    </row>
    <row r="25" spans="1:8">
      <c r="A25" s="14">
        <v>42</v>
      </c>
      <c r="B25" s="14" t="s">
        <v>30</v>
      </c>
      <c r="C25" s="14" t="s">
        <v>30</v>
      </c>
      <c r="D25" s="14">
        <v>15.03828</v>
      </c>
      <c r="E25" s="14">
        <v>0.475524</v>
      </c>
      <c r="F25" s="16">
        <v>2.75E-2</v>
      </c>
      <c r="G25" s="14" t="s">
        <v>30</v>
      </c>
      <c r="H25" s="14" t="s">
        <v>30</v>
      </c>
    </row>
    <row r="26" spans="1:8">
      <c r="A26" s="14">
        <v>46</v>
      </c>
      <c r="B26" s="14" t="s">
        <v>30</v>
      </c>
      <c r="C26" s="14" t="s">
        <v>30</v>
      </c>
      <c r="D26" s="14">
        <v>8.9160000000000004</v>
      </c>
      <c r="E26" s="14">
        <v>0.2954</v>
      </c>
      <c r="F26" s="16">
        <v>6.7060000000000002E-3</v>
      </c>
      <c r="G26" s="14" t="s">
        <v>30</v>
      </c>
      <c r="H26" s="14" t="s">
        <v>30</v>
      </c>
    </row>
    <row r="27" spans="1:8">
      <c r="A27" s="14">
        <v>47</v>
      </c>
      <c r="B27" s="14" t="s">
        <v>30</v>
      </c>
      <c r="C27" s="14" t="s">
        <v>30</v>
      </c>
      <c r="D27" s="14">
        <v>23.32</v>
      </c>
      <c r="E27" s="14">
        <v>0.60599999999999998</v>
      </c>
      <c r="F27" s="16">
        <v>2.0466000000000002E-2</v>
      </c>
      <c r="G27" s="14" t="s">
        <v>30</v>
      </c>
      <c r="H27" s="14" t="s">
        <v>30</v>
      </c>
    </row>
    <row r="28" spans="1:8">
      <c r="A28" s="14">
        <v>48</v>
      </c>
      <c r="B28" s="14" t="s">
        <v>30</v>
      </c>
      <c r="C28" s="14" t="s">
        <v>30</v>
      </c>
      <c r="D28" s="14">
        <v>18.761220000000002</v>
      </c>
      <c r="E28" s="14">
        <v>0.71062199999999998</v>
      </c>
      <c r="F28" s="16">
        <v>4.7064000000000002E-2</v>
      </c>
      <c r="G28" s="14" t="s">
        <v>30</v>
      </c>
      <c r="H28" s="14" t="s">
        <v>30</v>
      </c>
    </row>
    <row r="29" spans="1:8">
      <c r="A29" s="14">
        <v>49</v>
      </c>
      <c r="B29" s="14" t="s">
        <v>30</v>
      </c>
      <c r="C29" s="14" t="s">
        <v>30</v>
      </c>
      <c r="D29" s="14">
        <v>20.919060000000002</v>
      </c>
      <c r="E29" s="14">
        <v>0.86180400000000001</v>
      </c>
      <c r="F29" s="16">
        <v>1.4288E-2</v>
      </c>
      <c r="G29" s="14" t="s">
        <v>30</v>
      </c>
      <c r="H29" s="14" t="s">
        <v>30</v>
      </c>
    </row>
    <row r="30" spans="1:8">
      <c r="A30" s="14">
        <v>51</v>
      </c>
      <c r="B30" s="14" t="s">
        <v>30</v>
      </c>
      <c r="C30" s="14" t="s">
        <v>30</v>
      </c>
      <c r="D30" s="14">
        <v>5.92</v>
      </c>
      <c r="E30" s="14">
        <v>0.30499999999999999</v>
      </c>
      <c r="F30" s="16">
        <v>7.0498000000000005E-2</v>
      </c>
      <c r="G30" s="14" t="s">
        <v>30</v>
      </c>
      <c r="H30" s="14" t="s">
        <v>30</v>
      </c>
    </row>
    <row r="31" spans="1:8">
      <c r="A31" s="14">
        <v>52</v>
      </c>
      <c r="B31" s="14" t="s">
        <v>30</v>
      </c>
      <c r="C31" s="14" t="s">
        <v>30</v>
      </c>
      <c r="D31" s="14">
        <v>6.44</v>
      </c>
      <c r="E31" s="14">
        <v>0.34899999999999998</v>
      </c>
      <c r="F31" s="16">
        <v>5.4860000000000004E-3</v>
      </c>
      <c r="G31" s="14" t="s">
        <v>30</v>
      </c>
      <c r="H31" s="14" t="s">
        <v>30</v>
      </c>
    </row>
    <row r="32" spans="1:8" ht="15.5">
      <c r="B32" s="14"/>
      <c r="C32" s="14"/>
      <c r="F32" s="17"/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workbookViewId="0">
      <selection activeCell="D19" sqref="D19"/>
    </sheetView>
  </sheetViews>
  <sheetFormatPr defaultRowHeight="14.5"/>
  <cols>
    <col min="1" max="3" width="11.6328125" style="1" customWidth="1"/>
    <col min="4" max="4" width="13.54296875" style="1" customWidth="1"/>
    <col min="5" max="5" width="11.6328125" style="1" customWidth="1"/>
    <col min="6" max="6" width="13.54296875" style="1" customWidth="1"/>
    <col min="7" max="7" width="11.6328125" style="1" customWidth="1"/>
    <col min="8" max="8" width="13.54296875" style="1" customWidth="1"/>
    <col min="9" max="9" width="12.08984375" style="1" customWidth="1"/>
    <col min="10" max="11" width="11.6328125" customWidth="1"/>
  </cols>
  <sheetData>
    <row r="1" spans="1:11">
      <c r="A1"/>
      <c r="B1"/>
      <c r="C1"/>
      <c r="D1" s="8" t="s">
        <v>16</v>
      </c>
      <c r="E1" s="8"/>
      <c r="F1" s="9" t="s">
        <v>17</v>
      </c>
      <c r="G1" s="9"/>
      <c r="H1" s="8" t="s">
        <v>18</v>
      </c>
      <c r="I1" s="8"/>
    </row>
    <row r="2" spans="1:11">
      <c r="A2" s="3" t="s">
        <v>13</v>
      </c>
      <c r="B2" s="3" t="s">
        <v>1</v>
      </c>
      <c r="C2" s="3" t="s">
        <v>2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/>
      <c r="K2" s="1"/>
    </row>
    <row r="3" spans="1:11">
      <c r="A3" s="3">
        <v>9</v>
      </c>
      <c r="B3" s="3" t="s">
        <v>9</v>
      </c>
      <c r="C3" s="3">
        <v>1</v>
      </c>
      <c r="D3" s="1">
        <v>13.85</v>
      </c>
      <c r="E3" s="1">
        <v>0.13600000000000001</v>
      </c>
      <c r="F3" s="3">
        <v>5.8339999999999996</v>
      </c>
      <c r="G3" s="3">
        <v>0.18970000000000001</v>
      </c>
      <c r="H3" s="4">
        <v>5.6040000000000001</v>
      </c>
      <c r="I3" s="4">
        <v>0.22689999999999999</v>
      </c>
    </row>
    <row r="4" spans="1:11">
      <c r="A4" s="3">
        <v>10</v>
      </c>
      <c r="B4" s="3" t="s">
        <v>12</v>
      </c>
      <c r="C4" s="3">
        <v>1</v>
      </c>
      <c r="D4" s="1" t="s">
        <v>19</v>
      </c>
      <c r="E4" s="1" t="s">
        <v>19</v>
      </c>
      <c r="F4" s="3">
        <v>18.09</v>
      </c>
      <c r="G4" s="3">
        <v>0.31319999999999998</v>
      </c>
      <c r="H4" s="4">
        <v>0.89680000000000004</v>
      </c>
      <c r="I4" s="4">
        <v>8.3339999999999997E-2</v>
      </c>
    </row>
    <row r="5" spans="1:11">
      <c r="A5" s="3">
        <v>17</v>
      </c>
      <c r="B5" s="3" t="s">
        <v>11</v>
      </c>
      <c r="C5" s="3">
        <v>1</v>
      </c>
      <c r="D5" s="1">
        <v>13.85</v>
      </c>
      <c r="E5" s="1">
        <v>0.13600000000000001</v>
      </c>
      <c r="F5" s="3">
        <v>3.4089999999999998</v>
      </c>
      <c r="G5" s="3">
        <v>0.1381</v>
      </c>
      <c r="H5" s="4">
        <v>25.52</v>
      </c>
      <c r="I5" s="4">
        <v>0.1923</v>
      </c>
    </row>
    <row r="6" spans="1:11">
      <c r="A6" s="3">
        <v>18</v>
      </c>
      <c r="B6" s="3" t="s">
        <v>12</v>
      </c>
      <c r="C6" s="3">
        <v>1</v>
      </c>
      <c r="D6" s="1" t="s">
        <v>19</v>
      </c>
      <c r="E6" s="1" t="s">
        <v>19</v>
      </c>
      <c r="F6" s="3">
        <v>25.99</v>
      </c>
      <c r="G6" s="3">
        <v>0.42059999999999997</v>
      </c>
      <c r="H6" s="1" t="s">
        <v>19</v>
      </c>
      <c r="I6" s="1" t="s">
        <v>19</v>
      </c>
    </row>
    <row r="7" spans="1:11">
      <c r="A7" s="3">
        <v>20</v>
      </c>
      <c r="B7" s="3" t="s">
        <v>11</v>
      </c>
      <c r="C7" s="3">
        <v>1</v>
      </c>
      <c r="D7" s="1">
        <v>5.7690000000000001</v>
      </c>
      <c r="E7" s="1">
        <v>0.20349999999999999</v>
      </c>
      <c r="F7" s="3">
        <v>5.2610000000000001</v>
      </c>
      <c r="G7" s="3">
        <v>0.17480000000000001</v>
      </c>
      <c r="H7" s="4">
        <v>6.03</v>
      </c>
      <c r="I7" s="4">
        <v>0.23400000000000001</v>
      </c>
    </row>
    <row r="8" spans="1:11">
      <c r="A8" s="3">
        <v>31</v>
      </c>
      <c r="B8" s="3" t="s">
        <v>9</v>
      </c>
      <c r="C8" s="3">
        <v>1</v>
      </c>
      <c r="D8" s="1">
        <v>7.1349999999999998</v>
      </c>
      <c r="E8" s="1">
        <v>0.2767</v>
      </c>
      <c r="F8" s="3">
        <v>4.6879999999999997</v>
      </c>
      <c r="G8" s="3">
        <v>0.17860000000000001</v>
      </c>
      <c r="H8" s="4">
        <v>9.4930000000000003</v>
      </c>
      <c r="I8" s="4">
        <v>0.1474</v>
      </c>
    </row>
    <row r="9" spans="1:11">
      <c r="A9" s="3">
        <v>32</v>
      </c>
      <c r="B9" s="3" t="s">
        <v>10</v>
      </c>
      <c r="C9" s="3">
        <v>1</v>
      </c>
      <c r="D9" s="1" t="s">
        <v>19</v>
      </c>
      <c r="E9" s="1" t="s">
        <v>19</v>
      </c>
      <c r="F9" s="3">
        <v>28.95</v>
      </c>
      <c r="G9" s="3">
        <v>0.26229999999999998</v>
      </c>
      <c r="H9" s="4">
        <v>26.9</v>
      </c>
      <c r="I9" s="4">
        <v>0.27639999999999998</v>
      </c>
    </row>
    <row r="10" spans="1:11">
      <c r="A10" s="3">
        <v>48</v>
      </c>
      <c r="B10" s="3" t="s">
        <v>10</v>
      </c>
      <c r="C10" s="3">
        <v>1</v>
      </c>
      <c r="D10" s="1" t="s">
        <v>19</v>
      </c>
      <c r="E10" s="1" t="s">
        <v>19</v>
      </c>
      <c r="F10" s="3">
        <v>13.11</v>
      </c>
      <c r="G10" s="3">
        <v>0.29199999999999998</v>
      </c>
      <c r="H10" s="4">
        <v>21.01</v>
      </c>
      <c r="I10" s="4">
        <v>0.28870000000000001</v>
      </c>
    </row>
    <row r="11" spans="1:11">
      <c r="A11" s="3">
        <v>3</v>
      </c>
      <c r="B11" s="3" t="s">
        <v>12</v>
      </c>
      <c r="C11" s="3">
        <v>2</v>
      </c>
      <c r="D11" s="1">
        <v>20.89</v>
      </c>
      <c r="E11" s="1">
        <v>0.84730000000000005</v>
      </c>
      <c r="F11" s="3">
        <v>44.62</v>
      </c>
      <c r="G11" s="3">
        <v>0.27960000000000002</v>
      </c>
      <c r="H11" s="4">
        <v>9.5429999999999993</v>
      </c>
      <c r="I11" s="4">
        <v>0</v>
      </c>
    </row>
    <row r="12" spans="1:11">
      <c r="A12" s="3">
        <v>12</v>
      </c>
      <c r="B12" s="3" t="s">
        <v>11</v>
      </c>
      <c r="C12" s="3">
        <v>2</v>
      </c>
      <c r="D12" s="1">
        <v>20.55</v>
      </c>
      <c r="E12" s="1">
        <v>0.77480000000000004</v>
      </c>
      <c r="F12" s="3">
        <v>41.47</v>
      </c>
      <c r="G12" s="3">
        <v>8.6430000000000007E-2</v>
      </c>
      <c r="H12" s="4">
        <v>5.6429999999999998</v>
      </c>
      <c r="I12" s="4">
        <v>0.1648</v>
      </c>
    </row>
    <row r="13" spans="1:11">
      <c r="A13" s="3">
        <v>15</v>
      </c>
      <c r="B13" s="3" t="s">
        <v>10</v>
      </c>
      <c r="C13" s="3">
        <v>2</v>
      </c>
      <c r="D13" s="1">
        <v>8.3390000000000004</v>
      </c>
      <c r="E13" s="1">
        <v>0.39369999999999999</v>
      </c>
      <c r="F13" s="3">
        <v>32.32</v>
      </c>
      <c r="G13" s="3">
        <v>0.2475</v>
      </c>
      <c r="H13" s="4">
        <v>5.6710000000000003</v>
      </c>
      <c r="I13" s="4">
        <v>0.2177</v>
      </c>
    </row>
    <row r="14" spans="1:11">
      <c r="A14" s="3">
        <v>23</v>
      </c>
      <c r="B14" s="3" t="s">
        <v>10</v>
      </c>
      <c r="C14" s="3">
        <v>2</v>
      </c>
      <c r="D14" s="1">
        <v>51.7</v>
      </c>
      <c r="E14" s="1">
        <v>0.6694</v>
      </c>
      <c r="F14" s="3">
        <v>36.869999999999997</v>
      </c>
      <c r="G14" s="3">
        <v>0.2349</v>
      </c>
      <c r="H14" s="4">
        <v>9.3030000000000008</v>
      </c>
      <c r="I14" s="4">
        <v>0.28549999999999998</v>
      </c>
    </row>
    <row r="15" spans="1:11">
      <c r="A15" s="3">
        <v>24</v>
      </c>
      <c r="B15" s="3" t="s">
        <v>11</v>
      </c>
      <c r="C15" s="3">
        <v>2</v>
      </c>
      <c r="D15" s="1">
        <v>5.6849999999999996</v>
      </c>
      <c r="E15" s="1">
        <v>0.25619999999999998</v>
      </c>
      <c r="F15" s="3">
        <v>10.41</v>
      </c>
      <c r="G15" s="3">
        <v>0.1895</v>
      </c>
      <c r="H15" s="4">
        <v>4.3239999999999998</v>
      </c>
      <c r="I15" s="4">
        <v>0.15740000000000001</v>
      </c>
    </row>
    <row r="16" spans="1:11">
      <c r="A16" s="3">
        <v>36</v>
      </c>
      <c r="B16" s="3" t="s">
        <v>12</v>
      </c>
      <c r="C16" s="3">
        <v>2</v>
      </c>
      <c r="D16" s="1">
        <v>28.59</v>
      </c>
      <c r="E16" s="1">
        <v>0.68689999999999996</v>
      </c>
      <c r="F16" s="3">
        <v>23.9</v>
      </c>
      <c r="G16" s="3">
        <v>0.32240000000000002</v>
      </c>
      <c r="H16" s="4">
        <v>10.85</v>
      </c>
      <c r="I16" s="4">
        <v>0.4713</v>
      </c>
    </row>
    <row r="17" spans="1:9">
      <c r="A17" s="3">
        <v>46</v>
      </c>
      <c r="B17" s="3" t="s">
        <v>9</v>
      </c>
      <c r="C17" s="3">
        <v>2</v>
      </c>
      <c r="D17" s="1">
        <v>8.6010000000000009</v>
      </c>
      <c r="E17" s="1">
        <v>0.19900000000000001</v>
      </c>
      <c r="F17" s="3">
        <v>48.81</v>
      </c>
      <c r="G17" s="3">
        <v>0.1051</v>
      </c>
      <c r="H17" s="4">
        <v>4.9009999999999998</v>
      </c>
      <c r="I17" s="4">
        <v>0.2417</v>
      </c>
    </row>
    <row r="18" spans="1:9">
      <c r="A18" s="3">
        <v>51</v>
      </c>
      <c r="B18" s="3" t="s">
        <v>9</v>
      </c>
      <c r="C18" s="3">
        <v>2</v>
      </c>
      <c r="D18" s="1">
        <v>16.489999999999998</v>
      </c>
      <c r="E18" s="1">
        <v>0.1361</v>
      </c>
      <c r="F18" s="3">
        <v>30.65</v>
      </c>
      <c r="G18" s="3">
        <v>7.1179999999999993E-2</v>
      </c>
      <c r="H18" s="4">
        <v>4.6909999999999998</v>
      </c>
      <c r="I18" s="4">
        <v>0.14899999999999999</v>
      </c>
    </row>
    <row r="19" spans="1:9">
      <c r="A19" s="3">
        <v>13</v>
      </c>
      <c r="B19" s="3" t="s">
        <v>9</v>
      </c>
      <c r="C19" s="3">
        <v>3</v>
      </c>
      <c r="D19" s="1">
        <v>11.67</v>
      </c>
      <c r="E19" s="1">
        <v>0.23150000000000001</v>
      </c>
      <c r="F19" s="3">
        <v>8.4870000000000001</v>
      </c>
      <c r="G19" s="3">
        <v>0.1288</v>
      </c>
      <c r="H19" s="4">
        <v>3.0859999999999999</v>
      </c>
      <c r="I19" s="4">
        <v>0.1205</v>
      </c>
    </row>
    <row r="20" spans="1:9">
      <c r="A20" s="3">
        <v>16</v>
      </c>
      <c r="B20" s="3" t="s">
        <v>9</v>
      </c>
      <c r="C20" s="3">
        <v>3</v>
      </c>
      <c r="D20" s="1">
        <v>17.420000000000002</v>
      </c>
      <c r="E20" s="1">
        <v>0.191</v>
      </c>
      <c r="F20" s="3">
        <v>4.1120000000000001</v>
      </c>
      <c r="G20" s="3">
        <v>0.1178</v>
      </c>
      <c r="H20" s="4">
        <v>2.879</v>
      </c>
      <c r="I20" s="4">
        <v>0.1603</v>
      </c>
    </row>
    <row r="21" spans="1:9">
      <c r="A21" s="3">
        <v>27</v>
      </c>
      <c r="B21" s="3" t="s">
        <v>11</v>
      </c>
      <c r="C21" s="3">
        <v>3</v>
      </c>
      <c r="D21" s="1">
        <v>9.2590000000000003</v>
      </c>
      <c r="E21" s="1">
        <v>0.21460000000000001</v>
      </c>
      <c r="F21" s="3">
        <v>9.5289999999999999</v>
      </c>
      <c r="G21" s="3">
        <v>0.16370000000000001</v>
      </c>
      <c r="H21" s="4">
        <v>7.0519999999999996</v>
      </c>
      <c r="I21" s="4">
        <v>0.1424</v>
      </c>
    </row>
    <row r="22" spans="1:9">
      <c r="A22" s="3">
        <v>38</v>
      </c>
      <c r="B22" s="3" t="s">
        <v>10</v>
      </c>
      <c r="C22" s="3">
        <v>3</v>
      </c>
      <c r="D22" s="1">
        <v>21.04</v>
      </c>
      <c r="E22" s="1">
        <v>0.51590000000000003</v>
      </c>
      <c r="F22" s="3">
        <v>11.71</v>
      </c>
      <c r="G22" s="3">
        <v>0.221</v>
      </c>
      <c r="H22" s="4">
        <v>9.33</v>
      </c>
      <c r="I22" s="4">
        <v>0.22</v>
      </c>
    </row>
    <row r="23" spans="1:9">
      <c r="A23" s="3">
        <v>40</v>
      </c>
      <c r="B23" s="3" t="s">
        <v>12</v>
      </c>
      <c r="C23" s="3">
        <v>3</v>
      </c>
      <c r="D23" s="1">
        <v>17.41</v>
      </c>
      <c r="E23" s="1">
        <v>0.40310000000000001</v>
      </c>
      <c r="F23" s="3">
        <v>13.91</v>
      </c>
      <c r="G23" s="3">
        <v>0.36430000000000001</v>
      </c>
      <c r="H23" s="4">
        <v>5.3579999999999997</v>
      </c>
      <c r="I23" s="4">
        <v>0.1706</v>
      </c>
    </row>
    <row r="24" spans="1:9">
      <c r="A24" s="3">
        <v>44</v>
      </c>
      <c r="B24" s="3" t="s">
        <v>12</v>
      </c>
      <c r="C24" s="3">
        <v>3</v>
      </c>
      <c r="D24" s="1">
        <v>16.989999999999998</v>
      </c>
      <c r="E24" s="1">
        <v>0.65549999999999997</v>
      </c>
      <c r="F24" s="3">
        <v>12.17</v>
      </c>
      <c r="G24" s="3">
        <v>0.39300000000000002</v>
      </c>
      <c r="H24" s="4">
        <v>16.96</v>
      </c>
      <c r="I24" s="4">
        <v>0.49559999999999998</v>
      </c>
    </row>
    <row r="25" spans="1:9">
      <c r="A25" s="3">
        <v>52</v>
      </c>
      <c r="B25" s="3" t="s">
        <v>11</v>
      </c>
      <c r="C25" s="3">
        <v>3</v>
      </c>
      <c r="D25" s="1">
        <v>22.29</v>
      </c>
      <c r="E25" s="1">
        <v>0.41720000000000002</v>
      </c>
      <c r="F25" s="3">
        <v>9.2170000000000005</v>
      </c>
      <c r="G25" s="3">
        <v>0.1263</v>
      </c>
      <c r="H25" s="4">
        <v>4.4859999999999998</v>
      </c>
      <c r="I25" s="4">
        <v>0.18310000000000001</v>
      </c>
    </row>
    <row r="26" spans="1:9">
      <c r="A26" s="3">
        <v>6</v>
      </c>
      <c r="B26" s="3" t="s">
        <v>10</v>
      </c>
      <c r="C26" s="3">
        <v>4</v>
      </c>
      <c r="D26" s="1">
        <v>0.50880000000000003</v>
      </c>
      <c r="E26" s="1">
        <v>0.1804</v>
      </c>
      <c r="F26" s="3">
        <v>1.4470000000000001</v>
      </c>
      <c r="G26" s="3">
        <v>3.6740000000000002E-2</v>
      </c>
      <c r="H26" s="4">
        <v>3.9849999999999999</v>
      </c>
      <c r="I26" s="4">
        <v>0.13089999999999999</v>
      </c>
    </row>
    <row r="27" spans="1:9">
      <c r="A27" s="3">
        <v>14</v>
      </c>
      <c r="B27" s="3" t="s">
        <v>11</v>
      </c>
      <c r="C27" s="3">
        <v>4</v>
      </c>
      <c r="D27" s="1">
        <v>0.51429999999999998</v>
      </c>
      <c r="E27" s="1">
        <v>0.375</v>
      </c>
      <c r="F27" s="3">
        <v>7.726</v>
      </c>
      <c r="G27" s="3">
        <v>0.13139999999999999</v>
      </c>
      <c r="H27" s="4">
        <v>8.0079999999999991</v>
      </c>
      <c r="I27" s="4">
        <v>0.23069999999999999</v>
      </c>
    </row>
    <row r="28" spans="1:9">
      <c r="A28" s="3">
        <v>22</v>
      </c>
      <c r="B28" s="3" t="s">
        <v>9</v>
      </c>
      <c r="C28" s="3">
        <v>4</v>
      </c>
      <c r="D28" s="1">
        <v>0.59899999999999998</v>
      </c>
      <c r="E28" s="1">
        <v>0.28920000000000001</v>
      </c>
      <c r="F28" s="3">
        <v>4.5110000000000001</v>
      </c>
      <c r="G28" s="3">
        <v>0.1192</v>
      </c>
      <c r="H28" s="4">
        <v>4.5380000000000003</v>
      </c>
      <c r="I28" s="4">
        <v>0.222</v>
      </c>
    </row>
    <row r="29" spans="1:9">
      <c r="A29" s="3">
        <v>26</v>
      </c>
      <c r="B29" s="3" t="s">
        <v>12</v>
      </c>
      <c r="C29" s="3">
        <v>4</v>
      </c>
      <c r="D29" s="1">
        <v>1.0189999999999999</v>
      </c>
      <c r="E29" s="1">
        <v>0.80889999999999995</v>
      </c>
      <c r="F29" s="3">
        <v>12.79</v>
      </c>
      <c r="G29" s="3">
        <v>0.30409999999999998</v>
      </c>
      <c r="H29" s="4">
        <v>2.0699999999999998</v>
      </c>
      <c r="I29" s="4">
        <v>7.4429999999999996E-2</v>
      </c>
    </row>
    <row r="30" spans="1:9">
      <c r="A30" s="3">
        <v>28</v>
      </c>
      <c r="B30" s="3" t="s">
        <v>11</v>
      </c>
      <c r="C30" s="3">
        <v>4</v>
      </c>
      <c r="D30" s="1">
        <v>14.83</v>
      </c>
      <c r="E30" s="1">
        <v>0.31069999999999998</v>
      </c>
      <c r="F30" s="3">
        <v>5.6020000000000003</v>
      </c>
      <c r="G30" s="3">
        <v>9.9750000000000005E-2</v>
      </c>
      <c r="H30" s="4">
        <v>4.9980000000000002</v>
      </c>
      <c r="I30" s="4">
        <v>0.1885</v>
      </c>
    </row>
    <row r="31" spans="1:9">
      <c r="A31" s="3">
        <v>29</v>
      </c>
      <c r="B31" s="3" t="s">
        <v>9</v>
      </c>
      <c r="C31" s="3">
        <v>4</v>
      </c>
      <c r="D31" s="1">
        <v>33.17</v>
      </c>
      <c r="E31" s="1">
        <v>0.69040000000000001</v>
      </c>
      <c r="F31" s="3">
        <v>2.7930000000000001</v>
      </c>
      <c r="G31" s="3">
        <v>0.12709999999999999</v>
      </c>
      <c r="H31" s="1" t="s">
        <v>19</v>
      </c>
      <c r="I31" s="1" t="s">
        <v>19</v>
      </c>
    </row>
    <row r="32" spans="1:9">
      <c r="A32" s="3">
        <v>45</v>
      </c>
      <c r="B32" s="3" t="s">
        <v>12</v>
      </c>
      <c r="C32" s="3">
        <v>4</v>
      </c>
      <c r="D32" s="1">
        <v>21.19</v>
      </c>
      <c r="E32" s="1">
        <v>0.93510000000000004</v>
      </c>
      <c r="F32" s="3">
        <v>7.12</v>
      </c>
      <c r="G32" s="3">
        <v>0.26079999999999998</v>
      </c>
      <c r="H32" s="4">
        <v>13.1</v>
      </c>
      <c r="I32" s="4">
        <v>0.3826</v>
      </c>
    </row>
    <row r="33" spans="1:9">
      <c r="A33" s="3">
        <v>49</v>
      </c>
      <c r="B33" s="3" t="s">
        <v>10</v>
      </c>
      <c r="C33" s="3">
        <v>4</v>
      </c>
      <c r="D33" s="1">
        <v>16.16</v>
      </c>
      <c r="E33" s="1">
        <v>0.98160000000000003</v>
      </c>
      <c r="F33" s="3">
        <v>14.54</v>
      </c>
      <c r="G33" s="3">
        <v>0.43569999999999998</v>
      </c>
      <c r="H33" s="4">
        <v>11.26</v>
      </c>
      <c r="I33" s="4">
        <v>0.38900000000000001</v>
      </c>
    </row>
    <row r="34" spans="1:9">
      <c r="A34" s="3">
        <v>4</v>
      </c>
      <c r="B34" s="3" t="s">
        <v>9</v>
      </c>
      <c r="C34" s="3">
        <v>5</v>
      </c>
      <c r="D34" s="1">
        <v>115.6</v>
      </c>
      <c r="E34" s="1">
        <v>0.4113</v>
      </c>
      <c r="F34" s="3">
        <v>92.71</v>
      </c>
      <c r="G34" s="3">
        <v>0.1855</v>
      </c>
      <c r="H34" s="4">
        <v>4.3479999999999999</v>
      </c>
      <c r="I34" s="4">
        <v>0.122</v>
      </c>
    </row>
    <row r="35" spans="1:9">
      <c r="A35" s="3">
        <v>8</v>
      </c>
      <c r="B35" s="3" t="s">
        <v>11</v>
      </c>
      <c r="C35" s="3">
        <v>5</v>
      </c>
      <c r="D35" s="1">
        <v>52.84</v>
      </c>
      <c r="E35" s="1">
        <v>0.1419</v>
      </c>
      <c r="F35" s="3">
        <v>4.4539999999999997</v>
      </c>
      <c r="G35" s="3">
        <v>0.193</v>
      </c>
      <c r="H35" s="4">
        <v>2.468</v>
      </c>
      <c r="I35" s="4">
        <v>0.11210000000000001</v>
      </c>
    </row>
    <row r="36" spans="1:9">
      <c r="A36" s="3">
        <v>33</v>
      </c>
      <c r="B36" s="3" t="s">
        <v>9</v>
      </c>
      <c r="C36" s="3">
        <v>5</v>
      </c>
      <c r="D36" s="1">
        <v>35.380000000000003</v>
      </c>
      <c r="E36" s="1">
        <v>0.1593</v>
      </c>
      <c r="F36" s="3">
        <v>10.24</v>
      </c>
      <c r="G36" s="3">
        <v>0.17100000000000001</v>
      </c>
      <c r="H36" s="4">
        <v>4.7610000000000001</v>
      </c>
      <c r="I36" s="4">
        <v>0.12690000000000001</v>
      </c>
    </row>
    <row r="37" spans="1:9">
      <c r="A37" s="3">
        <v>41</v>
      </c>
      <c r="B37" s="3" t="s">
        <v>12</v>
      </c>
      <c r="C37" s="3">
        <v>5</v>
      </c>
      <c r="D37" s="1">
        <v>47.43</v>
      </c>
      <c r="E37" s="1">
        <v>0.46910000000000002</v>
      </c>
      <c r="F37" s="3">
        <v>23.81</v>
      </c>
      <c r="G37" s="3">
        <v>0.79769999999999996</v>
      </c>
      <c r="H37" s="4">
        <v>5.8380000000000001</v>
      </c>
      <c r="I37" s="4">
        <v>0.16880000000000001</v>
      </c>
    </row>
    <row r="38" spans="1:9">
      <c r="A38" s="3">
        <v>42</v>
      </c>
      <c r="B38" s="3" t="s">
        <v>11</v>
      </c>
      <c r="C38" s="3">
        <v>5</v>
      </c>
      <c r="D38" s="1">
        <v>22.94</v>
      </c>
      <c r="E38" s="1">
        <v>0.36859999999999998</v>
      </c>
      <c r="F38" s="3">
        <v>8.5709999999999997</v>
      </c>
      <c r="G38" s="3">
        <v>0.30740000000000001</v>
      </c>
      <c r="H38" s="4">
        <v>4.452</v>
      </c>
      <c r="I38" s="4">
        <v>0.14760000000000001</v>
      </c>
    </row>
    <row r="39" spans="1:9">
      <c r="A39" s="3">
        <v>47</v>
      </c>
      <c r="B39" s="3" t="s">
        <v>10</v>
      </c>
      <c r="C39" s="3">
        <v>5</v>
      </c>
      <c r="D39" s="1">
        <v>24.85</v>
      </c>
      <c r="E39" s="1">
        <v>0.36030000000000001</v>
      </c>
      <c r="F39" s="3">
        <v>10.86</v>
      </c>
      <c r="G39" s="3">
        <v>0.27479999999999999</v>
      </c>
      <c r="H39" s="4">
        <v>6.32</v>
      </c>
      <c r="I39" s="4">
        <v>0.26390000000000002</v>
      </c>
    </row>
  </sheetData>
  <mergeCells count="3">
    <mergeCell ref="D1:E1"/>
    <mergeCell ref="F1:G1"/>
    <mergeCell ref="H1:I1"/>
  </mergeCells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0"/>
  <sheetViews>
    <sheetView workbookViewId="0">
      <selection activeCell="I5" sqref="I5"/>
    </sheetView>
  </sheetViews>
  <sheetFormatPr defaultRowHeight="14.5"/>
  <cols>
    <col min="1" max="2" width="11.6328125" style="1" customWidth="1"/>
    <col min="3" max="3" width="7.08984375" style="1" customWidth="1"/>
    <col min="4" max="4" width="13.54296875" style="1" customWidth="1"/>
    <col min="5" max="5" width="11.6328125" style="1" customWidth="1"/>
    <col min="6" max="6" width="13.54296875" style="1" customWidth="1"/>
    <col min="7" max="7" width="11.6328125" style="1" customWidth="1"/>
    <col min="8" max="8" width="13.54296875" style="1" customWidth="1"/>
    <col min="9" max="9" width="12.08984375" style="1" customWidth="1"/>
    <col min="10" max="10" width="11.6328125" customWidth="1"/>
    <col min="11" max="12" width="13.54296875" customWidth="1"/>
    <col min="13" max="13" width="12.08984375" customWidth="1"/>
  </cols>
  <sheetData>
    <row r="1" spans="1:13">
      <c r="A1" s="3" t="s">
        <v>13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L1" t="s">
        <v>20</v>
      </c>
    </row>
    <row r="2" spans="1:13">
      <c r="A2" s="3">
        <v>10</v>
      </c>
      <c r="B2" s="3" t="s">
        <v>12</v>
      </c>
      <c r="C2" s="3">
        <v>1</v>
      </c>
      <c r="D2" s="1" t="s">
        <v>19</v>
      </c>
      <c r="E2" s="1" t="s">
        <v>19</v>
      </c>
      <c r="F2" s="1">
        <f>('Nutri-coleta'!F4)*2</f>
        <v>36.18</v>
      </c>
      <c r="G2" s="1">
        <f>('Nutri-coleta'!G4)*2</f>
        <v>0.62639999999999996</v>
      </c>
      <c r="H2" s="1">
        <f>('Nutri-coleta'!H4)*2</f>
        <v>1.7936000000000001</v>
      </c>
      <c r="I2" s="1">
        <f>('Nutri-coleta'!I4)*2</f>
        <v>0.16667999999999999</v>
      </c>
    </row>
    <row r="3" spans="1:13">
      <c r="A3" s="3">
        <v>18</v>
      </c>
      <c r="B3" s="3" t="s">
        <v>12</v>
      </c>
      <c r="C3" s="3">
        <v>1</v>
      </c>
      <c r="D3" s="1" t="s">
        <v>19</v>
      </c>
      <c r="E3" s="1" t="s">
        <v>19</v>
      </c>
      <c r="F3" s="1">
        <f>('Nutri-coleta'!F6)*2</f>
        <v>51.98</v>
      </c>
      <c r="G3" s="1">
        <f>('Nutri-coleta'!G6)*2</f>
        <v>0.84119999999999995</v>
      </c>
      <c r="H3" s="1" t="s">
        <v>19</v>
      </c>
      <c r="I3" s="1" t="s">
        <v>19</v>
      </c>
    </row>
    <row r="4" spans="1:13">
      <c r="A4" s="3">
        <v>3</v>
      </c>
      <c r="B4" s="3" t="s">
        <v>12</v>
      </c>
      <c r="C4" s="3">
        <v>2</v>
      </c>
      <c r="D4" s="1">
        <f>('Nutri-coleta'!D11)*2</f>
        <v>41.78</v>
      </c>
      <c r="E4" s="1">
        <f>('Nutri-coleta'!E11)*2</f>
        <v>1.6946000000000001</v>
      </c>
      <c r="F4" s="1">
        <f>('Nutri-coleta'!F11)*2</f>
        <v>89.24</v>
      </c>
      <c r="G4" s="1">
        <f>('Nutri-coleta'!G11)*2</f>
        <v>0.55920000000000003</v>
      </c>
      <c r="H4" s="1">
        <f>('Nutri-coleta'!H11)*2</f>
        <v>19.085999999999999</v>
      </c>
      <c r="I4" s="1">
        <f>('Nutri-coleta'!I11)*2</f>
        <v>0</v>
      </c>
    </row>
    <row r="5" spans="1:13">
      <c r="A5" s="3">
        <v>36</v>
      </c>
      <c r="B5" s="3" t="s">
        <v>12</v>
      </c>
      <c r="C5" s="3">
        <v>2</v>
      </c>
      <c r="D5" s="1">
        <f>('Nutri-coleta'!D16)*2</f>
        <v>57.18</v>
      </c>
      <c r="E5" s="1">
        <f>('Nutri-coleta'!E16)*2</f>
        <v>1.3737999999999999</v>
      </c>
      <c r="F5" s="1">
        <f>('Nutri-coleta'!F16)*2</f>
        <v>47.8</v>
      </c>
      <c r="G5" s="1">
        <f>('Nutri-coleta'!G16)*2</f>
        <v>0.64480000000000004</v>
      </c>
      <c r="H5" s="1">
        <f>('Nutri-coleta'!H16)*2</f>
        <v>21.7</v>
      </c>
      <c r="I5" s="1">
        <f>('Nutri-coleta'!I16)*2</f>
        <v>0.94259999999999999</v>
      </c>
    </row>
    <row r="6" spans="1:13">
      <c r="A6" s="3">
        <v>40</v>
      </c>
      <c r="B6" s="3" t="s">
        <v>12</v>
      </c>
      <c r="C6" s="3">
        <v>3</v>
      </c>
      <c r="D6" s="1">
        <f>('Nutri-coleta'!D23)*2</f>
        <v>34.82</v>
      </c>
      <c r="E6" s="1">
        <f>('Nutri-coleta'!E23)*2</f>
        <v>0.80620000000000003</v>
      </c>
      <c r="F6" s="1">
        <f>('Nutri-coleta'!F23)*2</f>
        <v>27.82</v>
      </c>
      <c r="G6" s="1">
        <f>('Nutri-coleta'!G23)*2</f>
        <v>0.72860000000000003</v>
      </c>
      <c r="H6" s="1">
        <f>('Nutri-coleta'!H23)*2</f>
        <v>10.715999999999999</v>
      </c>
      <c r="I6" s="1">
        <f>('Nutri-coleta'!I23)*2</f>
        <v>0.3412</v>
      </c>
    </row>
    <row r="7" spans="1:13">
      <c r="A7" s="3">
        <v>44</v>
      </c>
      <c r="B7" s="3" t="s">
        <v>12</v>
      </c>
      <c r="C7" s="3">
        <v>3</v>
      </c>
      <c r="D7" s="1">
        <f>('Nutri-coleta'!D24)*2</f>
        <v>33.979999999999997</v>
      </c>
      <c r="E7" s="1">
        <f>('Nutri-coleta'!E24)*2</f>
        <v>1.3109999999999999</v>
      </c>
      <c r="F7" s="1">
        <f>('Nutri-coleta'!F24)*2</f>
        <v>24.34</v>
      </c>
      <c r="G7" s="1">
        <f>('Nutri-coleta'!G24)*2</f>
        <v>0.78600000000000003</v>
      </c>
      <c r="H7" s="1">
        <f>('Nutri-coleta'!H24)*2</f>
        <v>33.92</v>
      </c>
      <c r="I7" s="1">
        <f>('Nutri-coleta'!I24)*2</f>
        <v>0.99119999999999997</v>
      </c>
    </row>
    <row r="8" spans="1:13">
      <c r="A8" s="3">
        <v>26</v>
      </c>
      <c r="B8" s="3" t="s">
        <v>12</v>
      </c>
      <c r="C8" s="3">
        <v>4</v>
      </c>
      <c r="D8" s="1">
        <f>('Nutri-coleta'!D29)*2</f>
        <v>2.0379999999999998</v>
      </c>
      <c r="E8" s="1">
        <f>('Nutri-coleta'!E29)*2</f>
        <v>1.6177999999999999</v>
      </c>
      <c r="F8" s="1">
        <f>('Nutri-coleta'!F29)*2</f>
        <v>25.58</v>
      </c>
      <c r="G8" s="1">
        <f>('Nutri-coleta'!G29)*2</f>
        <v>0.60819999999999996</v>
      </c>
      <c r="H8" s="1">
        <f>('Nutri-coleta'!H29)*2</f>
        <v>4.1399999999999997</v>
      </c>
      <c r="I8" s="1">
        <f>('Nutri-coleta'!I29)*2</f>
        <v>0.14885999999999999</v>
      </c>
      <c r="L8" t="s">
        <v>21</v>
      </c>
    </row>
    <row r="9" spans="1:13">
      <c r="A9" s="3">
        <v>45</v>
      </c>
      <c r="B9" s="3" t="s">
        <v>12</v>
      </c>
      <c r="C9" s="3">
        <v>4</v>
      </c>
      <c r="D9" s="1">
        <f>('Nutri-coleta'!D32)*2</f>
        <v>42.38</v>
      </c>
      <c r="E9" s="1">
        <f>('Nutri-coleta'!E32)*2</f>
        <v>1.8702000000000001</v>
      </c>
      <c r="F9" s="1">
        <f>('Nutri-coleta'!F32)*2</f>
        <v>14.24</v>
      </c>
      <c r="G9" s="1">
        <f>('Nutri-coleta'!G32)*2</f>
        <v>0.52159999999999995</v>
      </c>
      <c r="H9" s="1">
        <f>('Nutri-coleta'!H32)*2</f>
        <v>26.2</v>
      </c>
      <c r="I9" s="1">
        <f>('Nutri-coleta'!I32)*2</f>
        <v>0.76519999999999999</v>
      </c>
      <c r="K9" t="s">
        <v>22</v>
      </c>
      <c r="L9" t="s">
        <v>3</v>
      </c>
      <c r="M9" t="s">
        <v>4</v>
      </c>
    </row>
    <row r="10" spans="1:13">
      <c r="A10" s="3">
        <v>41</v>
      </c>
      <c r="B10" s="3" t="s">
        <v>12</v>
      </c>
      <c r="C10" s="3">
        <v>5</v>
      </c>
      <c r="D10" s="1">
        <f>('Nutri-coleta'!D37)*2</f>
        <v>94.86</v>
      </c>
      <c r="E10" s="1">
        <f>('Nutri-coleta'!E37)*2</f>
        <v>0.93820000000000003</v>
      </c>
      <c r="F10" s="1">
        <f>('Nutri-coleta'!F37)*2</f>
        <v>47.62</v>
      </c>
      <c r="G10" s="1">
        <f>('Nutri-coleta'!G37)*2</f>
        <v>1.5953999999999999</v>
      </c>
      <c r="H10" s="1">
        <f>('Nutri-coleta'!H37)*2</f>
        <v>11.676</v>
      </c>
      <c r="I10" s="1">
        <f>('Nutri-coleta'!I37)*2</f>
        <v>0.33760000000000001</v>
      </c>
      <c r="K10" t="s">
        <v>12</v>
      </c>
      <c r="L10">
        <f>_xlfn.STDEV.S('Nutri-Final'!D2:D10,'Nutri-Final'!F2:F10,'Nutri-Final'!H2:H10)</f>
        <v>23.89942410723301</v>
      </c>
      <c r="M10">
        <f>_xlfn.STDEV.S('Nutri-Final'!E2:E10,'Nutri-Final'!G2:G10,'Nutri-Final'!I2:I10)</f>
        <v>0.51052103491915723</v>
      </c>
    </row>
    <row r="11" spans="1:13">
      <c r="A11" s="3">
        <v>32</v>
      </c>
      <c r="B11" s="3" t="s">
        <v>10</v>
      </c>
      <c r="C11" s="3">
        <v>1</v>
      </c>
      <c r="D11" s="1" t="s">
        <v>19</v>
      </c>
      <c r="E11" s="1" t="s">
        <v>19</v>
      </c>
      <c r="F11" s="1">
        <f>('Nutri-coleta'!F9)*2</f>
        <v>57.9</v>
      </c>
      <c r="G11" s="1">
        <f>('Nutri-coleta'!G9)*2</f>
        <v>0.52459999999999996</v>
      </c>
      <c r="H11" s="1">
        <f>('Nutri-coleta'!H9)*2</f>
        <v>53.8</v>
      </c>
      <c r="I11" s="1">
        <f>('Nutri-coleta'!I9)*2</f>
        <v>0.55279999999999996</v>
      </c>
      <c r="K11" t="s">
        <v>10</v>
      </c>
      <c r="L11">
        <f>_xlfn.STDEV.S('Nutri-Final'!D11:D18,'Nutri-Final'!F11:F18,'Nutri-Final'!H11:H18)</f>
        <v>25.466802400633267</v>
      </c>
      <c r="M11">
        <f>_xlfn.STDEV.S('Nutri-Final'!E11:E18,'Nutri-Final'!G11:G18,'Nutri-Final'!I11:I18)</f>
        <v>0.39379164917196502</v>
      </c>
    </row>
    <row r="12" spans="1:13">
      <c r="A12" s="3">
        <v>48</v>
      </c>
      <c r="B12" s="3" t="s">
        <v>10</v>
      </c>
      <c r="C12" s="3">
        <v>1</v>
      </c>
      <c r="D12" s="1" t="s">
        <v>19</v>
      </c>
      <c r="E12" s="1" t="s">
        <v>19</v>
      </c>
      <c r="F12" s="1">
        <f>('Nutri-coleta'!F10)*2</f>
        <v>26.22</v>
      </c>
      <c r="G12" s="1">
        <f>('Nutri-coleta'!G10)*2</f>
        <v>0.58399999999999996</v>
      </c>
      <c r="H12" s="1">
        <f>('Nutri-coleta'!H10)*2</f>
        <v>42.02</v>
      </c>
      <c r="I12" s="1">
        <f>('Nutri-coleta'!I10)*2</f>
        <v>0.57740000000000002</v>
      </c>
      <c r="K12" t="s">
        <v>11</v>
      </c>
      <c r="L12">
        <f>_xlfn.STDEV.S('Nutri-Final'!D19:D28,'Nutri-Final'!F19:F28,'Nutri-Final'!H19:H28)</f>
        <v>23.294608907307584</v>
      </c>
      <c r="M12">
        <f>_xlfn.STDEV.S('Nutri-Final'!E19:E28,'Nutri-Final'!G19:G28,'Nutri-Final'!I19:I28)</f>
        <v>0.26760636947215771</v>
      </c>
    </row>
    <row r="13" spans="1:13">
      <c r="A13" s="3">
        <v>15</v>
      </c>
      <c r="B13" s="3" t="s">
        <v>10</v>
      </c>
      <c r="C13" s="3">
        <v>2</v>
      </c>
      <c r="D13" s="1">
        <f>('Nutri-coleta'!D13)*2</f>
        <v>16.678000000000001</v>
      </c>
      <c r="E13" s="1">
        <f>('Nutri-coleta'!E13)*2</f>
        <v>0.78739999999999999</v>
      </c>
      <c r="F13" s="1">
        <f>('Nutri-coleta'!F13)*2</f>
        <v>64.64</v>
      </c>
      <c r="G13" s="1">
        <f>('Nutri-coleta'!G13)*2</f>
        <v>0.495</v>
      </c>
      <c r="H13" s="1">
        <f>('Nutri-coleta'!H13)*2</f>
        <v>11.342000000000001</v>
      </c>
      <c r="I13" s="1">
        <f>('Nutri-coleta'!I13)*2</f>
        <v>0.43540000000000001</v>
      </c>
      <c r="K13" t="s">
        <v>9</v>
      </c>
      <c r="L13">
        <f>_xlfn.STDEV.S('Nutri-Final'!D29:D38,'Nutri-Final'!F29:F38,'Nutri-Final'!H29:H38)</f>
        <v>53.409162657666727</v>
      </c>
      <c r="M13">
        <f>_xlfn.STDEV.S('Nutri-Final'!E29:E38,'Nutri-Final'!G29:G38,'Nutri-Final'!I29:I38)</f>
        <v>0.23525973705211958</v>
      </c>
    </row>
    <row r="14" spans="1:13">
      <c r="A14" s="3">
        <v>23</v>
      </c>
      <c r="B14" s="3" t="s">
        <v>10</v>
      </c>
      <c r="C14" s="3">
        <v>2</v>
      </c>
      <c r="D14" s="1">
        <f>('Nutri-coleta'!D14)*2</f>
        <v>103.4</v>
      </c>
      <c r="E14" s="1">
        <f>('Nutri-coleta'!E14)*2</f>
        <v>1.3388</v>
      </c>
      <c r="F14" s="1">
        <f>('Nutri-coleta'!F14)*2</f>
        <v>73.739999999999995</v>
      </c>
      <c r="G14" s="1">
        <f>('Nutri-coleta'!G14)*2</f>
        <v>0.4698</v>
      </c>
      <c r="H14" s="1">
        <f>('Nutri-coleta'!H14)*2</f>
        <v>18.606000000000002</v>
      </c>
      <c r="I14" s="1">
        <f>('Nutri-coleta'!I14)*2</f>
        <v>0.57099999999999995</v>
      </c>
    </row>
    <row r="15" spans="1:13">
      <c r="A15" s="3">
        <v>38</v>
      </c>
      <c r="B15" s="3" t="s">
        <v>10</v>
      </c>
      <c r="C15" s="3">
        <v>3</v>
      </c>
      <c r="D15" s="1">
        <f>('Nutri-coleta'!D22)*2</f>
        <v>42.08</v>
      </c>
      <c r="E15" s="1">
        <f>('Nutri-coleta'!E22)*2</f>
        <v>1.0318000000000001</v>
      </c>
      <c r="F15" s="1">
        <f>('Nutri-coleta'!F22)*2</f>
        <v>23.42</v>
      </c>
      <c r="G15" s="1">
        <f>('Nutri-coleta'!G22)*2</f>
        <v>0.442</v>
      </c>
      <c r="H15" s="1">
        <f>('Nutri-coleta'!H22)*2</f>
        <v>18.66</v>
      </c>
      <c r="I15" s="1">
        <f>('Nutri-coleta'!I22)*2</f>
        <v>0.44</v>
      </c>
    </row>
    <row r="16" spans="1:13">
      <c r="A16" s="3">
        <v>6</v>
      </c>
      <c r="B16" s="3" t="s">
        <v>10</v>
      </c>
      <c r="C16" s="3">
        <v>4</v>
      </c>
      <c r="D16" s="1">
        <f>('Nutri-coleta'!D26)*2</f>
        <v>1.0176000000000001</v>
      </c>
      <c r="E16" s="1">
        <f>('Nutri-coleta'!E26)*2</f>
        <v>0.36080000000000001</v>
      </c>
      <c r="F16" s="1">
        <f>('Nutri-coleta'!F26)*2</f>
        <v>2.8940000000000001</v>
      </c>
      <c r="G16" s="1">
        <f>('Nutri-coleta'!G26)*2</f>
        <v>7.3480000000000004E-2</v>
      </c>
      <c r="H16" s="1">
        <f>('Nutri-coleta'!H26)*2</f>
        <v>7.97</v>
      </c>
      <c r="I16" s="1">
        <f>('Nutri-coleta'!I26)*2</f>
        <v>0.26179999999999998</v>
      </c>
      <c r="K16" s="5" t="s">
        <v>22</v>
      </c>
      <c r="L16" s="5" t="s">
        <v>3</v>
      </c>
      <c r="M16" s="5" t="s">
        <v>4</v>
      </c>
    </row>
    <row r="17" spans="1:13">
      <c r="A17" s="3">
        <v>49</v>
      </c>
      <c r="B17" s="3" t="s">
        <v>10</v>
      </c>
      <c r="C17" s="3">
        <v>4</v>
      </c>
      <c r="D17" s="1">
        <f>('Nutri-coleta'!D33)*2</f>
        <v>32.32</v>
      </c>
      <c r="E17" s="1">
        <f>('Nutri-coleta'!E33)*2</f>
        <v>1.9632000000000001</v>
      </c>
      <c r="F17" s="1">
        <f>('Nutri-coleta'!F33)*2</f>
        <v>29.08</v>
      </c>
      <c r="G17" s="1">
        <f>('Nutri-coleta'!G33)*2</f>
        <v>0.87139999999999995</v>
      </c>
      <c r="H17" s="1">
        <f>('Nutri-coleta'!H33)*2</f>
        <v>22.52</v>
      </c>
      <c r="I17" s="1">
        <f>('Nutri-coleta'!I33)*2</f>
        <v>0.77800000000000002</v>
      </c>
      <c r="K17" s="6" t="s">
        <v>12</v>
      </c>
      <c r="L17" s="7">
        <f>AVERAGE('Nutri-Final'!D2:D10,'Nutri-Final'!F2:F10,'Nutri-Final'!H2:H10)</f>
        <v>33.377900000000011</v>
      </c>
      <c r="M17" s="7">
        <f>AVERAGE('Nutri-Final'!E2:E10,'Nutri-Final'!G2:G10,'Nutri-Final'!I2:I10)</f>
        <v>0.8423558333333333</v>
      </c>
    </row>
    <row r="18" spans="1:13">
      <c r="A18" s="3">
        <v>47</v>
      </c>
      <c r="B18" s="3" t="s">
        <v>10</v>
      </c>
      <c r="C18" s="3">
        <v>5</v>
      </c>
      <c r="D18" s="1">
        <f>('Nutri-coleta'!D39)*2</f>
        <v>49.7</v>
      </c>
      <c r="E18" s="1">
        <f>('Nutri-coleta'!E39)*2</f>
        <v>0.72060000000000002</v>
      </c>
      <c r="F18" s="1">
        <f>('Nutri-coleta'!F39)*2</f>
        <v>21.72</v>
      </c>
      <c r="G18" s="1">
        <f>('Nutri-coleta'!G39)*2</f>
        <v>0.54959999999999998</v>
      </c>
      <c r="H18" s="1">
        <f>('Nutri-coleta'!H39)*2</f>
        <v>12.64</v>
      </c>
      <c r="I18" s="1">
        <f>('Nutri-coleta'!I39)*2</f>
        <v>0.52780000000000005</v>
      </c>
      <c r="K18" s="6" t="s">
        <v>10</v>
      </c>
      <c r="L18" s="7">
        <f>AVERAGE('Nutri-Final'!D11:D18,'Nutri-Final'!F11:F18,'Nutri-Final'!H11:H18)</f>
        <v>33.289436363636362</v>
      </c>
      <c r="M18" s="7">
        <f>AVERAGE('Nutri-Final'!E11:E18,'Nutri-Final'!G11:G18,'Nutri-Final'!I11:I18)</f>
        <v>0.65257636363636351</v>
      </c>
    </row>
    <row r="19" spans="1:13">
      <c r="A19" s="3">
        <v>17</v>
      </c>
      <c r="B19" s="3" t="s">
        <v>11</v>
      </c>
      <c r="C19" s="3">
        <v>1</v>
      </c>
      <c r="D19" s="1">
        <f>('Nutri-coleta'!D5)*2</f>
        <v>27.7</v>
      </c>
      <c r="E19" s="1">
        <f>('Nutri-coleta'!E5)*2</f>
        <v>0.27200000000000002</v>
      </c>
      <c r="F19" s="1">
        <f>('Nutri-coleta'!F5)*2</f>
        <v>6.8179999999999996</v>
      </c>
      <c r="G19" s="1">
        <f>('Nutri-coleta'!G5)*2</f>
        <v>0.2762</v>
      </c>
      <c r="H19" s="1">
        <f>('Nutri-coleta'!H5)*2</f>
        <v>51.04</v>
      </c>
      <c r="I19" s="1">
        <f>('Nutri-coleta'!I5)*2</f>
        <v>0.3846</v>
      </c>
      <c r="K19" s="6" t="s">
        <v>11</v>
      </c>
      <c r="L19" s="7">
        <f>AVERAGE('Nutri-Final'!D19:D28,'Nutri-Final'!F19:F28,'Nutri-Final'!H19:H28)</f>
        <v>23.143819999999998</v>
      </c>
      <c r="M19" s="7">
        <f>AVERAGE('Nutri-Final'!E19:E28,'Nutri-Final'!G19:G28,'Nutri-Final'!I19:I28)</f>
        <v>0.43745200000000001</v>
      </c>
    </row>
    <row r="20" spans="1:13">
      <c r="A20" s="3">
        <v>20</v>
      </c>
      <c r="B20" s="3" t="s">
        <v>11</v>
      </c>
      <c r="C20" s="3">
        <v>1</v>
      </c>
      <c r="D20" s="1">
        <f>('Nutri-coleta'!D7)*2</f>
        <v>11.538</v>
      </c>
      <c r="E20" s="1">
        <f>('Nutri-coleta'!E7)*2</f>
        <v>0.40699999999999997</v>
      </c>
      <c r="F20" s="1">
        <f>('Nutri-coleta'!F7)*2</f>
        <v>10.522</v>
      </c>
      <c r="G20" s="1">
        <f>('Nutri-coleta'!G7)*2</f>
        <v>0.34960000000000002</v>
      </c>
      <c r="H20" s="1">
        <f>('Nutri-coleta'!H7)*2</f>
        <v>12.06</v>
      </c>
      <c r="I20" s="1">
        <f>('Nutri-coleta'!I7)*2</f>
        <v>0.46800000000000003</v>
      </c>
      <c r="K20" s="6" t="s">
        <v>9</v>
      </c>
      <c r="L20" s="7">
        <f>AVERAGE('Nutri-Final'!D29:D38,'Nutri-Final'!F29:F38,'Nutri-Final'!H29:H38)</f>
        <v>35.658689655172417</v>
      </c>
      <c r="M20" s="7">
        <f>AVERAGE('Nutri-Final'!E29:E38,'Nutri-Final'!G29:G38,'Nutri-Final'!I29:I38)</f>
        <v>0.38835724137931044</v>
      </c>
    </row>
    <row r="21" spans="1:13">
      <c r="A21" s="3">
        <v>12</v>
      </c>
      <c r="B21" s="3" t="s">
        <v>11</v>
      </c>
      <c r="C21" s="3">
        <v>2</v>
      </c>
      <c r="D21" s="1">
        <f>('Nutri-coleta'!D12)*2</f>
        <v>41.1</v>
      </c>
      <c r="E21" s="1">
        <f>('Nutri-coleta'!E12)*2</f>
        <v>1.5496000000000001</v>
      </c>
      <c r="F21" s="1">
        <f>('Nutri-coleta'!F12)*2</f>
        <v>82.94</v>
      </c>
      <c r="G21" s="1">
        <f>('Nutri-coleta'!G12)*2</f>
        <v>0.17286000000000001</v>
      </c>
      <c r="H21" s="1">
        <f>('Nutri-coleta'!H12)*2</f>
        <v>11.286</v>
      </c>
      <c r="I21" s="1">
        <f>('Nutri-coleta'!I12)*2</f>
        <v>0.3296</v>
      </c>
    </row>
    <row r="22" spans="1:13">
      <c r="A22" s="3">
        <v>24</v>
      </c>
      <c r="B22" s="3" t="s">
        <v>11</v>
      </c>
      <c r="C22" s="3">
        <v>2</v>
      </c>
      <c r="D22" s="1">
        <f>('Nutri-coleta'!D15)*2</f>
        <v>11.37</v>
      </c>
      <c r="E22" s="1">
        <f>('Nutri-coleta'!E15)*2</f>
        <v>0.51239999999999997</v>
      </c>
      <c r="F22" s="1">
        <f>('Nutri-coleta'!F15)*2</f>
        <v>20.82</v>
      </c>
      <c r="G22" s="1">
        <f>('Nutri-coleta'!G15)*2</f>
        <v>0.379</v>
      </c>
      <c r="H22" s="1">
        <f>('Nutri-coleta'!H15)*2</f>
        <v>8.6479999999999997</v>
      </c>
      <c r="I22" s="1">
        <f>('Nutri-coleta'!I15)*2</f>
        <v>0.31480000000000002</v>
      </c>
    </row>
    <row r="23" spans="1:13">
      <c r="A23" s="3">
        <v>27</v>
      </c>
      <c r="B23" s="3" t="s">
        <v>11</v>
      </c>
      <c r="C23" s="3">
        <v>3</v>
      </c>
      <c r="D23" s="1">
        <f>('Nutri-coleta'!D21)*2</f>
        <v>18.518000000000001</v>
      </c>
      <c r="E23" s="1">
        <f>('Nutri-coleta'!E21)*2</f>
        <v>0.42920000000000003</v>
      </c>
      <c r="F23" s="1">
        <f>('Nutri-coleta'!F21)*2</f>
        <v>19.058</v>
      </c>
      <c r="G23" s="1">
        <f>('Nutri-coleta'!G21)*2</f>
        <v>0.32740000000000002</v>
      </c>
      <c r="H23" s="1">
        <f>('Nutri-coleta'!H21)*2</f>
        <v>14.103999999999999</v>
      </c>
      <c r="I23" s="1">
        <f>('Nutri-coleta'!I21)*2</f>
        <v>0.2848</v>
      </c>
    </row>
    <row r="24" spans="1:13">
      <c r="A24" s="3">
        <v>52</v>
      </c>
      <c r="B24" s="3" t="s">
        <v>11</v>
      </c>
      <c r="C24" s="3">
        <v>3</v>
      </c>
      <c r="D24" s="1">
        <f>('Nutri-coleta'!D25)*2</f>
        <v>44.58</v>
      </c>
      <c r="E24" s="1">
        <f>('Nutri-coleta'!E25)*2</f>
        <v>0.83440000000000003</v>
      </c>
      <c r="F24" s="1">
        <f>('Nutri-coleta'!F25)*2</f>
        <v>18.434000000000001</v>
      </c>
      <c r="G24" s="1">
        <f>('Nutri-coleta'!G25)*2</f>
        <v>0.25259999999999999</v>
      </c>
      <c r="H24" s="1">
        <f>('Nutri-coleta'!H25)*2</f>
        <v>8.9719999999999995</v>
      </c>
      <c r="I24" s="1">
        <f>('Nutri-coleta'!I25)*2</f>
        <v>0.36620000000000003</v>
      </c>
    </row>
    <row r="25" spans="1:13">
      <c r="A25" s="3">
        <v>14</v>
      </c>
      <c r="B25" s="3" t="s">
        <v>11</v>
      </c>
      <c r="C25" s="3">
        <v>4</v>
      </c>
      <c r="D25" s="1">
        <f>('Nutri-coleta'!D27)*2</f>
        <v>1.0286</v>
      </c>
      <c r="E25" s="1">
        <f>('Nutri-coleta'!E27)*2</f>
        <v>0.75</v>
      </c>
      <c r="F25" s="1">
        <f>('Nutri-coleta'!F27)*2</f>
        <v>15.452</v>
      </c>
      <c r="G25" s="1">
        <f>('Nutri-coleta'!G27)*2</f>
        <v>0.26279999999999998</v>
      </c>
      <c r="H25" s="1">
        <f>('Nutri-coleta'!H27)*2</f>
        <v>16.015999999999998</v>
      </c>
      <c r="I25" s="1">
        <f>('Nutri-coleta'!I27)*2</f>
        <v>0.46139999999999998</v>
      </c>
    </row>
    <row r="26" spans="1:13">
      <c r="A26" s="3">
        <v>28</v>
      </c>
      <c r="B26" s="3" t="s">
        <v>11</v>
      </c>
      <c r="C26" s="3">
        <v>4</v>
      </c>
      <c r="D26" s="1">
        <f>('Nutri-coleta'!D30)*2</f>
        <v>29.66</v>
      </c>
      <c r="E26" s="1">
        <f>('Nutri-coleta'!E30)*2</f>
        <v>0.62139999999999995</v>
      </c>
      <c r="F26" s="1">
        <f>('Nutri-coleta'!F30)*2</f>
        <v>11.204000000000001</v>
      </c>
      <c r="G26" s="1">
        <f>('Nutri-coleta'!G30)*2</f>
        <v>0.19950000000000001</v>
      </c>
      <c r="H26" s="1">
        <f>('Nutri-coleta'!H30)*2</f>
        <v>9.9960000000000004</v>
      </c>
      <c r="I26" s="1">
        <f>('Nutri-coleta'!I30)*2</f>
        <v>0.377</v>
      </c>
    </row>
    <row r="27" spans="1:13">
      <c r="A27" s="3">
        <v>8</v>
      </c>
      <c r="B27" s="3" t="s">
        <v>11</v>
      </c>
      <c r="C27" s="3">
        <v>5</v>
      </c>
      <c r="D27" s="1">
        <f>('Nutri-coleta'!D35)*2</f>
        <v>105.68</v>
      </c>
      <c r="E27" s="1">
        <f>('Nutri-coleta'!E35)*2</f>
        <v>0.2838</v>
      </c>
      <c r="F27" s="1">
        <f>('Nutri-coleta'!F35)*2</f>
        <v>8.9079999999999995</v>
      </c>
      <c r="G27" s="1">
        <f>('Nutri-coleta'!G35)*2</f>
        <v>0.38600000000000001</v>
      </c>
      <c r="H27" s="1">
        <f>('Nutri-coleta'!H35)*2</f>
        <v>4.9359999999999999</v>
      </c>
      <c r="I27" s="1">
        <f>('Nutri-coleta'!I35)*2</f>
        <v>0.22420000000000001</v>
      </c>
    </row>
    <row r="28" spans="1:13">
      <c r="A28" s="3">
        <v>42</v>
      </c>
      <c r="B28" s="3" t="s">
        <v>11</v>
      </c>
      <c r="C28" s="3">
        <v>5</v>
      </c>
      <c r="D28" s="1">
        <f>('Nutri-coleta'!D38)*2</f>
        <v>45.88</v>
      </c>
      <c r="E28" s="1">
        <f>('Nutri-coleta'!E38)*2</f>
        <v>0.73719999999999997</v>
      </c>
      <c r="F28" s="1">
        <f>('Nutri-coleta'!F38)*2</f>
        <v>17.141999999999999</v>
      </c>
      <c r="G28" s="1">
        <f>('Nutri-coleta'!G38)*2</f>
        <v>0.61480000000000001</v>
      </c>
      <c r="H28" s="1">
        <f>('Nutri-coleta'!H38)*2</f>
        <v>8.9039999999999999</v>
      </c>
      <c r="I28" s="1">
        <f>('Nutri-coleta'!I38)*2</f>
        <v>0.29520000000000002</v>
      </c>
    </row>
    <row r="29" spans="1:13">
      <c r="A29" s="3">
        <v>9</v>
      </c>
      <c r="B29" s="3" t="s">
        <v>9</v>
      </c>
      <c r="C29" s="3">
        <v>1</v>
      </c>
      <c r="D29" s="1">
        <f>('Nutri-coleta'!D3)*2</f>
        <v>27.7</v>
      </c>
      <c r="E29" s="1">
        <f>('Nutri-coleta'!E3)*2</f>
        <v>0.27200000000000002</v>
      </c>
      <c r="F29" s="1">
        <f>('Nutri-coleta'!F3)*2</f>
        <v>11.667999999999999</v>
      </c>
      <c r="G29" s="1">
        <f>('Nutri-coleta'!G3)*2</f>
        <v>0.37940000000000002</v>
      </c>
      <c r="H29" s="1">
        <f>('Nutri-coleta'!H3)*2</f>
        <v>11.208</v>
      </c>
      <c r="I29" s="1">
        <f>('Nutri-coleta'!I3)*2</f>
        <v>0.45379999999999998</v>
      </c>
    </row>
    <row r="30" spans="1:13">
      <c r="A30" s="3">
        <v>31</v>
      </c>
      <c r="B30" s="3" t="s">
        <v>9</v>
      </c>
      <c r="C30" s="3">
        <v>1</v>
      </c>
      <c r="D30" s="1">
        <f>('Nutri-coleta'!D8)*2</f>
        <v>14.27</v>
      </c>
      <c r="E30" s="1">
        <f>('Nutri-coleta'!E8)*2</f>
        <v>0.5534</v>
      </c>
      <c r="F30" s="1">
        <f>('Nutri-coleta'!F8)*2</f>
        <v>9.3759999999999994</v>
      </c>
      <c r="G30" s="1">
        <f>('Nutri-coleta'!G8)*2</f>
        <v>0.35720000000000002</v>
      </c>
      <c r="H30" s="1">
        <f>('Nutri-coleta'!H8)*2</f>
        <v>18.986000000000001</v>
      </c>
      <c r="I30" s="1">
        <f>('Nutri-coleta'!I8)*2</f>
        <v>0.29480000000000001</v>
      </c>
    </row>
    <row r="31" spans="1:13">
      <c r="A31" s="3">
        <v>46</v>
      </c>
      <c r="B31" s="3" t="s">
        <v>9</v>
      </c>
      <c r="C31" s="3">
        <v>2</v>
      </c>
      <c r="D31" s="1">
        <f>('Nutri-coleta'!D17)*2</f>
        <v>17.202000000000002</v>
      </c>
      <c r="E31" s="1">
        <f>('Nutri-coleta'!E17)*2</f>
        <v>0.39800000000000002</v>
      </c>
      <c r="F31" s="1">
        <f>('Nutri-coleta'!F17)*2</f>
        <v>97.62</v>
      </c>
      <c r="G31" s="1">
        <f>('Nutri-coleta'!G17)*2</f>
        <v>0.2102</v>
      </c>
      <c r="H31" s="1">
        <f>('Nutri-coleta'!H17)*2</f>
        <v>9.8019999999999996</v>
      </c>
      <c r="I31" s="1">
        <f>('Nutri-coleta'!I17)*2</f>
        <v>0.4834</v>
      </c>
    </row>
    <row r="32" spans="1:13">
      <c r="A32" s="3">
        <v>51</v>
      </c>
      <c r="B32" s="3" t="s">
        <v>9</v>
      </c>
      <c r="C32" s="3">
        <v>2</v>
      </c>
      <c r="D32" s="1">
        <f>('Nutri-coleta'!D18)*2</f>
        <v>32.979999999999997</v>
      </c>
      <c r="E32" s="1">
        <f>('Nutri-coleta'!E18)*2</f>
        <v>0.2722</v>
      </c>
      <c r="F32" s="1">
        <f>('Nutri-coleta'!F18)*2</f>
        <v>61.3</v>
      </c>
      <c r="G32" s="1">
        <f>('Nutri-coleta'!G18)*2</f>
        <v>0.14235999999999999</v>
      </c>
      <c r="H32" s="1">
        <f>('Nutri-coleta'!H18)*2</f>
        <v>9.3819999999999997</v>
      </c>
      <c r="I32" s="1">
        <f>('Nutri-coleta'!I18)*2</f>
        <v>0.29799999999999999</v>
      </c>
    </row>
    <row r="33" spans="1:9">
      <c r="A33" s="3">
        <v>13</v>
      </c>
      <c r="B33" s="3" t="s">
        <v>9</v>
      </c>
      <c r="C33" s="3">
        <v>3</v>
      </c>
      <c r="D33" s="1">
        <f>('Nutri-coleta'!D19)*2</f>
        <v>23.34</v>
      </c>
      <c r="E33" s="1">
        <f>('Nutri-coleta'!E19)*2</f>
        <v>0.46300000000000002</v>
      </c>
      <c r="F33" s="1">
        <f>('Nutri-coleta'!F19)*2</f>
        <v>16.974</v>
      </c>
      <c r="G33" s="1">
        <f>('Nutri-coleta'!G19)*2</f>
        <v>0.2576</v>
      </c>
      <c r="H33" s="1">
        <f>('Nutri-coleta'!H19)*2</f>
        <v>6.1719999999999997</v>
      </c>
      <c r="I33" s="1">
        <f>('Nutri-coleta'!I19)*2</f>
        <v>0.24099999999999999</v>
      </c>
    </row>
    <row r="34" spans="1:9">
      <c r="A34" s="3">
        <v>16</v>
      </c>
      <c r="B34" s="3" t="s">
        <v>9</v>
      </c>
      <c r="C34" s="3">
        <v>3</v>
      </c>
      <c r="D34" s="1">
        <f>('Nutri-coleta'!D20)*2</f>
        <v>34.840000000000003</v>
      </c>
      <c r="E34" s="1">
        <f>('Nutri-coleta'!E20)*2</f>
        <v>0.38200000000000001</v>
      </c>
      <c r="F34" s="1">
        <f>('Nutri-coleta'!F20)*2</f>
        <v>8.2240000000000002</v>
      </c>
      <c r="G34" s="1">
        <f>('Nutri-coleta'!G20)*2</f>
        <v>0.2356</v>
      </c>
      <c r="H34" s="1">
        <f>('Nutri-coleta'!H20)*2</f>
        <v>5.758</v>
      </c>
      <c r="I34" s="1">
        <f>('Nutri-coleta'!I20)*2</f>
        <v>0.3206</v>
      </c>
    </row>
    <row r="35" spans="1:9">
      <c r="A35" s="3">
        <v>22</v>
      </c>
      <c r="B35" s="3" t="s">
        <v>9</v>
      </c>
      <c r="C35" s="3">
        <v>4</v>
      </c>
      <c r="D35" s="1">
        <f>('Nutri-coleta'!D28)*2</f>
        <v>1.198</v>
      </c>
      <c r="E35" s="1">
        <f>('Nutri-coleta'!E28)*2</f>
        <v>0.57840000000000003</v>
      </c>
      <c r="F35" s="1">
        <f>('Nutri-coleta'!F28)*2</f>
        <v>9.0220000000000002</v>
      </c>
      <c r="G35" s="1">
        <f>('Nutri-coleta'!G28)*2</f>
        <v>0.2384</v>
      </c>
      <c r="H35" s="1">
        <f>('Nutri-coleta'!H28)*2</f>
        <v>9.0760000000000005</v>
      </c>
      <c r="I35" s="1">
        <f>('Nutri-coleta'!I28)*2</f>
        <v>0.44400000000000001</v>
      </c>
    </row>
    <row r="36" spans="1:9">
      <c r="A36" s="3">
        <v>29</v>
      </c>
      <c r="B36" s="3" t="s">
        <v>9</v>
      </c>
      <c r="C36" s="3">
        <v>4</v>
      </c>
      <c r="D36" s="1">
        <f>('Nutri-coleta'!D31)*2</f>
        <v>66.34</v>
      </c>
      <c r="E36" s="1">
        <f>('Nutri-coleta'!E31)*2</f>
        <v>1.3808</v>
      </c>
      <c r="F36" s="1">
        <f>('Nutri-coleta'!F31)*2</f>
        <v>5.5860000000000003</v>
      </c>
      <c r="G36" s="1">
        <f>('Nutri-coleta'!G31)*2</f>
        <v>0.25419999999999998</v>
      </c>
      <c r="H36" s="1" t="s">
        <v>19</v>
      </c>
      <c r="I36" s="1" t="s">
        <v>19</v>
      </c>
    </row>
    <row r="37" spans="1:9">
      <c r="A37" s="3">
        <v>4</v>
      </c>
      <c r="B37" s="3" t="s">
        <v>9</v>
      </c>
      <c r="C37" s="3">
        <v>5</v>
      </c>
      <c r="D37" s="1">
        <f>('Nutri-coleta'!D34)*2</f>
        <v>231.2</v>
      </c>
      <c r="E37" s="1">
        <f>('Nutri-coleta'!E34)*2</f>
        <v>0.8226</v>
      </c>
      <c r="F37" s="1">
        <f>('Nutri-coleta'!F34)*2</f>
        <v>185.42</v>
      </c>
      <c r="G37" s="1">
        <f>('Nutri-coleta'!G34)*2</f>
        <v>0.371</v>
      </c>
      <c r="H37" s="1">
        <f>('Nutri-coleta'!H34)*2</f>
        <v>8.6959999999999997</v>
      </c>
      <c r="I37" s="1">
        <f>('Nutri-coleta'!I34)*2</f>
        <v>0.24399999999999999</v>
      </c>
    </row>
    <row r="38" spans="1:9">
      <c r="A38" s="3">
        <v>33</v>
      </c>
      <c r="B38" s="3" t="s">
        <v>9</v>
      </c>
      <c r="C38" s="3">
        <v>5</v>
      </c>
      <c r="D38" s="1">
        <f>('Nutri-coleta'!D36)*2</f>
        <v>70.760000000000005</v>
      </c>
      <c r="E38" s="1">
        <f>('Nutri-coleta'!E36)*2</f>
        <v>0.31859999999999999</v>
      </c>
      <c r="F38" s="1">
        <f>('Nutri-coleta'!F36)*2</f>
        <v>20.48</v>
      </c>
      <c r="G38" s="1">
        <f>('Nutri-coleta'!G36)*2</f>
        <v>0.34200000000000003</v>
      </c>
      <c r="H38" s="1">
        <f>('Nutri-coleta'!H36)*2</f>
        <v>9.5220000000000002</v>
      </c>
      <c r="I38" s="1">
        <f>('Nutri-coleta'!I36)*2</f>
        <v>0.25380000000000003</v>
      </c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B2" sqref="B2:C2"/>
    </sheetView>
  </sheetViews>
  <sheetFormatPr defaultRowHeight="14.5"/>
  <cols>
    <col min="1" max="1" width="10.36328125" customWidth="1"/>
    <col min="2" max="3" width="11.6328125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s="2" t="s">
        <v>26</v>
      </c>
      <c r="B2" s="2">
        <v>17.059999999999999</v>
      </c>
      <c r="C2" s="2">
        <v>0.81240000000000001</v>
      </c>
    </row>
    <row r="3" spans="1:3">
      <c r="A3" s="2" t="s">
        <v>27</v>
      </c>
      <c r="B3" s="2">
        <v>8.8940000000000001</v>
      </c>
      <c r="C3" s="2">
        <v>0.1799</v>
      </c>
    </row>
    <row r="4" spans="1:3">
      <c r="A4" s="2" t="s">
        <v>28</v>
      </c>
      <c r="B4" s="2">
        <v>2.254</v>
      </c>
      <c r="C4" s="2">
        <v>0.36420000000000002</v>
      </c>
    </row>
    <row r="5" spans="1:3">
      <c r="A5" s="2" t="s">
        <v>29</v>
      </c>
      <c r="B5" s="2">
        <v>1.9179999999999999</v>
      </c>
      <c r="C5" s="2">
        <v>0.18859999999999999</v>
      </c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Coleta 1</vt:lpstr>
      <vt:lpstr>Coleta 2</vt:lpstr>
      <vt:lpstr>Coleta 3</vt:lpstr>
      <vt:lpstr>Coleta 4</vt:lpstr>
      <vt:lpstr>Coleta 5</vt:lpstr>
      <vt:lpstr>Nutri-coleta</vt:lpstr>
      <vt:lpstr>Nutri-Final</vt:lpstr>
      <vt:lpstr>água-milliq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Vinicius Farjalla</cp:lastModifiedBy>
  <cp:revision>25</cp:revision>
  <dcterms:created xsi:type="dcterms:W3CDTF">2014-05-20T17:44:27Z</dcterms:created>
  <dcterms:modified xsi:type="dcterms:W3CDTF">2017-11-28T13:48:08Z</dcterms:modified>
</cp:coreProperties>
</file>