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jones/Projects/DellEMC-Sky/k8s/smj-kubeapps/documentation/"/>
    </mc:Choice>
  </mc:AlternateContent>
  <xr:revisionPtr revIDLastSave="0" documentId="13_ncr:1_{3EC6B02F-B13F-7344-A727-DB62654F6B2A}" xr6:coauthVersionLast="40" xr6:coauthVersionMax="40" xr10:uidLastSave="{00000000-0000-0000-0000-000000000000}"/>
  <bookViews>
    <workbookView xWindow="8680" yWindow="460" windowWidth="29700" windowHeight="18520" activeTab="2" xr2:uid="{E1CBD3F7-F122-8243-AA37-C7A12BB3D86F}"/>
  </bookViews>
  <sheets>
    <sheet name="Node Specs" sheetId="1" r:id="rId1"/>
    <sheet name="Existing PVs" sheetId="3" r:id="rId2"/>
    <sheet name="Proposed PVs" sheetId="4" r:id="rId3"/>
    <sheet name="PV Alloca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7" i="3" l="1"/>
  <c r="P27" i="3"/>
  <c r="O27" i="3"/>
  <c r="N27" i="3"/>
  <c r="M27" i="3"/>
  <c r="L27" i="3"/>
  <c r="K27" i="3"/>
  <c r="P25" i="3"/>
  <c r="P26" i="3" s="1"/>
  <c r="O25" i="3"/>
  <c r="O26" i="3" s="1"/>
  <c r="N25" i="3"/>
  <c r="N26" i="3" s="1"/>
  <c r="M25" i="3"/>
  <c r="M26" i="3" s="1"/>
  <c r="L25" i="3"/>
  <c r="L26" i="3" s="1"/>
  <c r="K25" i="3"/>
  <c r="Q3" i="3"/>
  <c r="Q25" i="3" l="1"/>
  <c r="Q26" i="3" s="1"/>
  <c r="K26" i="3"/>
  <c r="G25" i="4"/>
  <c r="G26" i="4" s="1"/>
  <c r="F25" i="4"/>
  <c r="F26" i="4" s="1"/>
  <c r="E25" i="4"/>
  <c r="E26" i="4" s="1"/>
  <c r="D25" i="4"/>
  <c r="D26" i="4" s="1"/>
  <c r="C25" i="4"/>
  <c r="C26" i="4" s="1"/>
  <c r="B25" i="4"/>
  <c r="B26" i="4" s="1"/>
  <c r="H3" i="4"/>
  <c r="H3" i="3"/>
  <c r="H26" i="3" s="1"/>
  <c r="H25" i="3"/>
  <c r="E26" i="3"/>
  <c r="D26" i="3"/>
  <c r="C26" i="3"/>
  <c r="B26" i="3"/>
  <c r="G25" i="3"/>
  <c r="G26" i="3" s="1"/>
  <c r="F25" i="3"/>
  <c r="F26" i="3" s="1"/>
  <c r="E25" i="3"/>
  <c r="D25" i="3"/>
  <c r="C25" i="3"/>
  <c r="B25" i="3"/>
  <c r="I24" i="1"/>
  <c r="G24" i="1"/>
  <c r="E24" i="1"/>
  <c r="I23" i="1"/>
  <c r="G23" i="1"/>
  <c r="E23" i="1"/>
  <c r="I22" i="1"/>
  <c r="G22" i="1"/>
  <c r="E22" i="1"/>
  <c r="I21" i="1"/>
  <c r="G21" i="1"/>
  <c r="E21" i="1"/>
  <c r="I20" i="1"/>
  <c r="G20" i="1"/>
  <c r="E20" i="1"/>
  <c r="I19" i="1"/>
  <c r="G19" i="1"/>
  <c r="E19" i="1"/>
  <c r="I13" i="1"/>
  <c r="I12" i="1"/>
  <c r="G13" i="1"/>
  <c r="G12" i="1"/>
  <c r="E13" i="1"/>
  <c r="E12" i="1"/>
  <c r="D4" i="1"/>
  <c r="F4" i="1"/>
  <c r="H4" i="1"/>
  <c r="E8" i="1"/>
  <c r="I11" i="1"/>
  <c r="I10" i="1"/>
  <c r="I9" i="1"/>
  <c r="I8" i="1"/>
  <c r="G11" i="1"/>
  <c r="G10" i="1"/>
  <c r="G9" i="1"/>
  <c r="G8" i="1"/>
  <c r="E11" i="1"/>
  <c r="E10" i="1"/>
  <c r="E9" i="1"/>
  <c r="H25" i="4" l="1"/>
  <c r="H26" i="4" s="1"/>
  <c r="I25" i="1"/>
  <c r="I26" i="1" s="1"/>
  <c r="G25" i="1"/>
  <c r="G26" i="1" s="1"/>
  <c r="E25" i="1"/>
  <c r="E26" i="1" s="1"/>
  <c r="I14" i="1"/>
  <c r="I15" i="1" s="1"/>
  <c r="G14" i="1"/>
  <c r="G15" i="1" s="1"/>
  <c r="E14" i="1"/>
  <c r="E15" i="1" s="1"/>
</calcChain>
</file>

<file path=xl/sharedStrings.xml><?xml version="1.0" encoding="utf-8"?>
<sst xmlns="http://schemas.openxmlformats.org/spreadsheetml/2006/main" count="183" uniqueCount="83">
  <si>
    <t>Node Type</t>
  </si>
  <si>
    <t>Quantity</t>
  </si>
  <si>
    <t>CPU</t>
  </si>
  <si>
    <t>Total CPU</t>
  </si>
  <si>
    <t>Master Node</t>
  </si>
  <si>
    <t>Data Node</t>
  </si>
  <si>
    <t>Ingest Node</t>
  </si>
  <si>
    <t>Query Node</t>
  </si>
  <si>
    <t>Kibana</t>
  </si>
  <si>
    <t>Java (HEAP)</t>
  </si>
  <si>
    <t>Disk (TB)</t>
  </si>
  <si>
    <t>Total Memory (GB)</t>
  </si>
  <si>
    <t>Memory (GB)</t>
  </si>
  <si>
    <t>Server</t>
  </si>
  <si>
    <t>Total Disk (TB)</t>
  </si>
  <si>
    <t>Cerebro</t>
  </si>
  <si>
    <t>Existing Environment</t>
  </si>
  <si>
    <t>Proposed Environment</t>
  </si>
  <si>
    <t>Elastic Cluster - Kubernetes Persistent Volume Mappings</t>
  </si>
  <si>
    <t>es-1</t>
  </si>
  <si>
    <t>es-2</t>
  </si>
  <si>
    <t>es-3</t>
  </si>
  <si>
    <t>es-5</t>
  </si>
  <si>
    <t>es-6</t>
  </si>
  <si>
    <t>Node / Folder</t>
  </si>
  <si>
    <t>/mnt/data1/vol1</t>
  </si>
  <si>
    <t>/mnt/data1/vol2</t>
  </si>
  <si>
    <t>/mnt/data1/vol3</t>
  </si>
  <si>
    <t>/mnt/data1/vol4</t>
  </si>
  <si>
    <t>/mnt/data1/vol5</t>
  </si>
  <si>
    <t>/mnt/data1/vol6</t>
  </si>
  <si>
    <t>/mnt/data1/vol7</t>
  </si>
  <si>
    <t>/mnt/data1/vol8</t>
  </si>
  <si>
    <t>/mnt/data1/vol9</t>
  </si>
  <si>
    <t>/mnt/data1/vol10</t>
  </si>
  <si>
    <t>/mnt/data1/vol11</t>
  </si>
  <si>
    <t>/mnt/data1/vol12</t>
  </si>
  <si>
    <t>/mnt/data1/vol13</t>
  </si>
  <si>
    <t>/mnt/data1/vol14</t>
  </si>
  <si>
    <t>/mnt/data1/vol15</t>
  </si>
  <si>
    <t>/mnt/data1/vol16</t>
  </si>
  <si>
    <t>/mnt/data1/vol17</t>
  </si>
  <si>
    <t>/mnt/data1/vol18</t>
  </si>
  <si>
    <t>/mnt/data1/vol19</t>
  </si>
  <si>
    <t>/mnt/data1/vol20</t>
  </si>
  <si>
    <t>es-7</t>
  </si>
  <si>
    <t>Available (TB)</t>
  </si>
  <si>
    <t>Total Allocated (TB)</t>
  </si>
  <si>
    <t>ElasticSearch Cluster Environment (sky_elastic_01)</t>
  </si>
  <si>
    <t>Total Used (TB)</t>
  </si>
  <si>
    <t>Percentage Used</t>
  </si>
  <si>
    <t>Node</t>
  </si>
  <si>
    <t>master-0</t>
  </si>
  <si>
    <t>master-1</t>
  </si>
  <si>
    <t>master-2</t>
  </si>
  <si>
    <t>data-0</t>
  </si>
  <si>
    <t>data-1</t>
  </si>
  <si>
    <t>data-2</t>
  </si>
  <si>
    <t>data-3</t>
  </si>
  <si>
    <t>data-4</t>
  </si>
  <si>
    <t>data-5</t>
  </si>
  <si>
    <t>data-6</t>
  </si>
  <si>
    <t>data-7</t>
  </si>
  <si>
    <t>data-8</t>
  </si>
  <si>
    <t>data-9</t>
  </si>
  <si>
    <t>data-10</t>
  </si>
  <si>
    <t>data-11</t>
  </si>
  <si>
    <t>Persistent Volume</t>
  </si>
  <si>
    <t>es2-vol6</t>
  </si>
  <si>
    <t>es1-vol5</t>
  </si>
  <si>
    <t>es3-vol6</t>
  </si>
  <si>
    <t>es3-vol7</t>
  </si>
  <si>
    <t>es7-vol6</t>
  </si>
  <si>
    <t>es1-vol6</t>
  </si>
  <si>
    <t>es6-vol5</t>
  </si>
  <si>
    <t>es5-vol7</t>
  </si>
  <si>
    <t>es2-vol7</t>
  </si>
  <si>
    <t>es6-vol7</t>
  </si>
  <si>
    <t>es1-vol7</t>
  </si>
  <si>
    <t>es7-vol5</t>
  </si>
  <si>
    <t>es2-vol5</t>
  </si>
  <si>
    <t>es5-vol6</t>
  </si>
  <si>
    <t>es3-vol5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</si>
</sst>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164" fontId="7" fillId="0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6C48-6AC6-CE46-8248-44E0423F649C}">
  <dimension ref="A1:I42"/>
  <sheetViews>
    <sheetView workbookViewId="0">
      <selection sqref="A1:E1"/>
    </sheetView>
  </sheetViews>
  <sheetFormatPr baseColWidth="10" defaultRowHeight="21" x14ac:dyDescent="0.25"/>
  <cols>
    <col min="1" max="1" width="16.6640625" style="2" bestFit="1" customWidth="1"/>
    <col min="2" max="2" width="13.83203125" style="2" bestFit="1" customWidth="1"/>
    <col min="3" max="3" width="20.1640625" style="2" bestFit="1" customWidth="1"/>
    <col min="4" max="4" width="28.5" style="2" bestFit="1" customWidth="1"/>
    <col min="5" max="5" width="23.1640625" style="2" bestFit="1" customWidth="1"/>
    <col min="6" max="6" width="15.33203125" style="2" bestFit="1" customWidth="1"/>
    <col min="7" max="7" width="13.83203125" style="2" bestFit="1" customWidth="1"/>
    <col min="8" max="8" width="22.1640625" style="2" bestFit="1" customWidth="1"/>
    <col min="9" max="9" width="17.6640625" style="2" bestFit="1" customWidth="1"/>
    <col min="10" max="16384" width="10.83203125" style="2"/>
  </cols>
  <sheetData>
    <row r="1" spans="1:9" s="4" customFormat="1" ht="31" x14ac:dyDescent="0.35">
      <c r="A1" s="31" t="s">
        <v>48</v>
      </c>
      <c r="B1" s="31"/>
      <c r="C1" s="31"/>
      <c r="D1" s="31"/>
      <c r="E1" s="31"/>
    </row>
    <row r="2" spans="1:9" s="1" customFormat="1" x14ac:dyDescent="0.25"/>
    <row r="3" spans="1:9" s="6" customFormat="1" ht="26" x14ac:dyDescent="0.3">
      <c r="A3" s="5" t="s">
        <v>0</v>
      </c>
      <c r="B3" s="5" t="s">
        <v>1</v>
      </c>
      <c r="C3" s="5" t="s">
        <v>12</v>
      </c>
      <c r="D3" s="5" t="s">
        <v>11</v>
      </c>
      <c r="E3" s="5" t="s">
        <v>2</v>
      </c>
      <c r="F3" s="5" t="s">
        <v>3</v>
      </c>
      <c r="G3" s="5" t="s">
        <v>10</v>
      </c>
      <c r="H3" s="5" t="s">
        <v>14</v>
      </c>
    </row>
    <row r="4" spans="1:9" s="6" customFormat="1" ht="26" x14ac:dyDescent="0.3">
      <c r="A4" s="6" t="s">
        <v>13</v>
      </c>
      <c r="B4" s="6">
        <v>6</v>
      </c>
      <c r="C4" s="6">
        <v>384</v>
      </c>
      <c r="D4" s="6">
        <f>C4*B4</f>
        <v>2304</v>
      </c>
      <c r="E4" s="6">
        <v>48</v>
      </c>
      <c r="F4" s="6">
        <f>E4*B4</f>
        <v>288</v>
      </c>
      <c r="G4" s="6">
        <v>11</v>
      </c>
      <c r="H4" s="6">
        <f>G4*B4</f>
        <v>66</v>
      </c>
    </row>
    <row r="5" spans="1:9" s="1" customFormat="1" x14ac:dyDescent="0.25"/>
    <row r="6" spans="1:9" ht="31" x14ac:dyDescent="0.35">
      <c r="A6" s="31" t="s">
        <v>16</v>
      </c>
      <c r="B6" s="31"/>
      <c r="C6" s="31"/>
      <c r="D6" s="31"/>
      <c r="E6" s="31"/>
      <c r="F6" s="31"/>
      <c r="G6" s="31"/>
    </row>
    <row r="7" spans="1:9" s="1" customFormat="1" x14ac:dyDescent="0.25">
      <c r="A7" s="3" t="s">
        <v>0</v>
      </c>
      <c r="B7" s="3" t="s">
        <v>1</v>
      </c>
      <c r="C7" s="3" t="s">
        <v>12</v>
      </c>
      <c r="D7" s="3" t="s">
        <v>9</v>
      </c>
      <c r="E7" s="3" t="s">
        <v>11</v>
      </c>
      <c r="F7" s="3" t="s">
        <v>2</v>
      </c>
      <c r="G7" s="3" t="s">
        <v>3</v>
      </c>
      <c r="H7" s="3" t="s">
        <v>10</v>
      </c>
      <c r="I7" s="3" t="s">
        <v>14</v>
      </c>
    </row>
    <row r="8" spans="1:9" x14ac:dyDescent="0.25">
      <c r="A8" s="2" t="s">
        <v>4</v>
      </c>
      <c r="B8" s="2">
        <v>3</v>
      </c>
      <c r="C8" s="2">
        <v>64</v>
      </c>
      <c r="D8" s="2">
        <v>32</v>
      </c>
      <c r="E8" s="2">
        <f t="shared" ref="E8:E13" si="0">B8*C8</f>
        <v>192</v>
      </c>
      <c r="F8" s="2">
        <v>8</v>
      </c>
      <c r="G8" s="2">
        <f>F8*B8</f>
        <v>24</v>
      </c>
      <c r="H8" s="2">
        <v>1</v>
      </c>
      <c r="I8" s="2">
        <f>H8*B8</f>
        <v>3</v>
      </c>
    </row>
    <row r="9" spans="1:9" x14ac:dyDescent="0.25">
      <c r="A9" s="2" t="s">
        <v>5</v>
      </c>
      <c r="B9" s="2">
        <v>12</v>
      </c>
      <c r="C9" s="2">
        <v>64</v>
      </c>
      <c r="D9" s="2">
        <v>32</v>
      </c>
      <c r="E9" s="2">
        <f t="shared" si="0"/>
        <v>768</v>
      </c>
      <c r="F9" s="2">
        <v>8</v>
      </c>
      <c r="G9" s="2">
        <f t="shared" ref="G9:G13" si="1">F9*B9</f>
        <v>96</v>
      </c>
      <c r="H9" s="2">
        <v>1</v>
      </c>
      <c r="I9" s="2">
        <f t="shared" ref="I9:I13" si="2">H9*B9</f>
        <v>12</v>
      </c>
    </row>
    <row r="10" spans="1:9" x14ac:dyDescent="0.25">
      <c r="A10" s="2" t="s">
        <v>6</v>
      </c>
      <c r="B10" s="2">
        <v>3</v>
      </c>
      <c r="C10" s="2">
        <v>64</v>
      </c>
      <c r="D10" s="2">
        <v>32</v>
      </c>
      <c r="E10" s="2">
        <f t="shared" si="0"/>
        <v>192</v>
      </c>
      <c r="F10" s="2">
        <v>8</v>
      </c>
      <c r="G10" s="2">
        <f t="shared" si="1"/>
        <v>24</v>
      </c>
      <c r="H10" s="2">
        <v>1</v>
      </c>
      <c r="I10" s="2">
        <f t="shared" si="2"/>
        <v>3</v>
      </c>
    </row>
    <row r="11" spans="1:9" x14ac:dyDescent="0.25">
      <c r="A11" s="2" t="s">
        <v>7</v>
      </c>
      <c r="B11" s="2">
        <v>3</v>
      </c>
      <c r="C11" s="2">
        <v>64</v>
      </c>
      <c r="D11" s="2">
        <v>32</v>
      </c>
      <c r="E11" s="2">
        <f t="shared" si="0"/>
        <v>192</v>
      </c>
      <c r="F11" s="2">
        <v>8</v>
      </c>
      <c r="G11" s="2">
        <f t="shared" si="1"/>
        <v>24</v>
      </c>
      <c r="H11" s="2">
        <v>1</v>
      </c>
      <c r="I11" s="2">
        <f t="shared" si="2"/>
        <v>3</v>
      </c>
    </row>
    <row r="12" spans="1:9" x14ac:dyDescent="0.25">
      <c r="A12" s="2" t="s">
        <v>8</v>
      </c>
      <c r="B12" s="2">
        <v>1</v>
      </c>
      <c r="C12" s="2">
        <v>4</v>
      </c>
      <c r="E12" s="2">
        <f t="shared" si="0"/>
        <v>4</v>
      </c>
      <c r="G12" s="2">
        <f t="shared" si="1"/>
        <v>0</v>
      </c>
      <c r="I12" s="2">
        <f t="shared" si="2"/>
        <v>0</v>
      </c>
    </row>
    <row r="13" spans="1:9" x14ac:dyDescent="0.25">
      <c r="A13" s="2" t="s">
        <v>15</v>
      </c>
      <c r="B13" s="2">
        <v>1</v>
      </c>
      <c r="C13" s="2">
        <v>4</v>
      </c>
      <c r="E13" s="2">
        <f t="shared" si="0"/>
        <v>4</v>
      </c>
      <c r="G13" s="2">
        <f t="shared" si="1"/>
        <v>0</v>
      </c>
      <c r="I13" s="2">
        <f t="shared" si="2"/>
        <v>0</v>
      </c>
    </row>
    <row r="14" spans="1:9" s="1" customFormat="1" x14ac:dyDescent="0.25">
      <c r="E14" s="1">
        <f>SUM(E8:E13)</f>
        <v>1352</v>
      </c>
      <c r="G14" s="1">
        <f>SUM(G8:G13)</f>
        <v>168</v>
      </c>
      <c r="I14" s="1">
        <f>SUM(I8:I13)</f>
        <v>21</v>
      </c>
    </row>
    <row r="15" spans="1:9" s="8" customFormat="1" x14ac:dyDescent="0.25">
      <c r="A15" s="7"/>
      <c r="B15" s="7"/>
      <c r="C15" s="7"/>
      <c r="D15" s="7"/>
      <c r="E15" s="7">
        <f>D4-E14</f>
        <v>952</v>
      </c>
      <c r="F15" s="7"/>
      <c r="G15" s="7">
        <f>F4-G14</f>
        <v>120</v>
      </c>
      <c r="H15" s="7"/>
      <c r="I15" s="7">
        <f>H4-I14</f>
        <v>45</v>
      </c>
    </row>
    <row r="17" spans="1:9" ht="31" x14ac:dyDescent="0.35">
      <c r="A17" s="31" t="s">
        <v>17</v>
      </c>
      <c r="B17" s="31"/>
      <c r="C17" s="31"/>
      <c r="D17" s="31"/>
      <c r="E17" s="31"/>
      <c r="F17" s="31"/>
      <c r="G17" s="31"/>
      <c r="H17" s="31"/>
    </row>
    <row r="18" spans="1:9" s="1" customFormat="1" x14ac:dyDescent="0.25">
      <c r="A18" s="3" t="s">
        <v>0</v>
      </c>
      <c r="B18" s="3" t="s">
        <v>1</v>
      </c>
      <c r="C18" s="3" t="s">
        <v>12</v>
      </c>
      <c r="D18" s="3" t="s">
        <v>9</v>
      </c>
      <c r="E18" s="3" t="s">
        <v>11</v>
      </c>
      <c r="F18" s="3" t="s">
        <v>2</v>
      </c>
      <c r="G18" s="3" t="s">
        <v>3</v>
      </c>
      <c r="H18" s="3" t="s">
        <v>10</v>
      </c>
      <c r="I18" s="3" t="s">
        <v>14</v>
      </c>
    </row>
    <row r="19" spans="1:9" x14ac:dyDescent="0.25">
      <c r="A19" s="2" t="s">
        <v>4</v>
      </c>
      <c r="B19" s="2">
        <v>3</v>
      </c>
      <c r="C19" s="2">
        <v>16</v>
      </c>
      <c r="D19" s="2">
        <v>8</v>
      </c>
      <c r="E19" s="2">
        <f t="shared" ref="E19:E24" si="3">B19*C19</f>
        <v>48</v>
      </c>
      <c r="F19" s="2">
        <v>4</v>
      </c>
      <c r="G19" s="2">
        <f>F19*B19</f>
        <v>12</v>
      </c>
      <c r="H19" s="2">
        <v>1</v>
      </c>
      <c r="I19" s="2">
        <f>H19*B19</f>
        <v>3</v>
      </c>
    </row>
    <row r="20" spans="1:9" x14ac:dyDescent="0.25">
      <c r="A20" s="2" t="s">
        <v>5</v>
      </c>
      <c r="B20" s="2">
        <v>24</v>
      </c>
      <c r="C20" s="2">
        <v>64</v>
      </c>
      <c r="D20" s="2">
        <v>32</v>
      </c>
      <c r="E20" s="2">
        <f t="shared" si="3"/>
        <v>1536</v>
      </c>
      <c r="F20" s="2">
        <v>8</v>
      </c>
      <c r="G20" s="2">
        <f t="shared" ref="G20:G24" si="4">F20*B20</f>
        <v>192</v>
      </c>
      <c r="H20" s="2">
        <v>2.5</v>
      </c>
      <c r="I20" s="2">
        <f t="shared" ref="I20:I24" si="5">H20*B20</f>
        <v>60</v>
      </c>
    </row>
    <row r="21" spans="1:9" x14ac:dyDescent="0.25">
      <c r="A21" s="2" t="s">
        <v>6</v>
      </c>
      <c r="B21" s="2">
        <v>1</v>
      </c>
      <c r="C21" s="2">
        <v>64</v>
      </c>
      <c r="D21" s="2">
        <v>32</v>
      </c>
      <c r="E21" s="2">
        <f t="shared" si="3"/>
        <v>64</v>
      </c>
      <c r="F21" s="2">
        <v>8</v>
      </c>
      <c r="G21" s="2">
        <f t="shared" si="4"/>
        <v>8</v>
      </c>
      <c r="H21" s="2">
        <v>0</v>
      </c>
      <c r="I21" s="2">
        <f t="shared" si="5"/>
        <v>0</v>
      </c>
    </row>
    <row r="22" spans="1:9" x14ac:dyDescent="0.25">
      <c r="A22" s="2" t="s">
        <v>7</v>
      </c>
      <c r="B22" s="2">
        <v>1</v>
      </c>
      <c r="C22" s="2">
        <v>64</v>
      </c>
      <c r="D22" s="2">
        <v>32</v>
      </c>
      <c r="E22" s="2">
        <f t="shared" si="3"/>
        <v>64</v>
      </c>
      <c r="F22" s="2">
        <v>8</v>
      </c>
      <c r="G22" s="2">
        <f t="shared" si="4"/>
        <v>8</v>
      </c>
      <c r="H22" s="2">
        <v>0</v>
      </c>
      <c r="I22" s="2">
        <f t="shared" si="5"/>
        <v>0</v>
      </c>
    </row>
    <row r="23" spans="1:9" x14ac:dyDescent="0.25">
      <c r="A23" s="2" t="s">
        <v>8</v>
      </c>
      <c r="B23" s="2">
        <v>1</v>
      </c>
      <c r="C23" s="2">
        <v>4</v>
      </c>
      <c r="E23" s="2">
        <f t="shared" si="3"/>
        <v>4</v>
      </c>
      <c r="G23" s="2">
        <f t="shared" si="4"/>
        <v>0</v>
      </c>
      <c r="I23" s="2">
        <f t="shared" si="5"/>
        <v>0</v>
      </c>
    </row>
    <row r="24" spans="1:9" x14ac:dyDescent="0.25">
      <c r="A24" s="2" t="s">
        <v>15</v>
      </c>
      <c r="B24" s="2">
        <v>1</v>
      </c>
      <c r="C24" s="2">
        <v>4</v>
      </c>
      <c r="E24" s="2">
        <f t="shared" si="3"/>
        <v>4</v>
      </c>
      <c r="G24" s="2">
        <f t="shared" si="4"/>
        <v>0</v>
      </c>
      <c r="I24" s="2">
        <f t="shared" si="5"/>
        <v>0</v>
      </c>
    </row>
    <row r="25" spans="1:9" s="1" customFormat="1" x14ac:dyDescent="0.25">
      <c r="E25" s="1">
        <f>SUM(E19:E24)</f>
        <v>1720</v>
      </c>
      <c r="G25" s="1">
        <f>SUM(G19:G24)</f>
        <v>220</v>
      </c>
      <c r="I25" s="1">
        <f>SUM(I19:I24)</f>
        <v>63</v>
      </c>
    </row>
    <row r="26" spans="1:9" s="8" customFormat="1" x14ac:dyDescent="0.25">
      <c r="A26" s="7"/>
      <c r="B26" s="7"/>
      <c r="C26" s="7"/>
      <c r="D26" s="7"/>
      <c r="E26" s="7">
        <f>D4-E25</f>
        <v>584</v>
      </c>
      <c r="F26" s="7"/>
      <c r="G26" s="7">
        <f>F4-G25</f>
        <v>68</v>
      </c>
      <c r="H26" s="7"/>
      <c r="I26" s="7">
        <f>H4-I25</f>
        <v>3</v>
      </c>
    </row>
    <row r="28" spans="1:9" s="18" customFormat="1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s="18" customFormat="1" x14ac:dyDescent="0.25"/>
    <row r="30" spans="1:9" s="18" customFormat="1" x14ac:dyDescent="0.25"/>
    <row r="31" spans="1:9" s="18" customFormat="1" x14ac:dyDescent="0.25"/>
    <row r="32" spans="1:9" s="18" customFormat="1" x14ac:dyDescent="0.25"/>
    <row r="33" spans="1:9" s="18" customFormat="1" ht="31" x14ac:dyDescent="0.35">
      <c r="A33" s="30"/>
      <c r="B33" s="30"/>
      <c r="C33" s="30"/>
      <c r="D33" s="30"/>
      <c r="E33" s="30"/>
      <c r="F33" s="30"/>
      <c r="G33" s="30"/>
      <c r="H33" s="30"/>
    </row>
    <row r="34" spans="1:9" s="18" customFormat="1" x14ac:dyDescent="0.25">
      <c r="A34" s="19"/>
      <c r="B34" s="19"/>
      <c r="C34" s="19"/>
      <c r="D34" s="19"/>
      <c r="E34" s="19"/>
      <c r="F34" s="19"/>
      <c r="G34" s="19"/>
      <c r="H34" s="19"/>
      <c r="I34" s="19"/>
    </row>
    <row r="35" spans="1:9" s="18" customFormat="1" x14ac:dyDescent="0.25"/>
    <row r="36" spans="1:9" s="18" customFormat="1" x14ac:dyDescent="0.25"/>
    <row r="37" spans="1:9" s="18" customFormat="1" x14ac:dyDescent="0.25"/>
    <row r="38" spans="1:9" s="18" customFormat="1" x14ac:dyDescent="0.25"/>
    <row r="39" spans="1:9" s="18" customFormat="1" x14ac:dyDescent="0.25"/>
    <row r="40" spans="1:9" s="18" customFormat="1" x14ac:dyDescent="0.25"/>
    <row r="41" spans="1:9" s="18" customFormat="1" x14ac:dyDescent="0.25">
      <c r="A41" s="19"/>
      <c r="B41" s="19"/>
      <c r="C41" s="19"/>
      <c r="D41" s="19"/>
      <c r="E41" s="19"/>
      <c r="F41" s="19"/>
      <c r="G41" s="19"/>
      <c r="H41" s="19"/>
      <c r="I41" s="19"/>
    </row>
    <row r="42" spans="1:9" s="18" customFormat="1" x14ac:dyDescent="0.25">
      <c r="A42" s="8"/>
      <c r="B42" s="8"/>
      <c r="C42" s="8"/>
      <c r="D42" s="8"/>
      <c r="E42" s="8"/>
      <c r="F42" s="8"/>
      <c r="G42" s="8"/>
      <c r="H42" s="8"/>
      <c r="I42" s="8"/>
    </row>
  </sheetData>
  <mergeCells count="4">
    <mergeCell ref="A33:H33"/>
    <mergeCell ref="A1:E1"/>
    <mergeCell ref="A6:G6"/>
    <mergeCell ref="A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241A-089D-FF47-B54B-0A887D0714B1}">
  <dimension ref="A1:Q27"/>
  <sheetViews>
    <sheetView workbookViewId="0">
      <selection activeCell="J2" sqref="J2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8" width="7.5" style="9" bestFit="1" customWidth="1"/>
    <col min="9" max="9" width="10.83203125" style="9"/>
    <col min="10" max="10" width="25" style="9" bestFit="1" customWidth="1"/>
    <col min="11" max="17" width="18.1640625" style="9" bestFit="1" customWidth="1"/>
    <col min="18" max="16384" width="10.83203125" style="9"/>
  </cols>
  <sheetData>
    <row r="1" spans="1:17" s="10" customFormat="1" x14ac:dyDescent="0.3">
      <c r="A1" s="32" t="s">
        <v>18</v>
      </c>
      <c r="B1" s="32"/>
      <c r="C1" s="32"/>
      <c r="D1" s="32"/>
      <c r="E1" s="32"/>
      <c r="F1" s="32"/>
      <c r="G1" s="32"/>
      <c r="H1" s="32"/>
      <c r="I1" s="32"/>
    </row>
    <row r="2" spans="1:17" s="10" customFormat="1" x14ac:dyDescent="0.3"/>
    <row r="3" spans="1:17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0">
        <f>SUM(B3:G3)</f>
        <v>66</v>
      </c>
      <c r="J3" s="20" t="s">
        <v>14</v>
      </c>
      <c r="K3" s="21">
        <v>11</v>
      </c>
      <c r="L3" s="21">
        <v>11</v>
      </c>
      <c r="M3" s="21">
        <v>11</v>
      </c>
      <c r="N3" s="21">
        <v>11</v>
      </c>
      <c r="O3" s="21">
        <v>11</v>
      </c>
      <c r="P3" s="21">
        <v>11</v>
      </c>
      <c r="Q3" s="22">
        <f>SUM(K3:P3)</f>
        <v>66</v>
      </c>
    </row>
    <row r="4" spans="1:17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J4" s="20" t="s">
        <v>24</v>
      </c>
      <c r="K4" s="20" t="s">
        <v>19</v>
      </c>
      <c r="L4" s="20" t="s">
        <v>20</v>
      </c>
      <c r="M4" s="20" t="s">
        <v>21</v>
      </c>
      <c r="N4" s="20" t="s">
        <v>22</v>
      </c>
      <c r="O4" s="20" t="s">
        <v>23</v>
      </c>
      <c r="P4" s="20" t="s">
        <v>45</v>
      </c>
      <c r="Q4" s="20"/>
    </row>
    <row r="5" spans="1:17" x14ac:dyDescent="0.3">
      <c r="A5" s="10" t="s">
        <v>25</v>
      </c>
      <c r="B5" s="12"/>
      <c r="C5" s="12"/>
      <c r="D5" s="12"/>
      <c r="E5" s="12"/>
      <c r="F5" s="12"/>
      <c r="G5" s="12"/>
      <c r="J5" s="20" t="s">
        <v>25</v>
      </c>
      <c r="K5" s="23"/>
      <c r="L5" s="23"/>
      <c r="M5" s="23"/>
      <c r="N5" s="23"/>
      <c r="O5" s="23"/>
      <c r="P5" s="23"/>
      <c r="Q5" s="24"/>
    </row>
    <row r="6" spans="1:17" x14ac:dyDescent="0.3">
      <c r="A6" s="10" t="s">
        <v>26</v>
      </c>
      <c r="B6" s="13">
        <v>0.1</v>
      </c>
      <c r="C6" s="12"/>
      <c r="D6" s="12"/>
      <c r="E6" s="12"/>
      <c r="F6" s="12"/>
      <c r="G6" s="12"/>
      <c r="J6" s="20" t="s">
        <v>26</v>
      </c>
      <c r="K6" s="25"/>
      <c r="L6" s="23"/>
      <c r="M6" s="23"/>
      <c r="N6" s="23"/>
      <c r="O6" s="23"/>
      <c r="P6" s="23"/>
      <c r="Q6" s="24"/>
    </row>
    <row r="7" spans="1:17" x14ac:dyDescent="0.3">
      <c r="A7" s="10" t="s">
        <v>27</v>
      </c>
      <c r="B7" s="12"/>
      <c r="C7" s="12"/>
      <c r="D7" s="12"/>
      <c r="E7" s="12"/>
      <c r="F7" s="12"/>
      <c r="G7" s="12"/>
      <c r="J7" s="20" t="s">
        <v>27</v>
      </c>
      <c r="K7" s="23"/>
      <c r="L7" s="23"/>
      <c r="M7" s="23"/>
      <c r="N7" s="23"/>
      <c r="O7" s="23"/>
      <c r="P7" s="23"/>
      <c r="Q7" s="24"/>
    </row>
    <row r="8" spans="1:17" x14ac:dyDescent="0.3">
      <c r="A8" s="10" t="s">
        <v>28</v>
      </c>
      <c r="B8" s="12"/>
      <c r="C8" s="12"/>
      <c r="D8" s="12"/>
      <c r="E8" s="12"/>
      <c r="F8" s="12"/>
      <c r="G8" s="12"/>
      <c r="J8" s="20" t="s">
        <v>28</v>
      </c>
      <c r="K8" s="23"/>
      <c r="L8" s="23"/>
      <c r="M8" s="23"/>
      <c r="N8" s="23"/>
      <c r="O8" s="23"/>
      <c r="P8" s="23"/>
      <c r="Q8" s="24"/>
    </row>
    <row r="9" spans="1:17" x14ac:dyDescent="0.3">
      <c r="A9" s="10" t="s">
        <v>29</v>
      </c>
      <c r="B9" s="14">
        <v>1</v>
      </c>
      <c r="C9" s="14">
        <v>1</v>
      </c>
      <c r="D9" s="14">
        <v>1</v>
      </c>
      <c r="E9" s="15">
        <v>1</v>
      </c>
      <c r="F9" s="14">
        <v>1</v>
      </c>
      <c r="G9" s="14">
        <v>1</v>
      </c>
      <c r="J9" s="20" t="s">
        <v>29</v>
      </c>
      <c r="K9" s="26">
        <v>0</v>
      </c>
      <c r="L9" s="26">
        <v>0.47099999999999997</v>
      </c>
      <c r="M9" s="26">
        <v>0.47099999999999997</v>
      </c>
      <c r="N9" s="27">
        <v>0</v>
      </c>
      <c r="O9" s="26">
        <v>0.106</v>
      </c>
      <c r="P9" s="26">
        <v>0.47199999999999998</v>
      </c>
      <c r="Q9" s="24"/>
    </row>
    <row r="10" spans="1:17" x14ac:dyDescent="0.3">
      <c r="A10" s="10" t="s">
        <v>30</v>
      </c>
      <c r="B10" s="14">
        <v>1</v>
      </c>
      <c r="C10" s="14">
        <v>1</v>
      </c>
      <c r="D10" s="14">
        <v>1</v>
      </c>
      <c r="E10" s="14">
        <v>1</v>
      </c>
      <c r="F10" s="15">
        <v>1</v>
      </c>
      <c r="G10" s="14">
        <v>1</v>
      </c>
      <c r="J10" s="20" t="s">
        <v>30</v>
      </c>
      <c r="K10" s="26">
        <v>0.47099999999999997</v>
      </c>
      <c r="L10" s="26">
        <v>0</v>
      </c>
      <c r="M10" s="26">
        <v>0</v>
      </c>
      <c r="N10" s="26">
        <v>0.40200000000000002</v>
      </c>
      <c r="O10" s="27">
        <v>0</v>
      </c>
      <c r="P10" s="26">
        <v>0.47199999999999998</v>
      </c>
      <c r="Q10" s="24"/>
    </row>
    <row r="11" spans="1:17" x14ac:dyDescent="0.3">
      <c r="A11" s="10" t="s">
        <v>31</v>
      </c>
      <c r="B11" s="14">
        <v>1</v>
      </c>
      <c r="C11" s="14">
        <v>1</v>
      </c>
      <c r="D11" s="14">
        <v>1</v>
      </c>
      <c r="E11" s="14">
        <v>1</v>
      </c>
      <c r="F11" s="14">
        <v>1</v>
      </c>
      <c r="G11" s="15">
        <v>1</v>
      </c>
      <c r="J11" s="20" t="s">
        <v>31</v>
      </c>
      <c r="K11" s="26">
        <v>0.505</v>
      </c>
      <c r="L11" s="26">
        <v>0.47199999999999998</v>
      </c>
      <c r="M11" s="26">
        <v>0.16600000000000001</v>
      </c>
      <c r="N11" s="26">
        <v>0.40100000000000002</v>
      </c>
      <c r="O11" s="26">
        <v>0.47699999999999998</v>
      </c>
      <c r="P11" s="27">
        <v>0</v>
      </c>
      <c r="Q11" s="24"/>
    </row>
    <row r="12" spans="1:17" x14ac:dyDescent="0.3">
      <c r="A12" s="10" t="s">
        <v>32</v>
      </c>
      <c r="B12" s="12"/>
      <c r="C12" s="12"/>
      <c r="D12" s="12"/>
      <c r="E12" s="12"/>
      <c r="F12" s="12"/>
      <c r="G12" s="12"/>
      <c r="J12" s="20" t="s">
        <v>32</v>
      </c>
      <c r="K12" s="23"/>
      <c r="L12" s="23"/>
      <c r="M12" s="23"/>
      <c r="N12" s="23"/>
      <c r="O12" s="23"/>
      <c r="P12" s="23"/>
      <c r="Q12" s="24"/>
    </row>
    <row r="13" spans="1:17" x14ac:dyDescent="0.3">
      <c r="A13" s="10" t="s">
        <v>33</v>
      </c>
      <c r="B13" s="12"/>
      <c r="C13" s="12"/>
      <c r="D13" s="12"/>
      <c r="E13" s="12"/>
      <c r="F13" s="12"/>
      <c r="G13" s="12"/>
      <c r="J13" s="20" t="s">
        <v>33</v>
      </c>
      <c r="K13" s="23"/>
      <c r="L13" s="23"/>
      <c r="M13" s="23"/>
      <c r="N13" s="23"/>
      <c r="O13" s="23"/>
      <c r="P13" s="23"/>
      <c r="Q13" s="24"/>
    </row>
    <row r="14" spans="1:17" x14ac:dyDescent="0.3">
      <c r="A14" s="10" t="s">
        <v>34</v>
      </c>
      <c r="B14" s="12"/>
      <c r="C14" s="12"/>
      <c r="D14" s="12"/>
      <c r="E14" s="12"/>
      <c r="F14" s="12"/>
      <c r="G14" s="12"/>
      <c r="J14" s="20" t="s">
        <v>34</v>
      </c>
      <c r="K14" s="23"/>
      <c r="L14" s="23"/>
      <c r="M14" s="23"/>
      <c r="N14" s="23"/>
      <c r="O14" s="23"/>
      <c r="P14" s="23"/>
      <c r="Q14" s="24"/>
    </row>
    <row r="15" spans="1:17" x14ac:dyDescent="0.3">
      <c r="A15" s="10" t="s">
        <v>35</v>
      </c>
      <c r="B15" s="12"/>
      <c r="C15" s="12"/>
      <c r="D15" s="12"/>
      <c r="E15" s="12"/>
      <c r="F15" s="12"/>
      <c r="G15" s="12"/>
      <c r="J15" s="20" t="s">
        <v>35</v>
      </c>
      <c r="K15" s="23"/>
      <c r="L15" s="23"/>
      <c r="M15" s="23"/>
      <c r="N15" s="23"/>
      <c r="O15" s="23"/>
      <c r="P15" s="23"/>
      <c r="Q15" s="24"/>
    </row>
    <row r="16" spans="1:17" x14ac:dyDescent="0.3">
      <c r="A16" s="10" t="s">
        <v>36</v>
      </c>
      <c r="B16" s="12"/>
      <c r="C16" s="12"/>
      <c r="D16" s="12"/>
      <c r="E16" s="12"/>
      <c r="F16" s="12"/>
      <c r="G16" s="12"/>
      <c r="J16" s="20" t="s">
        <v>36</v>
      </c>
      <c r="K16" s="23"/>
      <c r="L16" s="23"/>
      <c r="M16" s="23"/>
      <c r="N16" s="23"/>
      <c r="O16" s="23"/>
      <c r="P16" s="23"/>
      <c r="Q16" s="24"/>
    </row>
    <row r="17" spans="1:17" x14ac:dyDescent="0.3">
      <c r="A17" s="10" t="s">
        <v>37</v>
      </c>
      <c r="B17" s="12"/>
      <c r="C17" s="12"/>
      <c r="D17" s="12"/>
      <c r="E17" s="12"/>
      <c r="F17" s="12"/>
      <c r="G17" s="12"/>
      <c r="J17" s="20" t="s">
        <v>37</v>
      </c>
      <c r="K17" s="23"/>
      <c r="L17" s="23"/>
      <c r="M17" s="23"/>
      <c r="N17" s="23"/>
      <c r="O17" s="23"/>
      <c r="P17" s="23"/>
      <c r="Q17" s="24"/>
    </row>
    <row r="18" spans="1:17" x14ac:dyDescent="0.3">
      <c r="A18" s="10" t="s">
        <v>38</v>
      </c>
      <c r="B18" s="12"/>
      <c r="C18" s="12"/>
      <c r="D18" s="12"/>
      <c r="E18" s="12"/>
      <c r="F18" s="12"/>
      <c r="G18" s="12"/>
      <c r="J18" s="20" t="s">
        <v>38</v>
      </c>
      <c r="K18" s="23"/>
      <c r="L18" s="23"/>
      <c r="M18" s="23"/>
      <c r="N18" s="23"/>
      <c r="O18" s="23"/>
      <c r="P18" s="23"/>
      <c r="Q18" s="24"/>
    </row>
    <row r="19" spans="1:17" x14ac:dyDescent="0.3">
      <c r="A19" s="10" t="s">
        <v>39</v>
      </c>
      <c r="B19" s="12"/>
      <c r="C19" s="12"/>
      <c r="D19" s="12"/>
      <c r="E19" s="12"/>
      <c r="F19" s="12"/>
      <c r="G19" s="12"/>
      <c r="J19" s="20" t="s">
        <v>39</v>
      </c>
      <c r="K19" s="23"/>
      <c r="L19" s="23"/>
      <c r="M19" s="23"/>
      <c r="N19" s="23"/>
      <c r="O19" s="23"/>
      <c r="P19" s="23"/>
      <c r="Q19" s="24"/>
    </row>
    <row r="20" spans="1:17" x14ac:dyDescent="0.3">
      <c r="A20" s="10" t="s">
        <v>40</v>
      </c>
      <c r="B20" s="12"/>
      <c r="C20" s="12"/>
      <c r="D20" s="12"/>
      <c r="E20" s="12"/>
      <c r="F20" s="12"/>
      <c r="G20" s="12"/>
      <c r="J20" s="20" t="s">
        <v>40</v>
      </c>
      <c r="K20" s="23"/>
      <c r="L20" s="23"/>
      <c r="M20" s="23"/>
      <c r="N20" s="23"/>
      <c r="O20" s="23"/>
      <c r="P20" s="23"/>
      <c r="Q20" s="24"/>
    </row>
    <row r="21" spans="1:17" x14ac:dyDescent="0.3">
      <c r="A21" s="10" t="s">
        <v>41</v>
      </c>
      <c r="B21" s="12"/>
      <c r="C21" s="12"/>
      <c r="D21" s="12"/>
      <c r="E21" s="12"/>
      <c r="F21" s="12"/>
      <c r="G21" s="12"/>
      <c r="J21" s="20" t="s">
        <v>41</v>
      </c>
      <c r="K21" s="23"/>
      <c r="L21" s="23"/>
      <c r="M21" s="23"/>
      <c r="N21" s="23"/>
      <c r="O21" s="23"/>
      <c r="P21" s="23"/>
      <c r="Q21" s="24"/>
    </row>
    <row r="22" spans="1:17" x14ac:dyDescent="0.3">
      <c r="A22" s="10" t="s">
        <v>42</v>
      </c>
      <c r="B22" s="12"/>
      <c r="C22" s="12"/>
      <c r="D22" s="12"/>
      <c r="E22" s="12"/>
      <c r="F22" s="12"/>
      <c r="G22" s="12"/>
      <c r="J22" s="20" t="s">
        <v>42</v>
      </c>
      <c r="K22" s="23"/>
      <c r="L22" s="23"/>
      <c r="M22" s="23"/>
      <c r="N22" s="23"/>
      <c r="O22" s="23"/>
      <c r="P22" s="23"/>
      <c r="Q22" s="24"/>
    </row>
    <row r="23" spans="1:17" x14ac:dyDescent="0.3">
      <c r="A23" s="10" t="s">
        <v>43</v>
      </c>
      <c r="B23" s="12"/>
      <c r="C23" s="12"/>
      <c r="D23" s="12"/>
      <c r="E23" s="12"/>
      <c r="F23" s="12"/>
      <c r="G23" s="12"/>
      <c r="J23" s="20" t="s">
        <v>43</v>
      </c>
      <c r="K23" s="23"/>
      <c r="L23" s="23"/>
      <c r="M23" s="23"/>
      <c r="N23" s="23"/>
      <c r="O23" s="23"/>
      <c r="P23" s="23"/>
      <c r="Q23" s="24"/>
    </row>
    <row r="24" spans="1:17" x14ac:dyDescent="0.3">
      <c r="A24" s="10" t="s">
        <v>44</v>
      </c>
      <c r="B24" s="12"/>
      <c r="C24" s="12"/>
      <c r="D24" s="12"/>
      <c r="E24" s="12"/>
      <c r="F24" s="12"/>
      <c r="G24" s="12"/>
      <c r="J24" s="20" t="s">
        <v>44</v>
      </c>
      <c r="K24" s="23"/>
      <c r="L24" s="23"/>
      <c r="M24" s="23"/>
      <c r="N24" s="23"/>
      <c r="O24" s="23"/>
      <c r="P24" s="23"/>
      <c r="Q24" s="24"/>
    </row>
    <row r="25" spans="1:17" s="10" customFormat="1" x14ac:dyDescent="0.3">
      <c r="A25" s="10" t="s">
        <v>47</v>
      </c>
      <c r="B25" s="16">
        <f>SUM(B5:B24)</f>
        <v>3.1</v>
      </c>
      <c r="C25" s="16">
        <f t="shared" ref="C25:G25" si="0">SUM(C5:C24)</f>
        <v>3</v>
      </c>
      <c r="D25" s="16">
        <f t="shared" si="0"/>
        <v>3</v>
      </c>
      <c r="E25" s="16">
        <f t="shared" si="0"/>
        <v>3</v>
      </c>
      <c r="F25" s="16">
        <f t="shared" si="0"/>
        <v>3</v>
      </c>
      <c r="G25" s="16">
        <f t="shared" si="0"/>
        <v>3</v>
      </c>
      <c r="H25" s="10">
        <f>SUM(B25:G25)</f>
        <v>18.100000000000001</v>
      </c>
      <c r="J25" s="20" t="s">
        <v>49</v>
      </c>
      <c r="K25" s="28">
        <f>SUM(K5:K24)</f>
        <v>0.97599999999999998</v>
      </c>
      <c r="L25" s="28">
        <f t="shared" ref="L25:P25" si="1">SUM(L5:L24)</f>
        <v>0.94299999999999995</v>
      </c>
      <c r="M25" s="28">
        <f t="shared" si="1"/>
        <v>0.63700000000000001</v>
      </c>
      <c r="N25" s="28">
        <f t="shared" si="1"/>
        <v>0.80300000000000005</v>
      </c>
      <c r="O25" s="28">
        <f t="shared" si="1"/>
        <v>0.58299999999999996</v>
      </c>
      <c r="P25" s="28">
        <f t="shared" si="1"/>
        <v>0.94399999999999995</v>
      </c>
      <c r="Q25" s="29">
        <f>SUM(K25:P25)</f>
        <v>4.8860000000000001</v>
      </c>
    </row>
    <row r="26" spans="1:17" s="10" customFormat="1" x14ac:dyDescent="0.3">
      <c r="A26" s="10" t="s">
        <v>46</v>
      </c>
      <c r="B26" s="16">
        <f>B3-B25</f>
        <v>7.9</v>
      </c>
      <c r="C26" s="16">
        <f t="shared" ref="C26:H26" si="2">C3-C25</f>
        <v>8</v>
      </c>
      <c r="D26" s="16">
        <f t="shared" si="2"/>
        <v>8</v>
      </c>
      <c r="E26" s="16">
        <f t="shared" si="2"/>
        <v>8</v>
      </c>
      <c r="F26" s="16">
        <f t="shared" si="2"/>
        <v>8</v>
      </c>
      <c r="G26" s="16">
        <f t="shared" si="2"/>
        <v>8</v>
      </c>
      <c r="H26" s="16">
        <f t="shared" si="2"/>
        <v>47.9</v>
      </c>
      <c r="J26" s="20" t="s">
        <v>46</v>
      </c>
      <c r="K26" s="28">
        <f>K3-K25</f>
        <v>10.024000000000001</v>
      </c>
      <c r="L26" s="28">
        <f t="shared" ref="L26:Q26" si="3">L3-L25</f>
        <v>10.057</v>
      </c>
      <c r="M26" s="28">
        <f t="shared" si="3"/>
        <v>10.363</v>
      </c>
      <c r="N26" s="28">
        <f t="shared" si="3"/>
        <v>10.196999999999999</v>
      </c>
      <c r="O26" s="28">
        <f t="shared" si="3"/>
        <v>10.417</v>
      </c>
      <c r="P26" s="28">
        <f t="shared" si="3"/>
        <v>10.056000000000001</v>
      </c>
      <c r="Q26" s="28">
        <f t="shared" si="3"/>
        <v>61.113999999999997</v>
      </c>
    </row>
    <row r="27" spans="1:17" x14ac:dyDescent="0.3">
      <c r="J27" s="9" t="s">
        <v>50</v>
      </c>
      <c r="K27" s="24">
        <f>K25/B25*100</f>
        <v>31.483870967741932</v>
      </c>
      <c r="L27" s="24">
        <f t="shared" ref="L27:Q27" si="4">L25/C25*100</f>
        <v>31.43333333333333</v>
      </c>
      <c r="M27" s="24">
        <f t="shared" si="4"/>
        <v>21.233333333333334</v>
      </c>
      <c r="N27" s="24">
        <f t="shared" si="4"/>
        <v>26.766666666666666</v>
      </c>
      <c r="O27" s="24">
        <f t="shared" si="4"/>
        <v>19.433333333333334</v>
      </c>
      <c r="P27" s="24">
        <f t="shared" si="4"/>
        <v>31.466666666666665</v>
      </c>
      <c r="Q27" s="24">
        <f t="shared" si="4"/>
        <v>26.994475138121544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1E8F-D2FF-5E47-9359-2F06416A8EDC}">
  <dimension ref="A1:I26"/>
  <sheetViews>
    <sheetView tabSelected="1" workbookViewId="0">
      <selection activeCell="H15" sqref="H15"/>
    </sheetView>
  </sheetViews>
  <sheetFormatPr baseColWidth="10" defaultRowHeight="24" x14ac:dyDescent="0.3"/>
  <cols>
    <col min="1" max="1" width="26.5" style="9" bestFit="1" customWidth="1"/>
    <col min="2" max="7" width="6.6640625" style="9" bestFit="1" customWidth="1"/>
    <col min="8" max="16384" width="10.83203125" style="9"/>
  </cols>
  <sheetData>
    <row r="1" spans="1:9" s="10" customFormat="1" x14ac:dyDescent="0.3">
      <c r="A1" s="32" t="s">
        <v>18</v>
      </c>
      <c r="B1" s="32"/>
      <c r="C1" s="32"/>
      <c r="D1" s="32"/>
      <c r="E1" s="32"/>
      <c r="F1" s="32"/>
      <c r="G1" s="32"/>
      <c r="H1" s="32"/>
      <c r="I1" s="32"/>
    </row>
    <row r="2" spans="1:9" s="10" customFormat="1" x14ac:dyDescent="0.3"/>
    <row r="3" spans="1:9" s="10" customFormat="1" x14ac:dyDescent="0.3">
      <c r="A3" s="10" t="s">
        <v>14</v>
      </c>
      <c r="B3" s="11">
        <v>11</v>
      </c>
      <c r="C3" s="11">
        <v>11</v>
      </c>
      <c r="D3" s="11">
        <v>11</v>
      </c>
      <c r="E3" s="11">
        <v>11</v>
      </c>
      <c r="F3" s="11">
        <v>11</v>
      </c>
      <c r="G3" s="11">
        <v>11</v>
      </c>
      <c r="H3" s="16">
        <f>SUM(B3:G3)</f>
        <v>66</v>
      </c>
    </row>
    <row r="4" spans="1:9" s="10" customFormat="1" x14ac:dyDescent="0.3">
      <c r="A4" s="10" t="s">
        <v>24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45</v>
      </c>
      <c r="H4" s="16"/>
    </row>
    <row r="5" spans="1:9" x14ac:dyDescent="0.3">
      <c r="A5" s="10" t="s">
        <v>25</v>
      </c>
      <c r="B5" s="14">
        <v>2.5</v>
      </c>
      <c r="C5" s="14">
        <v>2.5</v>
      </c>
      <c r="D5" s="14">
        <v>2.5</v>
      </c>
      <c r="E5" s="14">
        <v>2.5</v>
      </c>
      <c r="F5" s="14">
        <v>2.5</v>
      </c>
      <c r="G5" s="14">
        <v>2.5</v>
      </c>
      <c r="H5" s="12"/>
    </row>
    <row r="6" spans="1:9" x14ac:dyDescent="0.3">
      <c r="A6" s="10" t="s">
        <v>26</v>
      </c>
      <c r="B6" s="14">
        <v>2.5</v>
      </c>
      <c r="C6" s="14">
        <v>2.5</v>
      </c>
      <c r="D6" s="14">
        <v>2.5</v>
      </c>
      <c r="E6" s="14">
        <v>2.5</v>
      </c>
      <c r="F6" s="14">
        <v>2.5</v>
      </c>
      <c r="G6" s="14">
        <v>2.5</v>
      </c>
      <c r="H6" s="12"/>
    </row>
    <row r="7" spans="1:9" x14ac:dyDescent="0.3">
      <c r="A7" s="10" t="s">
        <v>27</v>
      </c>
      <c r="B7" s="14">
        <v>2.5</v>
      </c>
      <c r="C7" s="14">
        <v>2.5</v>
      </c>
      <c r="D7" s="14">
        <v>2.5</v>
      </c>
      <c r="E7" s="14">
        <v>2.5</v>
      </c>
      <c r="F7" s="14">
        <v>2.5</v>
      </c>
      <c r="G7" s="14">
        <v>2.5</v>
      </c>
      <c r="H7" s="12"/>
    </row>
    <row r="8" spans="1:9" x14ac:dyDescent="0.3">
      <c r="A8" s="10" t="s">
        <v>28</v>
      </c>
      <c r="B8" s="14">
        <v>2.5</v>
      </c>
      <c r="C8" s="14">
        <v>2.5</v>
      </c>
      <c r="D8" s="14">
        <v>2.5</v>
      </c>
      <c r="E8" s="14">
        <v>2.5</v>
      </c>
      <c r="F8" s="14">
        <v>2.5</v>
      </c>
      <c r="G8" s="14">
        <v>2.5</v>
      </c>
      <c r="H8" s="12"/>
    </row>
    <row r="9" spans="1:9" x14ac:dyDescent="0.3">
      <c r="A9" s="10" t="s">
        <v>29</v>
      </c>
      <c r="B9" s="14">
        <v>1</v>
      </c>
      <c r="C9" s="14">
        <v>1</v>
      </c>
      <c r="D9" s="14">
        <v>1</v>
      </c>
      <c r="E9" s="12"/>
      <c r="F9" s="12"/>
      <c r="G9" s="12"/>
      <c r="H9" s="12"/>
    </row>
    <row r="10" spans="1:9" x14ac:dyDescent="0.3">
      <c r="A10" s="10" t="s">
        <v>30</v>
      </c>
      <c r="B10" s="17"/>
      <c r="C10" s="17"/>
      <c r="D10" s="17"/>
      <c r="E10" s="17"/>
      <c r="F10" s="17"/>
      <c r="G10" s="17"/>
      <c r="H10" s="12"/>
    </row>
    <row r="11" spans="1:9" x14ac:dyDescent="0.3">
      <c r="A11" s="10" t="s">
        <v>31</v>
      </c>
      <c r="B11" s="17"/>
      <c r="C11" s="17"/>
      <c r="D11" s="17"/>
      <c r="E11" s="17"/>
      <c r="F11" s="17"/>
      <c r="G11" s="17"/>
      <c r="H11" s="12"/>
    </row>
    <row r="12" spans="1:9" x14ac:dyDescent="0.3">
      <c r="A12" s="10" t="s">
        <v>32</v>
      </c>
      <c r="B12" s="12"/>
      <c r="C12" s="12"/>
      <c r="D12" s="12"/>
      <c r="E12" s="12"/>
      <c r="F12" s="12"/>
      <c r="G12" s="12"/>
      <c r="H12" s="12"/>
    </row>
    <row r="13" spans="1:9" x14ac:dyDescent="0.3">
      <c r="A13" s="10" t="s">
        <v>33</v>
      </c>
      <c r="B13" s="12"/>
      <c r="C13" s="12"/>
      <c r="D13" s="12"/>
      <c r="E13" s="12"/>
      <c r="F13" s="12"/>
      <c r="G13" s="12"/>
      <c r="H13" s="12"/>
    </row>
    <row r="14" spans="1:9" x14ac:dyDescent="0.3">
      <c r="A14" s="10" t="s">
        <v>34</v>
      </c>
      <c r="B14" s="12"/>
      <c r="C14" s="12"/>
      <c r="D14" s="12"/>
      <c r="E14" s="12"/>
      <c r="F14" s="12"/>
      <c r="G14" s="12"/>
      <c r="H14" s="12"/>
    </row>
    <row r="15" spans="1:9" x14ac:dyDescent="0.3">
      <c r="A15" s="10" t="s">
        <v>35</v>
      </c>
      <c r="B15" s="12"/>
      <c r="C15" s="12"/>
      <c r="D15" s="12"/>
      <c r="E15" s="12"/>
      <c r="F15" s="12"/>
      <c r="G15" s="12"/>
      <c r="H15" s="12"/>
    </row>
    <row r="16" spans="1:9" x14ac:dyDescent="0.3">
      <c r="A16" s="10" t="s">
        <v>36</v>
      </c>
      <c r="B16" s="12"/>
      <c r="C16" s="12"/>
      <c r="D16" s="12"/>
      <c r="E16" s="12"/>
      <c r="F16" s="12"/>
      <c r="G16" s="12"/>
      <c r="H16" s="12"/>
    </row>
    <row r="17" spans="1:8" x14ac:dyDescent="0.3">
      <c r="A17" s="10" t="s">
        <v>37</v>
      </c>
      <c r="B17" s="12"/>
      <c r="C17" s="12"/>
      <c r="D17" s="12"/>
      <c r="E17" s="12"/>
      <c r="F17" s="12"/>
      <c r="G17" s="12"/>
      <c r="H17" s="12"/>
    </row>
    <row r="18" spans="1:8" x14ac:dyDescent="0.3">
      <c r="A18" s="10" t="s">
        <v>38</v>
      </c>
      <c r="B18" s="12"/>
      <c r="C18" s="12"/>
      <c r="D18" s="12"/>
      <c r="E18" s="12"/>
      <c r="F18" s="12"/>
      <c r="G18" s="12"/>
      <c r="H18" s="12"/>
    </row>
    <row r="19" spans="1:8" x14ac:dyDescent="0.3">
      <c r="A19" s="10" t="s">
        <v>39</v>
      </c>
      <c r="B19" s="12"/>
      <c r="C19" s="12"/>
      <c r="D19" s="12"/>
      <c r="E19" s="12"/>
      <c r="F19" s="12"/>
      <c r="G19" s="12"/>
      <c r="H19" s="12"/>
    </row>
    <row r="20" spans="1:8" x14ac:dyDescent="0.3">
      <c r="A20" s="10" t="s">
        <v>40</v>
      </c>
      <c r="B20" s="12"/>
      <c r="C20" s="12"/>
      <c r="D20" s="12"/>
      <c r="E20" s="12"/>
      <c r="F20" s="12"/>
      <c r="G20" s="12"/>
      <c r="H20" s="12"/>
    </row>
    <row r="21" spans="1:8" x14ac:dyDescent="0.3">
      <c r="A21" s="10" t="s">
        <v>41</v>
      </c>
      <c r="B21" s="12"/>
      <c r="C21" s="12"/>
      <c r="D21" s="12"/>
      <c r="E21" s="12"/>
      <c r="F21" s="12"/>
      <c r="G21" s="12"/>
      <c r="H21" s="12"/>
    </row>
    <row r="22" spans="1:8" x14ac:dyDescent="0.3">
      <c r="A22" s="10" t="s">
        <v>42</v>
      </c>
      <c r="B22" s="12"/>
      <c r="C22" s="12"/>
      <c r="D22" s="12"/>
      <c r="E22" s="12"/>
      <c r="F22" s="12"/>
      <c r="G22" s="12"/>
      <c r="H22" s="12"/>
    </row>
    <row r="23" spans="1:8" x14ac:dyDescent="0.3">
      <c r="A23" s="10" t="s">
        <v>43</v>
      </c>
      <c r="B23" s="12"/>
      <c r="C23" s="12"/>
      <c r="D23" s="12"/>
      <c r="E23" s="12"/>
      <c r="F23" s="12"/>
      <c r="G23" s="12"/>
      <c r="H23" s="12"/>
    </row>
    <row r="24" spans="1:8" x14ac:dyDescent="0.3">
      <c r="A24" s="10" t="s">
        <v>44</v>
      </c>
      <c r="B24" s="12"/>
      <c r="C24" s="12"/>
      <c r="D24" s="12"/>
      <c r="E24" s="12"/>
      <c r="F24" s="12"/>
      <c r="G24" s="12"/>
      <c r="H24" s="12"/>
    </row>
    <row r="25" spans="1:8" s="10" customFormat="1" x14ac:dyDescent="0.3">
      <c r="A25" s="10" t="s">
        <v>47</v>
      </c>
      <c r="B25" s="16">
        <f>SUM(B5:B24)</f>
        <v>11</v>
      </c>
      <c r="C25" s="16">
        <f t="shared" ref="C25:G25" si="0">SUM(C5:C24)</f>
        <v>11</v>
      </c>
      <c r="D25" s="16">
        <f t="shared" si="0"/>
        <v>11</v>
      </c>
      <c r="E25" s="16">
        <f t="shared" si="0"/>
        <v>10</v>
      </c>
      <c r="F25" s="16">
        <f t="shared" si="0"/>
        <v>10</v>
      </c>
      <c r="G25" s="16">
        <f t="shared" si="0"/>
        <v>10</v>
      </c>
      <c r="H25" s="16">
        <f>SUM(B25:G25)</f>
        <v>63</v>
      </c>
    </row>
    <row r="26" spans="1:8" s="10" customFormat="1" x14ac:dyDescent="0.3">
      <c r="A26" s="10" t="s">
        <v>46</v>
      </c>
      <c r="B26" s="16">
        <f>B3-B25</f>
        <v>0</v>
      </c>
      <c r="C26" s="16">
        <f t="shared" ref="C26:H26" si="1">C3-C25</f>
        <v>0</v>
      </c>
      <c r="D26" s="16">
        <f t="shared" si="1"/>
        <v>0</v>
      </c>
      <c r="E26" s="16">
        <f t="shared" si="1"/>
        <v>1</v>
      </c>
      <c r="F26" s="16">
        <f t="shared" si="1"/>
        <v>1</v>
      </c>
      <c r="G26" s="16">
        <f t="shared" si="1"/>
        <v>1</v>
      </c>
      <c r="H26" s="16">
        <f t="shared" si="1"/>
        <v>3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A977-F9DE-C34A-B98B-23B89E29D345}">
  <dimension ref="A1:C16"/>
  <sheetViews>
    <sheetView workbookViewId="0">
      <selection activeCell="B10" sqref="B10"/>
    </sheetView>
  </sheetViews>
  <sheetFormatPr baseColWidth="10" defaultRowHeight="24" x14ac:dyDescent="0.3"/>
  <cols>
    <col min="1" max="1" width="12.5" style="9" bestFit="1" customWidth="1"/>
    <col min="2" max="2" width="10.5" style="9" bestFit="1" customWidth="1"/>
    <col min="3" max="3" width="32.83203125" style="9" bestFit="1" customWidth="1"/>
    <col min="4" max="16384" width="10.83203125" style="9"/>
  </cols>
  <sheetData>
    <row r="1" spans="1:3" s="4" customFormat="1" ht="31" x14ac:dyDescent="0.35">
      <c r="A1" s="4" t="s">
        <v>51</v>
      </c>
      <c r="B1" s="4" t="s">
        <v>51</v>
      </c>
      <c r="C1" s="4" t="s">
        <v>67</v>
      </c>
    </row>
    <row r="2" spans="1:3" x14ac:dyDescent="0.3">
      <c r="A2" s="9" t="s">
        <v>52</v>
      </c>
      <c r="B2" s="9" t="s">
        <v>20</v>
      </c>
      <c r="C2" s="9" t="s">
        <v>68</v>
      </c>
    </row>
    <row r="3" spans="1:3" x14ac:dyDescent="0.3">
      <c r="A3" s="9" t="s">
        <v>53</v>
      </c>
      <c r="B3" s="9" t="s">
        <v>19</v>
      </c>
      <c r="C3" s="9" t="s">
        <v>69</v>
      </c>
    </row>
    <row r="4" spans="1:3" x14ac:dyDescent="0.3">
      <c r="A4" s="9" t="s">
        <v>54</v>
      </c>
      <c r="B4" s="9" t="s">
        <v>21</v>
      </c>
      <c r="C4" s="9" t="s">
        <v>70</v>
      </c>
    </row>
    <row r="5" spans="1:3" x14ac:dyDescent="0.3">
      <c r="A5" s="9" t="s">
        <v>55</v>
      </c>
      <c r="B5" s="9" t="s">
        <v>21</v>
      </c>
      <c r="C5" s="9" t="s">
        <v>71</v>
      </c>
    </row>
    <row r="6" spans="1:3" x14ac:dyDescent="0.3">
      <c r="A6" s="9" t="s">
        <v>56</v>
      </c>
      <c r="B6" s="9" t="s">
        <v>45</v>
      </c>
      <c r="C6" s="9" t="s">
        <v>72</v>
      </c>
    </row>
    <row r="7" spans="1:3" x14ac:dyDescent="0.3">
      <c r="A7" s="9" t="s">
        <v>57</v>
      </c>
      <c r="B7" s="9" t="s">
        <v>22</v>
      </c>
      <c r="C7" s="9" t="s">
        <v>75</v>
      </c>
    </row>
    <row r="8" spans="1:3" x14ac:dyDescent="0.3">
      <c r="A8" s="9" t="s">
        <v>58</v>
      </c>
      <c r="B8" s="9" t="s">
        <v>20</v>
      </c>
      <c r="C8" s="9" t="s">
        <v>76</v>
      </c>
    </row>
    <row r="9" spans="1:3" x14ac:dyDescent="0.3">
      <c r="A9" s="9" t="s">
        <v>59</v>
      </c>
      <c r="B9" s="9" t="s">
        <v>23</v>
      </c>
      <c r="C9" s="9" t="s">
        <v>77</v>
      </c>
    </row>
    <row r="10" spans="1:3" x14ac:dyDescent="0.3">
      <c r="A10" s="9" t="s">
        <v>60</v>
      </c>
      <c r="B10" s="9" t="s">
        <v>19</v>
      </c>
      <c r="C10" s="9" t="s">
        <v>78</v>
      </c>
    </row>
    <row r="11" spans="1:3" x14ac:dyDescent="0.3">
      <c r="A11" s="9" t="s">
        <v>61</v>
      </c>
      <c r="B11" s="9" t="s">
        <v>45</v>
      </c>
      <c r="C11" s="9" t="s">
        <v>79</v>
      </c>
    </row>
    <row r="12" spans="1:3" x14ac:dyDescent="0.3">
      <c r="A12" s="9" t="s">
        <v>62</v>
      </c>
      <c r="B12" s="9" t="s">
        <v>20</v>
      </c>
      <c r="C12" s="9" t="s">
        <v>80</v>
      </c>
    </row>
    <row r="13" spans="1:3" x14ac:dyDescent="0.3">
      <c r="A13" s="9" t="s">
        <v>63</v>
      </c>
      <c r="B13" s="9" t="s">
        <v>21</v>
      </c>
      <c r="C13" s="9" t="s">
        <v>82</v>
      </c>
    </row>
    <row r="14" spans="1:3" x14ac:dyDescent="0.3">
      <c r="A14" s="9" t="s">
        <v>64</v>
      </c>
      <c r="B14" s="9" t="s">
        <v>22</v>
      </c>
      <c r="C14" s="9" t="s">
        <v>81</v>
      </c>
    </row>
    <row r="15" spans="1:3" x14ac:dyDescent="0.3">
      <c r="A15" s="9" t="s">
        <v>65</v>
      </c>
      <c r="B15" s="9" t="s">
        <v>19</v>
      </c>
      <c r="C15" s="9" t="s">
        <v>73</v>
      </c>
    </row>
    <row r="16" spans="1:3" x14ac:dyDescent="0.3">
      <c r="A16" s="9" t="s">
        <v>66</v>
      </c>
      <c r="B16" s="9" t="s">
        <v>23</v>
      </c>
      <c r="C16" s="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 Specs</vt:lpstr>
      <vt:lpstr>Existing PVs</vt:lpstr>
      <vt:lpstr>Proposed PVs</vt:lpstr>
      <vt:lpstr>PV Allocations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2019-01-16T06:56:57Z</dcterms:created>
  <dcterms:modified xsi:type="dcterms:W3CDTF">2019-01-29T07:47:46Z</dcterms:modified>
</cp:coreProperties>
</file>