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ts" sheetId="1" r:id="rId3"/>
    <sheet state="visible" name="SurfaceMountParts" sheetId="2" r:id="rId4"/>
    <sheet state="visible" name="Sheet3" sheetId="3" r:id="rId5"/>
  </sheets>
  <definedNames>
    <definedName hidden="1" localSheetId="0" name="_xlnm._FilterDatabase">Parts!$A$5:$J$5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A4">
      <text>
        <t xml:space="preserve">ECE_IT:
How many are on your board. If 0, it should probably not clutter your bom up…
</t>
      </text>
    </comment>
    <comment authorId="0" ref="B4">
      <text>
        <t xml:space="preserve">ECE_IT:
This is something like C1, R2 , U1, etc. </t>
      </text>
    </comment>
  </commentList>
</comments>
</file>

<file path=xl/sharedStrings.xml><?xml version="1.0" encoding="utf-8"?>
<sst xmlns="http://schemas.openxmlformats.org/spreadsheetml/2006/main" count="305" uniqueCount="191">
  <si>
    <t>Bill of Materials</t>
  </si>
  <si>
    <t>Quantity</t>
  </si>
  <si>
    <t>"not free" means you have to buy it</t>
  </si>
  <si>
    <t>"free sample" means you have to order it</t>
  </si>
  <si>
    <t>REF DES</t>
  </si>
  <si>
    <t>Type</t>
  </si>
  <si>
    <t>Description</t>
  </si>
  <si>
    <t xml:space="preserve">Manufacturer </t>
  </si>
  <si>
    <t>Mfg. P/N</t>
  </si>
  <si>
    <t>Distributor</t>
  </si>
  <si>
    <t>P/N</t>
  </si>
  <si>
    <t>Unit cost</t>
  </si>
  <si>
    <t>EE445L Fall 2016</t>
  </si>
  <si>
    <t>EE445L pays for the PCB</t>
  </si>
  <si>
    <t>"Cabinet means in one of the six black cabinets in professsor's office (bring a print out of your SCH")</t>
  </si>
  <si>
    <t>"Valvano" means ask Valvano, quantity and style will vary (bring a print out of your SCH circuit)</t>
  </si>
  <si>
    <t>Qty Note</t>
  </si>
  <si>
    <t>"Box means in box in your Bard's office (bring a print out of your SCH circuit)</t>
  </si>
  <si>
    <t>Current values taken from datasheets</t>
  </si>
  <si>
    <t>Cost</t>
  </si>
  <si>
    <t>PCB Artist</t>
  </si>
  <si>
    <t>Where to get it?</t>
  </si>
  <si>
    <t>Inventory</t>
  </si>
  <si>
    <t>Max Estimated Input Current (mA)</t>
  </si>
  <si>
    <t>Datasheet</t>
  </si>
  <si>
    <t>CON</t>
  </si>
  <si>
    <t>10-pin LCD connector</t>
  </si>
  <si>
    <t>SamTec</t>
  </si>
  <si>
    <t>BCS-110-L-S-TE</t>
  </si>
  <si>
    <t>Digikey</t>
  </si>
  <si>
    <t>SAM1011-10-ND</t>
  </si>
  <si>
    <t>CAP</t>
  </si>
  <si>
    <t>0805 0.22 uF X7R ceramic</t>
  </si>
  <si>
    <t>HD44780</t>
  </si>
  <si>
    <t>Ceramic0805</t>
  </si>
  <si>
    <t>Cabinet</t>
  </si>
  <si>
    <t>Little box of surface mount parts</t>
  </si>
  <si>
    <t>0805 220 pF C0G ceramic</t>
  </si>
  <si>
    <t>JTAG 1 by 5 male header</t>
  </si>
  <si>
    <t>RES</t>
  </si>
  <si>
    <t>0805 1.1k 1%</t>
  </si>
  <si>
    <t>0.1WresistorSM805</t>
  </si>
  <si>
    <t>JTAG</t>
  </si>
  <si>
    <t>0805 10k 1%</t>
  </si>
  <si>
    <t>0805 20k 1%</t>
  </si>
  <si>
    <t>CPU</t>
  </si>
  <si>
    <t>TM4C123GH6PM 64-pin LQFP</t>
  </si>
  <si>
    <t>TI</t>
  </si>
  <si>
    <t>TM4C123GH6PMI</t>
  </si>
  <si>
    <t>0805 25.5k 1%</t>
  </si>
  <si>
    <t xml:space="preserve">Mouser </t>
  </si>
  <si>
    <t>595-TM4C123GH6PMI</t>
  </si>
  <si>
    <t>0805 100k 1%</t>
  </si>
  <si>
    <t>TM4C123GH6PM</t>
  </si>
  <si>
    <t>we will solder it down to your PCB</t>
  </si>
  <si>
    <t>http://www.ti.com/lit/ds/symlink/tm4c123gh6pm.pdf</t>
  </si>
  <si>
    <t>CRYS</t>
  </si>
  <si>
    <t xml:space="preserve"> NX5032GA-16.000000</t>
  </si>
  <si>
    <t>NDK</t>
  </si>
  <si>
    <t>644-1037-1-ND</t>
  </si>
  <si>
    <t>XTAL/NX5032</t>
  </si>
  <si>
    <t>IC</t>
  </si>
  <si>
    <t>LM2937ET-3.3 3.3V regulator TO220, 500mA</t>
  </si>
  <si>
    <t>LM2937ET-3.3/NOPB</t>
  </si>
  <si>
    <t>LM2937ET-3.3-ND</t>
  </si>
  <si>
    <t>LM2937-3.3</t>
  </si>
  <si>
    <t>(output)</t>
  </si>
  <si>
    <t>http://www.ti.com/lit/ds/symlink/lm2937-3.3.pdf</t>
  </si>
  <si>
    <t>D24V5OF5 5V 5A Step Down Regulator</t>
  </si>
  <si>
    <t>Pololu</t>
  </si>
  <si>
    <t>D24V50F5</t>
  </si>
  <si>
    <t>LCD</t>
  </si>
  <si>
    <t xml:space="preserve">18-bit color 128*160 1.8" TFT LCD display </t>
  </si>
  <si>
    <t>Sitronix</t>
  </si>
  <si>
    <t xml:space="preserve"> ST7735R </t>
  </si>
  <si>
    <t>Adafruit</t>
  </si>
  <si>
    <t>ST7735</t>
  </si>
  <si>
    <t>not free</t>
  </si>
  <si>
    <t>https://cdn-learn.adafruit.com/downloads/pdf/1-8-tft-display.pdf</t>
  </si>
  <si>
    <t>PCB</t>
  </si>
  <si>
    <t>PCB plus shipping</t>
  </si>
  <si>
    <t>Advanced Circuits</t>
  </si>
  <si>
    <t>http://www.4pcb.com/</t>
  </si>
  <si>
    <t>SW</t>
  </si>
  <si>
    <t>On/off power switch</t>
  </si>
  <si>
    <t>Honeywell</t>
  </si>
  <si>
    <t>OffBoardPowerSwitch</t>
  </si>
  <si>
    <t>http://www.mouser.com/ds/2/187/honeywell-sensing-micro-switch-nt-toggle-product-s-890398.pdf</t>
  </si>
  <si>
    <t>BOX</t>
  </si>
  <si>
    <t>20"x12"x1/8" plywood for box (final product used acrylic)</t>
  </si>
  <si>
    <t>Longhorn Maker Studio</t>
  </si>
  <si>
    <t xml:space="preserve"> </t>
  </si>
  <si>
    <t>not free but not counted in budget</t>
  </si>
  <si>
    <t>ASM</t>
  </si>
  <si>
    <t>6xAA battery holder</t>
  </si>
  <si>
    <t>Philmore</t>
  </si>
  <si>
    <t>Amazon</t>
  </si>
  <si>
    <t>Valvano</t>
  </si>
  <si>
    <t>BAT</t>
  </si>
  <si>
    <t>Eneloop AA battery 1.5V</t>
  </si>
  <si>
    <t>Panasonic</t>
  </si>
  <si>
    <t>http://eneloop.akumulatorki.com.pl/uploads/BK-3MCC.pdf</t>
  </si>
  <si>
    <t>MOT</t>
  </si>
  <si>
    <t>Continuous ServoMotors</t>
  </si>
  <si>
    <t>SpringRC</t>
  </si>
  <si>
    <t>SM-S4303R</t>
  </si>
  <si>
    <t>TVCMall</t>
  </si>
  <si>
    <t>separate from board</t>
  </si>
  <si>
    <t>CONT</t>
  </si>
  <si>
    <t>Twin Shock PSX Game Controller</t>
  </si>
  <si>
    <t>eBay</t>
  </si>
  <si>
    <t>CAP-Tant</t>
  </si>
  <si>
    <t>Tantalum, 20V, 10%, 1 uF</t>
  </si>
  <si>
    <t>AVX Corporation</t>
  </si>
  <si>
    <t>TAP105K020SCS</t>
  </si>
  <si>
    <t>478-1833-ND</t>
  </si>
  <si>
    <t>tantalum</t>
  </si>
  <si>
    <t>Ceramic, X7R, 20%, 1 uF</t>
  </si>
  <si>
    <t>Jameco</t>
  </si>
  <si>
    <t>Ceramic0.2</t>
  </si>
  <si>
    <t>Ceramic, Z5U, -20/+80%, 0.1 uF</t>
  </si>
  <si>
    <t>399-4151-ND</t>
  </si>
  <si>
    <t>Ceramic</t>
  </si>
  <si>
    <t>Ceramic, Z5U, -20/+80%, 0.01 uF</t>
  </si>
  <si>
    <t>399-4188-ND</t>
  </si>
  <si>
    <t>Current stats:</t>
  </si>
  <si>
    <t>Ceramic C0G, 10%, 10 pF</t>
  </si>
  <si>
    <t>Murata 50V 5%</t>
  </si>
  <si>
    <t>RDE5C1H100J0P1H03B</t>
  </si>
  <si>
    <t>490-8629-ND</t>
  </si>
  <si>
    <t>The battery pack can output up to 6A of current. The motors draw 1A each at peak</t>
  </si>
  <si>
    <t>Tantalum, 16V, 20% 2.2 uF</t>
  </si>
  <si>
    <t>TAP225M016CCS</t>
  </si>
  <si>
    <t>Mouser</t>
  </si>
  <si>
    <t>581-TAP225M016CCS</t>
  </si>
  <si>
    <t>for a total of 2A, but these run off of the 5V rail so their power is completely isolated</t>
  </si>
  <si>
    <t>Tantalum, 16V, 10% 4.7 uF</t>
  </si>
  <si>
    <t>from the 3.3V used to power the rest of the system. The L78S05 regulates 5V at 2A,</t>
  </si>
  <si>
    <t>2-pin header</t>
  </si>
  <si>
    <t>AllElectronics</t>
  </si>
  <si>
    <t>SBH-2</t>
  </si>
  <si>
    <t>Jumper2</t>
  </si>
  <si>
    <t xml:space="preserve">which is perfect for the motors. For the rest of the components, the LM2937ET-3.3 </t>
  </si>
  <si>
    <t>2-pin jumper</t>
  </si>
  <si>
    <t>SJ-1</t>
  </si>
  <si>
    <t>goes with Jumper2</t>
  </si>
  <si>
    <t xml:space="preserve">outputs 3.3V at 500mA. The rest of the major circuit components (the screen, </t>
  </si>
  <si>
    <t>Test point, black</t>
  </si>
  <si>
    <t>Keystone Electronics</t>
  </si>
  <si>
    <t>36-5001K-ND</t>
  </si>
  <si>
    <t>testpoint</t>
  </si>
  <si>
    <t>potentiometers, LEDs, and TM4C chip; not including resistors and capacitors)</t>
  </si>
  <si>
    <t>Test point, white</t>
  </si>
  <si>
    <t>36-5002K-ND</t>
  </si>
  <si>
    <t>draw about 12mA total at maximum, so we are well within operating parameters.</t>
  </si>
  <si>
    <t>Test point, green</t>
  </si>
  <si>
    <t>36-5116-ND</t>
  </si>
  <si>
    <t>Test point, red</t>
  </si>
  <si>
    <t>36-5000K-ND</t>
  </si>
  <si>
    <t>Cost:</t>
  </si>
  <si>
    <t>Logic Analyzer connector</t>
  </si>
  <si>
    <t>FCI</t>
  </si>
  <si>
    <t>68021-208HLF</t>
  </si>
  <si>
    <t>609-3344-ND</t>
  </si>
  <si>
    <t>LogicAnalyzer</t>
  </si>
  <si>
    <t xml:space="preserve">As shown from this bill of materials, the estimated total cost of the system is $135.19. </t>
  </si>
  <si>
    <t>LED</t>
  </si>
  <si>
    <t>Red 1.6V 1mA 5mm diffused</t>
  </si>
  <si>
    <t>Avago Technologies</t>
  </si>
  <si>
    <t>HLMP-D150</t>
  </si>
  <si>
    <t>516-1323-ND</t>
  </si>
  <si>
    <t>LEDT1.75</t>
  </si>
  <si>
    <t>From this, $21.87 counts against our $30 extra parts limit, coming from our</t>
  </si>
  <si>
    <t>Carbon 1/6W, 5%, 1K</t>
  </si>
  <si>
    <t>Yageo</t>
  </si>
  <si>
    <t>CFR-12JB-1K0</t>
  </si>
  <si>
    <t>1.0KEBK-ND</t>
  </si>
  <si>
    <t>0.125Wresistor</t>
  </si>
  <si>
    <t>two continuous servomotors and the Dualshock controller.</t>
  </si>
  <si>
    <t>Carbon 1/6W, 5%, 10K</t>
  </si>
  <si>
    <t>CFR-12JB-10K</t>
  </si>
  <si>
    <t>10KEBK-ND</t>
  </si>
  <si>
    <t>Carbon 1/6W, 5%, 1M</t>
  </si>
  <si>
    <t>CFR-12JB-1M0</t>
  </si>
  <si>
    <t>1.0MEBK-ND</t>
  </si>
  <si>
    <t>Carbon 1/6W, 5%, 470</t>
  </si>
  <si>
    <t>CFR-12JB-470R</t>
  </si>
  <si>
    <t>470EBK-ND</t>
  </si>
  <si>
    <t>Italics indicate items that count towards the external cost.</t>
  </si>
  <si>
    <t>Estimated Total Cost</t>
  </si>
  <si>
    <t>External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</si>
</sst>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mmmm\ d\,\ yyyy"/>
    <numFmt numFmtId="165" formatCode="&quot;$&quot;#,##0.00"/>
  </numFmts>
  <fonts count="8">
    <font>
      <sz val="10.0"/>
      <color rgb="FF000000"/>
      <name val="Arial"/>
    </font>
    <font>
      <sz val="10.0"/>
      <name val="Times New Roman"/>
    </font>
    <font>
      <sz val="12.0"/>
      <name val="Times New Roman"/>
    </font>
    <font>
      <u/>
      <sz val="12.0"/>
      <color rgb="FF0000FF"/>
      <name val="Times New Roman"/>
    </font>
    <font>
      <i/>
      <sz val="12.0"/>
      <name val="Times New Roman"/>
    </font>
    <font>
      <u/>
      <sz val="12.0"/>
      <color rgb="FF0000FF"/>
      <name val="Times New Roman"/>
    </font>
    <font>
      <name val="Arial"/>
    </font>
    <font>
      <b/>
      <sz val="12.0"/>
      <name val="Times New Roman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2" numFmtId="0" xfId="0" applyFont="1"/>
    <xf borderId="0" fillId="0" fontId="2" numFmtId="164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2" numFmtId="165" xfId="0" applyAlignment="1" applyFont="1" applyNumberFormat="1">
      <alignment horizontal="righ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1" numFmtId="165" xfId="0" applyAlignment="1" applyFont="1" applyNumberFormat="1">
      <alignment horizontal="right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4" numFmtId="165" xfId="0" applyAlignment="1" applyFont="1" applyNumberFormat="1">
      <alignment horizontal="right"/>
    </xf>
    <xf borderId="0" fillId="0" fontId="4" numFmtId="0" xfId="0" applyFont="1"/>
    <xf borderId="0" fillId="0" fontId="2" numFmtId="0" xfId="0" applyAlignment="1" applyFont="1">
      <alignment/>
    </xf>
    <xf borderId="0" fillId="0" fontId="2" numFmtId="165" xfId="0" applyAlignment="1" applyFont="1" applyNumberFormat="1">
      <alignment horizontal="right"/>
    </xf>
    <xf borderId="0" fillId="0" fontId="5" numFmtId="0" xfId="0" applyAlignment="1" applyFont="1">
      <alignment/>
    </xf>
    <xf borderId="0" fillId="0" fontId="4" numFmtId="165" xfId="0" applyAlignment="1" applyFont="1" applyNumberFormat="1">
      <alignment horizontal="right"/>
    </xf>
    <xf borderId="0" fillId="0" fontId="4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common_component_prefixes" TargetMode="External"/><Relationship Id="rId3" Type="http://schemas.openxmlformats.org/officeDocument/2006/relationships/hyperlink" Target="http://www.mouser.com/ProductDetail/Honeywell/31NT91-3/?qs=sGAEpiMZZMvudeGI7i40XPBohJNX%252bUrtfuyXCftwYkI%3d" TargetMode="External"/><Relationship Id="rId4" Type="http://schemas.openxmlformats.org/officeDocument/2006/relationships/hyperlink" Target="http://www.mouser.com/ProductDetail/Honeywell/31NT91-3/?qs=sGAEpiMZZMvudeGI7i40XPBohJNX%252bUrtfuyXCftwYkI%3d" TargetMode="External"/><Relationship Id="rId5" Type="http://schemas.openxmlformats.org/officeDocument/2006/relationships/hyperlink" Target="http://eneloop.akumulatorki.com.pl/uploads/BK-3MCC.pdf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14"/>
    <col customWidth="1" min="2" max="2" width="11.29"/>
    <col customWidth="1" min="3" max="3" width="15.0"/>
    <col customWidth="1" min="4" max="4" width="46.71"/>
    <col customWidth="1" min="5" max="5" width="25.0"/>
    <col customWidth="1" min="6" max="6" width="23.29"/>
    <col customWidth="1" min="7" max="7" width="18.0"/>
    <col customWidth="1" min="8" max="8" width="24.71"/>
    <col customWidth="1" min="9" max="9" width="9.43"/>
    <col customWidth="1" min="10" max="10" width="9.14"/>
    <col customWidth="1" min="11" max="11" width="23.0"/>
    <col customWidth="1" min="12" max="14" width="9.14"/>
    <col customWidth="1" min="15" max="15" width="32.57"/>
    <col customWidth="1" min="16" max="16" width="34.0"/>
    <col customWidth="1" min="17" max="29" width="9.14"/>
  </cols>
  <sheetData>
    <row r="1" ht="15.75" customHeight="1">
      <c r="A1" s="2" t="s">
        <v>0</v>
      </c>
      <c r="B1" s="2"/>
      <c r="C1" s="2"/>
      <c r="D1" s="4">
        <v>42678.0</v>
      </c>
      <c r="E1" s="2" t="s">
        <v>2</v>
      </c>
      <c r="F1" s="2"/>
      <c r="G1" s="2" t="s">
        <v>3</v>
      </c>
      <c r="H1" s="2"/>
      <c r="I1" s="6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5.75" customHeight="1">
      <c r="A2" s="7" t="s">
        <v>12</v>
      </c>
      <c r="B2" s="2"/>
      <c r="C2" s="2"/>
      <c r="D2" s="2" t="s">
        <v>13</v>
      </c>
      <c r="E2" s="2" t="s">
        <v>14</v>
      </c>
      <c r="F2" s="2"/>
      <c r="G2" s="2"/>
      <c r="H2" s="2"/>
      <c r="I2" s="6"/>
      <c r="J2" s="6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5.75" customHeight="1">
      <c r="A3" s="2"/>
      <c r="B3" s="2"/>
      <c r="C3" s="2"/>
      <c r="D3" s="2"/>
      <c r="E3" s="2" t="s">
        <v>15</v>
      </c>
      <c r="F3" s="2"/>
      <c r="G3" s="2"/>
      <c r="H3" s="2"/>
      <c r="I3" s="6"/>
      <c r="J3" s="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2" t="s">
        <v>16</v>
      </c>
      <c r="B4" s="8" t="str">
        <f>HYPERLINK("common_component_prefixes","REF DES Note")</f>
        <v>REF DES Note</v>
      </c>
      <c r="C4" s="2"/>
      <c r="D4" s="2"/>
      <c r="E4" s="3" t="s">
        <v>17</v>
      </c>
      <c r="F4" s="2"/>
      <c r="G4" s="2"/>
      <c r="H4" s="2"/>
      <c r="I4" s="6"/>
      <c r="J4" s="6"/>
      <c r="K4" s="3"/>
      <c r="L4" s="3"/>
      <c r="M4" s="3"/>
      <c r="N4" s="3"/>
      <c r="O4" s="3"/>
      <c r="P4" s="3" t="s">
        <v>18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15.75" customHeight="1">
      <c r="A5" s="2" t="s">
        <v>1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6" t="s">
        <v>11</v>
      </c>
      <c r="J5" s="6" t="s">
        <v>19</v>
      </c>
      <c r="K5" s="3" t="s">
        <v>20</v>
      </c>
      <c r="L5" s="3" t="s">
        <v>21</v>
      </c>
      <c r="M5" s="3" t="s">
        <v>22</v>
      </c>
      <c r="N5" s="3"/>
      <c r="P5" s="3" t="s">
        <v>23</v>
      </c>
      <c r="Q5" s="3"/>
      <c r="R5" s="3"/>
      <c r="S5" s="3" t="s">
        <v>24</v>
      </c>
      <c r="T5" s="3"/>
      <c r="U5" s="3"/>
      <c r="V5" s="3"/>
      <c r="W5" s="3"/>
      <c r="X5" s="3"/>
      <c r="Y5" s="3"/>
      <c r="Z5" s="3"/>
      <c r="AA5" s="3"/>
      <c r="AB5" s="3"/>
      <c r="AC5" s="3"/>
    </row>
    <row r="6" ht="15.75" customHeight="1">
      <c r="A6" s="2">
        <v>1.0</v>
      </c>
      <c r="B6" s="2"/>
      <c r="C6" s="2" t="s">
        <v>25</v>
      </c>
      <c r="D6" s="2" t="s">
        <v>26</v>
      </c>
      <c r="E6" s="2" t="s">
        <v>27</v>
      </c>
      <c r="F6" s="2" t="s">
        <v>28</v>
      </c>
      <c r="G6" s="2" t="s">
        <v>29</v>
      </c>
      <c r="H6" s="2" t="s">
        <v>30</v>
      </c>
      <c r="I6" s="6"/>
      <c r="J6" s="6">
        <f t="shared" ref="J6:J10" si="1">A6*I6</f>
        <v>0</v>
      </c>
      <c r="K6" s="3" t="s">
        <v>33</v>
      </c>
      <c r="L6" s="3" t="s">
        <v>35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t="15.75" customHeight="1">
      <c r="A7" s="2">
        <v>1.0</v>
      </c>
      <c r="B7" s="2"/>
      <c r="C7" s="2" t="s">
        <v>25</v>
      </c>
      <c r="D7" s="2" t="s">
        <v>38</v>
      </c>
      <c r="E7" s="2"/>
      <c r="F7" s="2"/>
      <c r="G7" s="2"/>
      <c r="H7" s="2"/>
      <c r="I7" s="6">
        <v>0.29</v>
      </c>
      <c r="J7" s="6">
        <f t="shared" si="1"/>
        <v>0.29</v>
      </c>
      <c r="K7" s="3" t="s">
        <v>42</v>
      </c>
      <c r="L7" s="3" t="s">
        <v>35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15.75" customHeight="1">
      <c r="A8" s="2">
        <v>1.0</v>
      </c>
      <c r="B8" s="2"/>
      <c r="C8" s="2" t="s">
        <v>45</v>
      </c>
      <c r="D8" s="2" t="s">
        <v>46</v>
      </c>
      <c r="E8" s="2" t="s">
        <v>47</v>
      </c>
      <c r="F8" s="2" t="s">
        <v>48</v>
      </c>
      <c r="G8" s="2" t="s">
        <v>50</v>
      </c>
      <c r="H8" s="2" t="s">
        <v>51</v>
      </c>
      <c r="I8" s="6">
        <v>11.55</v>
      </c>
      <c r="J8" s="6">
        <f t="shared" si="1"/>
        <v>11.55</v>
      </c>
      <c r="K8" s="3" t="s">
        <v>53</v>
      </c>
      <c r="L8" s="3" t="s">
        <v>54</v>
      </c>
      <c r="M8" s="3"/>
      <c r="N8" s="3"/>
      <c r="O8" s="3"/>
      <c r="P8" s="3">
        <v>8.0</v>
      </c>
      <c r="Q8" s="3"/>
      <c r="R8" s="3"/>
      <c r="S8" s="3" t="s">
        <v>55</v>
      </c>
      <c r="T8" s="3"/>
      <c r="U8" s="3"/>
      <c r="V8" s="3"/>
      <c r="W8" s="3"/>
      <c r="X8" s="3"/>
      <c r="Y8" s="3"/>
      <c r="Z8" s="3"/>
      <c r="AA8" s="3"/>
      <c r="AB8" s="3"/>
      <c r="AC8" s="3"/>
    </row>
    <row r="9" ht="15.75" customHeight="1">
      <c r="A9" s="2">
        <v>1.0</v>
      </c>
      <c r="B9" s="2"/>
      <c r="C9" s="2" t="s">
        <v>56</v>
      </c>
      <c r="D9" s="2" t="s">
        <v>57</v>
      </c>
      <c r="E9" s="2" t="s">
        <v>58</v>
      </c>
      <c r="F9" s="2" t="s">
        <v>57</v>
      </c>
      <c r="G9" s="2" t="s">
        <v>29</v>
      </c>
      <c r="H9" s="2" t="s">
        <v>59</v>
      </c>
      <c r="I9" s="6">
        <v>0.51</v>
      </c>
      <c r="J9" s="6">
        <f t="shared" si="1"/>
        <v>0.51</v>
      </c>
      <c r="K9" s="2" t="s">
        <v>60</v>
      </c>
      <c r="L9" s="3" t="s">
        <v>35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5.75" customHeight="1">
      <c r="A10" s="2">
        <v>1.0</v>
      </c>
      <c r="B10" s="2"/>
      <c r="C10" s="2" t="s">
        <v>61</v>
      </c>
      <c r="D10" s="2" t="s">
        <v>62</v>
      </c>
      <c r="E10" s="2" t="s">
        <v>47</v>
      </c>
      <c r="F10" s="2" t="s">
        <v>63</v>
      </c>
      <c r="G10" s="2" t="s">
        <v>29</v>
      </c>
      <c r="H10" s="2" t="s">
        <v>64</v>
      </c>
      <c r="I10" s="6">
        <v>1.17</v>
      </c>
      <c r="J10" s="6">
        <f t="shared" si="1"/>
        <v>1.17</v>
      </c>
      <c r="K10" s="3" t="s">
        <v>65</v>
      </c>
      <c r="L10" s="3" t="s">
        <v>35</v>
      </c>
      <c r="M10" s="3"/>
      <c r="N10" s="3"/>
      <c r="O10" s="3"/>
      <c r="P10" s="3">
        <v>-500.0</v>
      </c>
      <c r="Q10" s="3" t="s">
        <v>66</v>
      </c>
      <c r="R10" s="3"/>
      <c r="S10" s="3" t="s">
        <v>67</v>
      </c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5.75" customHeight="1">
      <c r="A11" s="10">
        <v>1.0</v>
      </c>
      <c r="B11" s="11"/>
      <c r="C11" s="10" t="s">
        <v>61</v>
      </c>
      <c r="D11" s="10" t="s">
        <v>68</v>
      </c>
      <c r="E11" s="10" t="s">
        <v>69</v>
      </c>
      <c r="F11" s="10" t="s">
        <v>70</v>
      </c>
      <c r="G11" s="10" t="s">
        <v>69</v>
      </c>
      <c r="H11" s="10" t="s">
        <v>70</v>
      </c>
      <c r="I11" s="12">
        <v>10.45</v>
      </c>
      <c r="J11" s="12">
        <v>10.45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ht="15.75" customHeight="1">
      <c r="A12" s="2">
        <v>1.0</v>
      </c>
      <c r="B12" s="2"/>
      <c r="C12" s="2" t="s">
        <v>71</v>
      </c>
      <c r="D12" s="2" t="s">
        <v>72</v>
      </c>
      <c r="E12" s="2" t="s">
        <v>73</v>
      </c>
      <c r="F12" s="2" t="s">
        <v>74</v>
      </c>
      <c r="G12" s="2" t="s">
        <v>75</v>
      </c>
      <c r="H12" s="2">
        <v>358.0</v>
      </c>
      <c r="I12" s="6">
        <v>19.96</v>
      </c>
      <c r="J12" s="6">
        <f t="shared" ref="J12:J15" si="2">A12*I12</f>
        <v>19.96</v>
      </c>
      <c r="K12" s="3" t="s">
        <v>76</v>
      </c>
      <c r="L12" s="3" t="s">
        <v>77</v>
      </c>
      <c r="M12" s="3"/>
      <c r="N12" s="3"/>
      <c r="O12" s="3"/>
      <c r="P12" s="3">
        <v>0.5</v>
      </c>
      <c r="Q12" s="3"/>
      <c r="R12" s="3"/>
      <c r="S12" s="3" t="s">
        <v>78</v>
      </c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t="15.75" customHeight="1">
      <c r="A13" s="2">
        <v>1.0</v>
      </c>
      <c r="B13" s="2"/>
      <c r="C13" s="2" t="s">
        <v>79</v>
      </c>
      <c r="D13" s="2" t="s">
        <v>80</v>
      </c>
      <c r="E13" s="2" t="s">
        <v>81</v>
      </c>
      <c r="F13" s="2"/>
      <c r="G13" s="2" t="s">
        <v>81</v>
      </c>
      <c r="H13" s="2"/>
      <c r="I13" s="6">
        <f>33+20</f>
        <v>53</v>
      </c>
      <c r="J13" s="6">
        <f t="shared" si="2"/>
        <v>53</v>
      </c>
      <c r="K13" s="3"/>
      <c r="L13" s="3" t="s">
        <v>82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t="15.75" customHeight="1">
      <c r="A14" s="7">
        <v>2.0</v>
      </c>
      <c r="B14" s="2"/>
      <c r="C14" s="2" t="s">
        <v>83</v>
      </c>
      <c r="D14" s="2" t="s">
        <v>84</v>
      </c>
      <c r="E14" s="2" t="s">
        <v>85</v>
      </c>
      <c r="F14" s="8" t="str">
        <f>HYPERLINK("http://www.mouser.com/ProductDetail/Honeywell/31NT91-3/?qs=sGAEpiMZZMvudeGI7i40XPBohJNX%252bUrtfuyXCftwYkI%3d","31NT91-3")</f>
        <v>31NT91-3</v>
      </c>
      <c r="G14" s="2" t="s">
        <v>50</v>
      </c>
      <c r="H14" s="8" t="str">
        <f>HYPERLINK("http://www.mouser.com/ProductDetail/Honeywell/31NT91-3/?qs=sGAEpiMZZMvudeGI7i40XPBohJNX%252bUrtfuyXCftwYkI%3d","785-31NT91-3")</f>
        <v>785-31NT91-3</v>
      </c>
      <c r="I14" s="6">
        <v>0.85</v>
      </c>
      <c r="J14" s="6">
        <f t="shared" si="2"/>
        <v>1.7</v>
      </c>
      <c r="K14" s="3" t="s">
        <v>86</v>
      </c>
      <c r="L14" s="3" t="s">
        <v>35</v>
      </c>
      <c r="M14" s="3"/>
      <c r="N14" s="3"/>
      <c r="O14" s="3"/>
      <c r="P14" s="3"/>
      <c r="Q14" s="3"/>
      <c r="R14" s="3"/>
      <c r="S14" s="3" t="s">
        <v>87</v>
      </c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15.75" customHeight="1">
      <c r="A15" s="2">
        <v>1.0</v>
      </c>
      <c r="B15" s="2"/>
      <c r="C15" s="2" t="s">
        <v>88</v>
      </c>
      <c r="D15" s="7" t="s">
        <v>89</v>
      </c>
      <c r="E15" s="2"/>
      <c r="F15" s="2"/>
      <c r="G15" s="2" t="s">
        <v>90</v>
      </c>
      <c r="H15" s="2" t="s">
        <v>91</v>
      </c>
      <c r="I15" s="6">
        <v>1.5</v>
      </c>
      <c r="J15" s="6">
        <f t="shared" si="2"/>
        <v>1.5</v>
      </c>
      <c r="K15" s="3"/>
      <c r="L15" s="14" t="s">
        <v>92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ht="15.75" customHeight="1">
      <c r="A16" s="7">
        <v>2.0</v>
      </c>
      <c r="B16" s="2"/>
      <c r="C16" s="7" t="s">
        <v>93</v>
      </c>
      <c r="D16" s="7" t="s">
        <v>94</v>
      </c>
      <c r="E16" s="7" t="s">
        <v>95</v>
      </c>
      <c r="F16" s="2"/>
      <c r="G16" s="7" t="s">
        <v>96</v>
      </c>
      <c r="H16" s="7"/>
      <c r="I16" s="15">
        <v>6.4</v>
      </c>
      <c r="J16" s="15">
        <v>0.0</v>
      </c>
      <c r="K16" s="14"/>
      <c r="L16" s="14" t="s">
        <v>97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15.75" customHeight="1">
      <c r="A17" s="7">
        <v>12.0</v>
      </c>
      <c r="B17" s="2"/>
      <c r="C17" s="7" t="s">
        <v>98</v>
      </c>
      <c r="D17" s="7" t="s">
        <v>99</v>
      </c>
      <c r="E17" s="7" t="s">
        <v>100</v>
      </c>
      <c r="F17" s="2"/>
      <c r="G17" s="2"/>
      <c r="H17" s="2"/>
      <c r="I17" s="15">
        <v>2.5</v>
      </c>
      <c r="J17" s="6">
        <f>I17*A17</f>
        <v>30</v>
      </c>
      <c r="K17" s="3"/>
      <c r="L17" s="14" t="s">
        <v>92</v>
      </c>
      <c r="M17" s="3"/>
      <c r="N17" s="3"/>
      <c r="O17" s="3"/>
      <c r="P17" s="14">
        <v>-6000.0</v>
      </c>
      <c r="Q17" s="14"/>
      <c r="R17" s="3"/>
      <c r="S17" s="16" t="s">
        <v>101</v>
      </c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ht="15.75" customHeight="1">
      <c r="A18" s="11">
        <v>2.0</v>
      </c>
      <c r="B18" s="11"/>
      <c r="C18" s="11" t="s">
        <v>102</v>
      </c>
      <c r="D18" s="11" t="s">
        <v>103</v>
      </c>
      <c r="E18" s="11" t="s">
        <v>104</v>
      </c>
      <c r="F18" s="11" t="s">
        <v>105</v>
      </c>
      <c r="G18" s="11" t="s">
        <v>106</v>
      </c>
      <c r="H18" s="11"/>
      <c r="I18" s="12">
        <v>5.91</v>
      </c>
      <c r="J18" s="17">
        <f t="shared" ref="J18:J19" si="3">A18*I18</f>
        <v>11.82</v>
      </c>
      <c r="K18" s="13"/>
      <c r="L18" s="18" t="s">
        <v>77</v>
      </c>
      <c r="M18" s="13"/>
      <c r="N18" s="13"/>
      <c r="O18" s="13"/>
      <c r="P18" s="18">
        <v>2000.0</v>
      </c>
      <c r="Q18" s="18" t="s">
        <v>107</v>
      </c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ht="15.75" customHeight="1">
      <c r="A19" s="11">
        <v>1.0</v>
      </c>
      <c r="B19" s="11"/>
      <c r="C19" s="11" t="s">
        <v>108</v>
      </c>
      <c r="D19" s="11" t="s">
        <v>109</v>
      </c>
      <c r="E19" s="11"/>
      <c r="F19" s="11"/>
      <c r="G19" s="11" t="s">
        <v>110</v>
      </c>
      <c r="H19" s="11"/>
      <c r="I19" s="12">
        <v>6.48</v>
      </c>
      <c r="J19" s="17">
        <f t="shared" si="3"/>
        <v>6.48</v>
      </c>
      <c r="K19" s="13"/>
      <c r="L19" s="18" t="s">
        <v>77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ht="15.75" customHeight="1">
      <c r="A20" s="7">
        <v>3.0</v>
      </c>
      <c r="B20" s="2"/>
      <c r="C20" s="2" t="s">
        <v>111</v>
      </c>
      <c r="D20" s="2" t="s">
        <v>112</v>
      </c>
      <c r="E20" s="2" t="s">
        <v>113</v>
      </c>
      <c r="F20" s="2" t="s">
        <v>114</v>
      </c>
      <c r="G20" s="2" t="s">
        <v>29</v>
      </c>
      <c r="H20" s="2" t="s">
        <v>115</v>
      </c>
      <c r="I20" s="6">
        <v>0.32</v>
      </c>
      <c r="J20" s="6">
        <v>0.32</v>
      </c>
      <c r="K20" s="2" t="s">
        <v>116</v>
      </c>
      <c r="L20" s="2" t="s">
        <v>35</v>
      </c>
      <c r="M20" s="2"/>
      <c r="N20" s="2"/>
      <c r="P20" s="2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5.75" customHeight="1">
      <c r="A21" s="7">
        <v>2.0</v>
      </c>
      <c r="B21" s="2"/>
      <c r="C21" s="2" t="s">
        <v>31</v>
      </c>
      <c r="D21" s="2" t="s">
        <v>117</v>
      </c>
      <c r="E21" s="2"/>
      <c r="F21" s="2"/>
      <c r="G21" s="2" t="s">
        <v>118</v>
      </c>
      <c r="H21" s="2">
        <v>81509.0</v>
      </c>
      <c r="I21" s="6">
        <v>0.35</v>
      </c>
      <c r="J21" s="6">
        <v>0.7</v>
      </c>
      <c r="K21" s="2" t="s">
        <v>119</v>
      </c>
      <c r="L21" s="2" t="s">
        <v>35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15.75" customHeight="1">
      <c r="A22" s="7">
        <v>4.0</v>
      </c>
      <c r="B22" s="2"/>
      <c r="C22" s="2" t="s">
        <v>31</v>
      </c>
      <c r="D22" s="2" t="s">
        <v>120</v>
      </c>
      <c r="E22" s="2"/>
      <c r="F22" s="2"/>
      <c r="G22" s="2" t="s">
        <v>29</v>
      </c>
      <c r="H22" s="2" t="s">
        <v>121</v>
      </c>
      <c r="I22" s="6">
        <v>0.05</v>
      </c>
      <c r="J22" s="6">
        <v>0.32</v>
      </c>
      <c r="K22" s="2" t="s">
        <v>122</v>
      </c>
      <c r="L22" s="2" t="s">
        <v>35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t="15.75" customHeight="1">
      <c r="A23" s="7">
        <v>3.0</v>
      </c>
      <c r="B23" s="2"/>
      <c r="C23" s="2" t="s">
        <v>31</v>
      </c>
      <c r="D23" s="2" t="s">
        <v>123</v>
      </c>
      <c r="E23" s="2"/>
      <c r="F23" s="2"/>
      <c r="G23" s="2" t="s">
        <v>29</v>
      </c>
      <c r="H23" s="2" t="s">
        <v>124</v>
      </c>
      <c r="I23" s="6">
        <v>0.4</v>
      </c>
      <c r="J23" s="6">
        <v>1.2</v>
      </c>
      <c r="K23" s="2" t="s">
        <v>122</v>
      </c>
      <c r="L23" s="2" t="s">
        <v>35</v>
      </c>
      <c r="M23" s="3"/>
      <c r="N23" s="3"/>
      <c r="O23" s="3"/>
      <c r="P23" s="3"/>
      <c r="Q23" s="3"/>
      <c r="R23" s="3"/>
      <c r="S23" s="3"/>
      <c r="T23" s="14" t="s">
        <v>125</v>
      </c>
      <c r="U23" s="3"/>
      <c r="V23" s="3"/>
      <c r="W23" s="3"/>
      <c r="X23" s="3"/>
      <c r="Y23" s="3"/>
      <c r="Z23" s="3"/>
      <c r="AA23" s="3"/>
      <c r="AB23" s="3"/>
      <c r="AC23" s="3"/>
    </row>
    <row r="24" ht="15.75" customHeight="1">
      <c r="A24" s="7">
        <v>2.0</v>
      </c>
      <c r="B24" s="2"/>
      <c r="C24" s="2" t="s">
        <v>31</v>
      </c>
      <c r="D24" s="2" t="s">
        <v>126</v>
      </c>
      <c r="E24" s="2" t="s">
        <v>127</v>
      </c>
      <c r="F24" s="2" t="s">
        <v>128</v>
      </c>
      <c r="G24" s="2" t="s">
        <v>29</v>
      </c>
      <c r="H24" s="2" t="s">
        <v>129</v>
      </c>
      <c r="I24" s="6">
        <v>0.31</v>
      </c>
      <c r="J24" s="6">
        <v>0.62</v>
      </c>
      <c r="K24" s="2" t="s">
        <v>122</v>
      </c>
      <c r="L24" s="2" t="s">
        <v>35</v>
      </c>
      <c r="M24" s="3"/>
      <c r="N24" s="3"/>
      <c r="O24" s="3"/>
      <c r="P24" s="3"/>
      <c r="Q24" s="3"/>
      <c r="R24" s="3"/>
      <c r="S24" s="3"/>
      <c r="T24" s="14" t="s">
        <v>130</v>
      </c>
      <c r="U24" s="3"/>
      <c r="V24" s="3"/>
      <c r="W24" s="3"/>
      <c r="X24" s="3"/>
      <c r="Y24" s="3"/>
      <c r="Z24" s="3"/>
      <c r="AA24" s="3"/>
      <c r="AB24" s="3"/>
      <c r="AC24" s="3"/>
    </row>
    <row r="25" ht="15.75" customHeight="1">
      <c r="A25" s="7">
        <v>1.0</v>
      </c>
      <c r="B25" s="2"/>
      <c r="C25" s="2" t="s">
        <v>111</v>
      </c>
      <c r="D25" s="2" t="s">
        <v>131</v>
      </c>
      <c r="E25" s="2" t="s">
        <v>113</v>
      </c>
      <c r="F25" s="2" t="s">
        <v>132</v>
      </c>
      <c r="G25" s="2" t="s">
        <v>133</v>
      </c>
      <c r="H25" s="2" t="s">
        <v>134</v>
      </c>
      <c r="I25" s="6">
        <v>0.29</v>
      </c>
      <c r="J25" s="6">
        <v>0.29</v>
      </c>
      <c r="K25" s="2" t="s">
        <v>116</v>
      </c>
      <c r="L25" s="2" t="s">
        <v>35</v>
      </c>
      <c r="M25" s="3"/>
      <c r="N25" s="3"/>
      <c r="O25" s="3"/>
      <c r="P25" s="3"/>
      <c r="Q25" s="3"/>
      <c r="R25" s="3"/>
      <c r="S25" s="3"/>
      <c r="T25" s="14" t="s">
        <v>135</v>
      </c>
      <c r="U25" s="3"/>
      <c r="V25" s="3"/>
      <c r="W25" s="3"/>
      <c r="X25" s="3"/>
      <c r="Y25" s="3"/>
      <c r="Z25" s="3"/>
      <c r="AA25" s="3"/>
      <c r="AB25" s="3"/>
      <c r="AC25" s="3"/>
    </row>
    <row r="26" ht="15.75" customHeight="1">
      <c r="A26" s="7">
        <v>4.0</v>
      </c>
      <c r="B26" s="2"/>
      <c r="C26" s="2" t="s">
        <v>111</v>
      </c>
      <c r="D26" s="2" t="s">
        <v>136</v>
      </c>
      <c r="E26" s="2"/>
      <c r="F26" s="2"/>
      <c r="G26" s="2" t="s">
        <v>118</v>
      </c>
      <c r="H26" s="2">
        <v>94035.0</v>
      </c>
      <c r="I26" s="6">
        <v>0.22</v>
      </c>
      <c r="J26" s="6">
        <v>0.0</v>
      </c>
      <c r="K26" s="2" t="s">
        <v>116</v>
      </c>
      <c r="L26" s="2" t="s">
        <v>35</v>
      </c>
      <c r="M26" s="3"/>
      <c r="N26" s="3"/>
      <c r="O26" s="3"/>
      <c r="P26" s="3"/>
      <c r="Q26" s="3"/>
      <c r="R26" s="3"/>
      <c r="S26" s="3"/>
      <c r="T26" s="14" t="s">
        <v>137</v>
      </c>
      <c r="U26" s="3"/>
      <c r="V26" s="3"/>
      <c r="W26" s="3"/>
      <c r="X26" s="3"/>
      <c r="Y26" s="3"/>
      <c r="Z26" s="3"/>
      <c r="AA26" s="3"/>
      <c r="AB26" s="3"/>
      <c r="AC26" s="3"/>
    </row>
    <row r="27" ht="15.75" customHeight="1">
      <c r="A27" s="7">
        <v>2.0</v>
      </c>
      <c r="B27" s="2"/>
      <c r="C27" s="2" t="s">
        <v>25</v>
      </c>
      <c r="D27" s="2" t="s">
        <v>138</v>
      </c>
      <c r="E27" s="2"/>
      <c r="F27" s="2"/>
      <c r="G27" s="2" t="s">
        <v>139</v>
      </c>
      <c r="H27" s="2" t="s">
        <v>140</v>
      </c>
      <c r="I27" s="6">
        <v>0.1</v>
      </c>
      <c r="J27" s="6">
        <v>0.2</v>
      </c>
      <c r="K27" s="2" t="s">
        <v>141</v>
      </c>
      <c r="L27" s="2" t="s">
        <v>35</v>
      </c>
      <c r="M27" s="3"/>
      <c r="N27" s="3"/>
      <c r="O27" s="3"/>
      <c r="P27" s="3"/>
      <c r="Q27" s="3"/>
      <c r="R27" s="3"/>
      <c r="S27" s="3"/>
      <c r="T27" s="14" t="s">
        <v>142</v>
      </c>
      <c r="U27" s="3"/>
      <c r="V27" s="3"/>
      <c r="W27" s="3"/>
      <c r="X27" s="3"/>
      <c r="Y27" s="3"/>
      <c r="Z27" s="3"/>
      <c r="AA27" s="3"/>
      <c r="AB27" s="3"/>
      <c r="AC27" s="3"/>
    </row>
    <row r="28" ht="15.75" customHeight="1">
      <c r="A28" s="7">
        <v>2.0</v>
      </c>
      <c r="B28" s="2"/>
      <c r="C28" s="2" t="s">
        <v>25</v>
      </c>
      <c r="D28" s="2" t="s">
        <v>143</v>
      </c>
      <c r="E28" s="2"/>
      <c r="F28" s="2"/>
      <c r="G28" s="2" t="s">
        <v>139</v>
      </c>
      <c r="H28" s="2" t="s">
        <v>144</v>
      </c>
      <c r="I28" s="6">
        <v>0.1</v>
      </c>
      <c r="J28" s="6">
        <v>0.2</v>
      </c>
      <c r="K28" s="2" t="s">
        <v>145</v>
      </c>
      <c r="L28" s="2" t="s">
        <v>35</v>
      </c>
      <c r="M28" s="3"/>
      <c r="N28" s="3"/>
      <c r="O28" s="3"/>
      <c r="P28" s="3"/>
      <c r="Q28" s="3"/>
      <c r="R28" s="3"/>
      <c r="S28" s="3"/>
      <c r="T28" s="14" t="s">
        <v>146</v>
      </c>
      <c r="U28" s="3"/>
      <c r="V28" s="3"/>
      <c r="W28" s="3"/>
      <c r="X28" s="3"/>
      <c r="Y28" s="3"/>
      <c r="Z28" s="3"/>
      <c r="AA28" s="3"/>
      <c r="AB28" s="3"/>
      <c r="AC28" s="3"/>
    </row>
    <row r="29" ht="15.75" customHeight="1">
      <c r="A29" s="7">
        <v>1.0</v>
      </c>
      <c r="B29" s="2"/>
      <c r="C29" s="2" t="s">
        <v>25</v>
      </c>
      <c r="D29" s="2" t="s">
        <v>147</v>
      </c>
      <c r="E29" s="2" t="s">
        <v>148</v>
      </c>
      <c r="F29" s="2">
        <v>5001.0</v>
      </c>
      <c r="G29" s="2" t="s">
        <v>29</v>
      </c>
      <c r="H29" s="2" t="s">
        <v>149</v>
      </c>
      <c r="I29" s="6">
        <v>0.23</v>
      </c>
      <c r="J29" s="6">
        <v>0.23</v>
      </c>
      <c r="K29" s="2" t="s">
        <v>150</v>
      </c>
      <c r="L29" s="2" t="s">
        <v>35</v>
      </c>
      <c r="M29" s="3"/>
      <c r="N29" s="3"/>
      <c r="O29" s="3"/>
      <c r="P29" s="3"/>
      <c r="Q29" s="3"/>
      <c r="R29" s="3"/>
      <c r="S29" s="3"/>
      <c r="T29" s="14" t="s">
        <v>151</v>
      </c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7">
        <v>3.0</v>
      </c>
      <c r="B30" s="2"/>
      <c r="C30" s="7" t="s">
        <v>25</v>
      </c>
      <c r="D30" s="7" t="s">
        <v>152</v>
      </c>
      <c r="E30" s="7" t="s">
        <v>148</v>
      </c>
      <c r="F30" s="7">
        <v>5002.0</v>
      </c>
      <c r="G30" s="7" t="s">
        <v>29</v>
      </c>
      <c r="H30" s="7" t="s">
        <v>153</v>
      </c>
      <c r="I30" s="15">
        <v>0.23</v>
      </c>
      <c r="J30" s="15">
        <f t="shared" ref="J30:J32" si="4">I30*A30</f>
        <v>0.69</v>
      </c>
      <c r="K30" s="7" t="s">
        <v>150</v>
      </c>
      <c r="L30" s="7" t="s">
        <v>35</v>
      </c>
      <c r="M30" s="3"/>
      <c r="N30" s="3"/>
      <c r="O30" s="3"/>
      <c r="P30" s="3"/>
      <c r="Q30" s="3"/>
      <c r="R30" s="3"/>
      <c r="S30" s="3"/>
      <c r="T30" s="14" t="s">
        <v>154</v>
      </c>
      <c r="U30" s="3"/>
      <c r="V30" s="3"/>
      <c r="W30" s="3"/>
      <c r="X30" s="3"/>
      <c r="Y30" s="3"/>
      <c r="Z30" s="3"/>
      <c r="AA30" s="3"/>
      <c r="AB30" s="3"/>
      <c r="AC30" s="3"/>
    </row>
    <row r="31" ht="15.75" customHeight="1">
      <c r="A31" s="7">
        <v>13.0</v>
      </c>
      <c r="B31" s="2"/>
      <c r="C31" s="2" t="s">
        <v>25</v>
      </c>
      <c r="D31" s="2" t="s">
        <v>155</v>
      </c>
      <c r="E31" s="2" t="s">
        <v>148</v>
      </c>
      <c r="F31" s="2">
        <v>5116.0</v>
      </c>
      <c r="G31" s="2" t="s">
        <v>29</v>
      </c>
      <c r="H31" s="2" t="s">
        <v>156</v>
      </c>
      <c r="I31" s="6">
        <v>0.23</v>
      </c>
      <c r="J31" s="6">
        <f t="shared" si="4"/>
        <v>2.99</v>
      </c>
      <c r="K31" s="2" t="s">
        <v>150</v>
      </c>
      <c r="L31" s="2" t="s">
        <v>35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t="15.75" customHeight="1">
      <c r="A32" s="7">
        <v>3.0</v>
      </c>
      <c r="B32" s="2"/>
      <c r="C32" s="2" t="s">
        <v>25</v>
      </c>
      <c r="D32" s="2" t="s">
        <v>157</v>
      </c>
      <c r="E32" s="2" t="s">
        <v>148</v>
      </c>
      <c r="F32" s="2">
        <v>5000.0</v>
      </c>
      <c r="G32" s="2" t="s">
        <v>29</v>
      </c>
      <c r="H32" s="2" t="s">
        <v>158</v>
      </c>
      <c r="I32" s="6">
        <v>0.23</v>
      </c>
      <c r="J32" s="6">
        <f t="shared" si="4"/>
        <v>0.69</v>
      </c>
      <c r="K32" s="2" t="s">
        <v>150</v>
      </c>
      <c r="L32" s="2" t="s">
        <v>35</v>
      </c>
      <c r="M32" s="3"/>
      <c r="N32" s="3"/>
      <c r="O32" s="3"/>
      <c r="P32" s="3"/>
      <c r="Q32" s="3"/>
      <c r="R32" s="3"/>
      <c r="S32" s="3"/>
      <c r="T32" s="14" t="s">
        <v>159</v>
      </c>
      <c r="U32" s="3"/>
      <c r="V32" s="3"/>
      <c r="W32" s="3"/>
      <c r="X32" s="3"/>
      <c r="Y32" s="3"/>
      <c r="Z32" s="3"/>
      <c r="AA32" s="3"/>
      <c r="AB32" s="3"/>
      <c r="AC32" s="3"/>
    </row>
    <row r="33" ht="15.75" customHeight="1">
      <c r="A33" s="7">
        <v>2.0</v>
      </c>
      <c r="B33" s="2"/>
      <c r="C33" s="2" t="s">
        <v>25</v>
      </c>
      <c r="D33" s="2" t="s">
        <v>160</v>
      </c>
      <c r="E33" s="2" t="s">
        <v>161</v>
      </c>
      <c r="F33" s="2" t="s">
        <v>162</v>
      </c>
      <c r="G33" s="2" t="s">
        <v>29</v>
      </c>
      <c r="H33" s="2" t="s">
        <v>163</v>
      </c>
      <c r="I33" s="6">
        <v>0.27</v>
      </c>
      <c r="J33" s="6">
        <v>0.27</v>
      </c>
      <c r="K33" s="2" t="s">
        <v>164</v>
      </c>
      <c r="L33" s="2" t="s">
        <v>35</v>
      </c>
      <c r="M33" s="3"/>
      <c r="N33" s="3"/>
      <c r="O33" s="3"/>
      <c r="P33" s="3"/>
      <c r="Q33" s="3"/>
      <c r="R33" s="3"/>
      <c r="S33" s="3"/>
      <c r="T33" s="14" t="s">
        <v>165</v>
      </c>
      <c r="U33" s="3"/>
      <c r="V33" s="3"/>
      <c r="W33" s="3"/>
      <c r="X33" s="3"/>
      <c r="Y33" s="3"/>
      <c r="Z33" s="3"/>
      <c r="AA33" s="3"/>
      <c r="AB33" s="3"/>
      <c r="AC33" s="3"/>
    </row>
    <row r="34" ht="15.75" customHeight="1">
      <c r="A34" s="7">
        <v>3.0</v>
      </c>
      <c r="B34" s="2"/>
      <c r="C34" s="2" t="s">
        <v>166</v>
      </c>
      <c r="D34" s="2" t="s">
        <v>167</v>
      </c>
      <c r="E34" s="2" t="s">
        <v>168</v>
      </c>
      <c r="F34" s="2" t="s">
        <v>169</v>
      </c>
      <c r="G34" s="2" t="s">
        <v>29</v>
      </c>
      <c r="H34" s="2" t="s">
        <v>170</v>
      </c>
      <c r="I34" s="6">
        <v>0.29</v>
      </c>
      <c r="J34" s="6">
        <v>0.0</v>
      </c>
      <c r="K34" s="2" t="s">
        <v>171</v>
      </c>
      <c r="L34" s="2" t="s">
        <v>35</v>
      </c>
      <c r="M34" s="19"/>
      <c r="N34" s="19"/>
      <c r="O34" s="19"/>
      <c r="P34" s="20">
        <v>3.0</v>
      </c>
      <c r="Q34" s="19"/>
      <c r="R34" s="19"/>
      <c r="S34" s="3"/>
      <c r="T34" s="14" t="s">
        <v>172</v>
      </c>
      <c r="U34" s="3"/>
      <c r="V34" s="3"/>
      <c r="W34" s="3"/>
      <c r="X34" s="3"/>
      <c r="Y34" s="3"/>
      <c r="Z34" s="3"/>
      <c r="AA34" s="3"/>
      <c r="AB34" s="3"/>
      <c r="AC34" s="3"/>
    </row>
    <row r="35" ht="15.75" customHeight="1">
      <c r="A35" s="7">
        <v>4.0</v>
      </c>
      <c r="B35" s="2"/>
      <c r="C35" s="2" t="s">
        <v>39</v>
      </c>
      <c r="D35" s="2" t="s">
        <v>173</v>
      </c>
      <c r="E35" s="3" t="s">
        <v>174</v>
      </c>
      <c r="F35" s="3" t="s">
        <v>175</v>
      </c>
      <c r="G35" s="2" t="s">
        <v>29</v>
      </c>
      <c r="H35" s="3" t="s">
        <v>176</v>
      </c>
      <c r="I35" s="6">
        <v>0.024</v>
      </c>
      <c r="J35" s="6">
        <f>A35*I35</f>
        <v>0.096</v>
      </c>
      <c r="K35" s="3" t="s">
        <v>177</v>
      </c>
      <c r="L35" s="3" t="s">
        <v>35</v>
      </c>
      <c r="M35" s="3"/>
      <c r="N35" s="3"/>
      <c r="O35" s="3"/>
      <c r="P35" s="3"/>
      <c r="Q35" s="3"/>
      <c r="R35" s="3"/>
      <c r="S35" s="3"/>
      <c r="T35" s="14" t="s">
        <v>178</v>
      </c>
      <c r="U35" s="3"/>
      <c r="V35" s="3"/>
      <c r="W35" s="3"/>
      <c r="X35" s="3"/>
      <c r="Y35" s="3"/>
      <c r="Z35" s="3"/>
      <c r="AA35" s="3"/>
      <c r="AB35" s="3"/>
      <c r="AC35" s="3"/>
    </row>
    <row r="36" ht="15.75" customHeight="1">
      <c r="A36" s="7">
        <v>1.0</v>
      </c>
      <c r="B36" s="2"/>
      <c r="C36" s="2" t="s">
        <v>39</v>
      </c>
      <c r="D36" s="2" t="s">
        <v>179</v>
      </c>
      <c r="E36" s="2" t="s">
        <v>174</v>
      </c>
      <c r="F36" s="2" t="s">
        <v>180</v>
      </c>
      <c r="G36" s="2" t="s">
        <v>29</v>
      </c>
      <c r="H36" s="2" t="s">
        <v>181</v>
      </c>
      <c r="I36" s="6">
        <v>0.02</v>
      </c>
      <c r="J36" s="6">
        <v>0.0</v>
      </c>
      <c r="K36" s="2" t="s">
        <v>177</v>
      </c>
      <c r="L36" s="2" t="s">
        <v>35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t="15.75" customHeight="1">
      <c r="A37" s="7">
        <v>1.0</v>
      </c>
      <c r="B37" s="2"/>
      <c r="C37" s="2" t="s">
        <v>39</v>
      </c>
      <c r="D37" s="2" t="s">
        <v>182</v>
      </c>
      <c r="E37" s="2" t="s">
        <v>174</v>
      </c>
      <c r="F37" s="2" t="s">
        <v>183</v>
      </c>
      <c r="G37" s="2" t="s">
        <v>29</v>
      </c>
      <c r="H37" s="2" t="s">
        <v>184</v>
      </c>
      <c r="I37" s="6">
        <v>0.02</v>
      </c>
      <c r="J37" s="6">
        <v>0.0</v>
      </c>
      <c r="K37" s="2" t="s">
        <v>177</v>
      </c>
      <c r="L37" s="2" t="s">
        <v>35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t="15.75" customHeight="1">
      <c r="A38" s="7">
        <v>3.0</v>
      </c>
      <c r="B38" s="2"/>
      <c r="C38" s="7" t="s">
        <v>39</v>
      </c>
      <c r="D38" s="7" t="s">
        <v>185</v>
      </c>
      <c r="E38" s="7" t="s">
        <v>174</v>
      </c>
      <c r="F38" s="7" t="s">
        <v>186</v>
      </c>
      <c r="G38" s="7" t="s">
        <v>29</v>
      </c>
      <c r="H38" s="7" t="s">
        <v>187</v>
      </c>
      <c r="I38" s="15">
        <v>0.02</v>
      </c>
      <c r="J38" s="15">
        <v>0.0</v>
      </c>
      <c r="K38" s="14" t="s">
        <v>177</v>
      </c>
      <c r="L38" s="14" t="s">
        <v>35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15.75" customHeight="1">
      <c r="A39" s="7"/>
      <c r="B39" s="2"/>
      <c r="C39" s="2"/>
      <c r="D39" s="2"/>
      <c r="E39" s="2"/>
      <c r="F39" s="2"/>
      <c r="G39" s="2"/>
      <c r="H39" s="2"/>
      <c r="I39" s="6"/>
      <c r="J39" s="6"/>
      <c r="K39" s="2"/>
      <c r="L39" s="2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6"/>
      <c r="J40" s="6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15.75" customHeight="1">
      <c r="A41" s="2"/>
      <c r="B41" s="2"/>
      <c r="C41" s="2"/>
      <c r="D41" s="2"/>
      <c r="E41" s="2"/>
      <c r="F41" s="2"/>
      <c r="G41" s="2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6"/>
      <c r="J42" s="6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5.75" customHeight="1">
      <c r="A43" s="2"/>
      <c r="B43" s="2"/>
      <c r="C43" s="2"/>
      <c r="D43" s="7" t="s">
        <v>188</v>
      </c>
      <c r="E43" s="2"/>
      <c r="F43" s="2"/>
      <c r="G43" s="2"/>
      <c r="H43" s="2"/>
      <c r="I43" s="6"/>
      <c r="J43" s="6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6"/>
      <c r="J44" s="6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15.75" customHeight="1">
      <c r="A45" s="2"/>
      <c r="B45" s="2"/>
      <c r="C45" s="2"/>
      <c r="D45" s="2"/>
      <c r="E45" s="2"/>
      <c r="F45" s="2"/>
      <c r="G45" s="2"/>
      <c r="H45" s="21" t="s">
        <v>189</v>
      </c>
      <c r="I45" s="6"/>
      <c r="J45" s="6">
        <f>SUM(J6:J39)</f>
        <v>157.246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15.75" customHeight="1">
      <c r="A46" s="2"/>
      <c r="B46" s="2"/>
      <c r="C46" s="2"/>
      <c r="D46" s="2"/>
      <c r="E46" s="2"/>
      <c r="F46" s="2"/>
      <c r="G46" s="2"/>
      <c r="H46" s="22" t="s">
        <v>190</v>
      </c>
      <c r="I46" s="6"/>
      <c r="J46" s="6">
        <f>J19+J18+J11</f>
        <v>28.75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6"/>
      <c r="J47" s="6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6"/>
      <c r="J48" s="6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6"/>
      <c r="J49" s="6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6"/>
      <c r="J50" s="6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6"/>
      <c r="J51" s="6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6"/>
      <c r="J52" s="6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6"/>
      <c r="J53" s="6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6"/>
      <c r="J54" s="6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6"/>
      <c r="J55" s="6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6"/>
      <c r="J56" s="6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6"/>
      <c r="J57" s="6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6"/>
      <c r="J58" s="6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6"/>
      <c r="J59" s="6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6"/>
      <c r="J60" s="6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6"/>
      <c r="J61" s="6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6"/>
      <c r="J62" s="6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6"/>
      <c r="J63" s="6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6"/>
      <c r="J64" s="6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6"/>
      <c r="J65" s="6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6"/>
      <c r="J66" s="6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6"/>
      <c r="J67" s="6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6"/>
      <c r="J68" s="6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6"/>
      <c r="J69" s="6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6"/>
      <c r="J70" s="6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6"/>
      <c r="J71" s="6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6"/>
      <c r="J72" s="6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6"/>
      <c r="J73" s="6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6"/>
      <c r="J74" s="6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6"/>
      <c r="J75" s="6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6"/>
      <c r="J76" s="6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6"/>
      <c r="J77" s="6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6"/>
      <c r="J78" s="6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6"/>
      <c r="J79" s="6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6"/>
      <c r="J80" s="6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6"/>
      <c r="J81" s="6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6"/>
      <c r="J82" s="6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6"/>
      <c r="J83" s="6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6"/>
      <c r="J84" s="6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6"/>
      <c r="J85" s="6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6"/>
      <c r="J86" s="6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6"/>
      <c r="J87" s="6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6"/>
      <c r="J88" s="6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6"/>
      <c r="J89" s="6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6"/>
      <c r="J90" s="6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6"/>
      <c r="J91" s="6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6"/>
      <c r="J92" s="6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6"/>
      <c r="J93" s="6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6"/>
      <c r="J94" s="6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6"/>
      <c r="J95" s="6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6"/>
      <c r="J96" s="6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6"/>
      <c r="J97" s="6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6"/>
      <c r="J98" s="6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6"/>
      <c r="J99" s="6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6"/>
      <c r="J100" s="6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6"/>
      <c r="J101" s="6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6"/>
      <c r="J102" s="6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6"/>
      <c r="J103" s="6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6"/>
      <c r="J104" s="6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6"/>
      <c r="J105" s="6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6"/>
      <c r="J106" s="6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6"/>
      <c r="J107" s="6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6"/>
      <c r="J108" s="6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6"/>
      <c r="J109" s="6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6"/>
      <c r="J110" s="6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6"/>
      <c r="J111" s="6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6"/>
      <c r="J112" s="6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6"/>
      <c r="J113" s="6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6"/>
      <c r="J114" s="6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6"/>
      <c r="J115" s="6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6"/>
      <c r="J116" s="6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6"/>
      <c r="J117" s="6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6"/>
      <c r="J118" s="6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6"/>
      <c r="J119" s="6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6"/>
      <c r="J120" s="6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6"/>
      <c r="J121" s="6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6"/>
      <c r="J122" s="6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6"/>
      <c r="J123" s="6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6"/>
      <c r="J124" s="6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6"/>
      <c r="J125" s="6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6"/>
      <c r="J126" s="6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6"/>
      <c r="J127" s="6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6"/>
      <c r="J128" s="6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6"/>
      <c r="J129" s="6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6"/>
      <c r="J130" s="6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6"/>
      <c r="J131" s="6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6"/>
      <c r="J132" s="6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6"/>
      <c r="J133" s="6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6"/>
      <c r="J134" s="6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6"/>
      <c r="J135" s="6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6"/>
      <c r="J136" s="6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6"/>
      <c r="J137" s="6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6"/>
      <c r="J138" s="6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6"/>
      <c r="J139" s="6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6"/>
      <c r="J140" s="6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6"/>
      <c r="J141" s="6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6"/>
      <c r="J142" s="6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6"/>
      <c r="J143" s="6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6"/>
      <c r="J144" s="6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6"/>
      <c r="J145" s="6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6"/>
      <c r="J146" s="6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6"/>
      <c r="J147" s="6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6"/>
      <c r="J148" s="6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6"/>
      <c r="J149" s="6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6"/>
      <c r="J150" s="6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6"/>
      <c r="J151" s="6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6"/>
      <c r="J152" s="6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6"/>
      <c r="J153" s="6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6"/>
      <c r="J154" s="6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6"/>
      <c r="J155" s="6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6"/>
      <c r="J156" s="6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6"/>
      <c r="J157" s="6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6"/>
      <c r="J158" s="6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6"/>
      <c r="J159" s="6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6"/>
      <c r="J160" s="6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6"/>
      <c r="J161" s="6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6"/>
      <c r="J162" s="6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6"/>
      <c r="J163" s="6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6"/>
      <c r="J164" s="6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6"/>
      <c r="J165" s="6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6"/>
      <c r="J166" s="6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6"/>
      <c r="J167" s="6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6"/>
      <c r="J168" s="6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6"/>
      <c r="J169" s="6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6"/>
      <c r="J170" s="6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6"/>
      <c r="J171" s="6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6"/>
      <c r="J172" s="6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6"/>
      <c r="J173" s="6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6"/>
      <c r="J174" s="6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6"/>
      <c r="J175" s="6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6"/>
      <c r="J176" s="6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6"/>
      <c r="J177" s="6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6"/>
      <c r="J178" s="6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6"/>
      <c r="J179" s="6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6"/>
      <c r="J180" s="6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6"/>
      <c r="J181" s="6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6"/>
      <c r="J182" s="6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6"/>
      <c r="J183" s="6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6"/>
      <c r="J184" s="6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6"/>
      <c r="J185" s="6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6"/>
      <c r="J186" s="6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6"/>
      <c r="J187" s="6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6"/>
      <c r="J188" s="6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6"/>
      <c r="J189" s="6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6"/>
      <c r="J190" s="6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6"/>
      <c r="J191" s="6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6"/>
      <c r="J192" s="6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6"/>
      <c r="J193" s="6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6"/>
      <c r="J194" s="6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6"/>
      <c r="J195" s="6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6"/>
      <c r="J196" s="6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6"/>
      <c r="J197" s="6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6"/>
      <c r="J198" s="6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6"/>
      <c r="J199" s="6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6"/>
      <c r="J200" s="6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6"/>
      <c r="J201" s="6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6"/>
      <c r="J202" s="6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6"/>
      <c r="J203" s="6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6"/>
      <c r="J204" s="6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6"/>
      <c r="J205" s="6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6"/>
      <c r="J206" s="6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6"/>
      <c r="J207" s="6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6"/>
      <c r="J208" s="6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6"/>
      <c r="J209" s="6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6"/>
      <c r="J210" s="6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6"/>
      <c r="J211" s="6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6"/>
      <c r="J212" s="6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6"/>
      <c r="J213" s="6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6"/>
      <c r="J214" s="6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6"/>
      <c r="J215" s="6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6"/>
      <c r="J216" s="6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6"/>
      <c r="J217" s="6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6"/>
      <c r="J218" s="6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6"/>
      <c r="J219" s="6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6"/>
      <c r="J220" s="6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6"/>
      <c r="J221" s="6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6"/>
      <c r="J222" s="6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6"/>
      <c r="J223" s="6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6"/>
      <c r="J224" s="6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6"/>
      <c r="J225" s="6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6"/>
      <c r="J226" s="6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6"/>
      <c r="J227" s="6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6"/>
      <c r="J228" s="6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6"/>
      <c r="J229" s="6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6"/>
      <c r="J230" s="6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6"/>
      <c r="J231" s="6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6"/>
      <c r="J232" s="6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6"/>
      <c r="J233" s="6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6"/>
      <c r="J234" s="6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6"/>
      <c r="J235" s="6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6"/>
      <c r="J236" s="6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6"/>
      <c r="J237" s="6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6"/>
      <c r="J238" s="6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6"/>
      <c r="J239" s="6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6"/>
      <c r="J240" s="6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6"/>
      <c r="J241" s="6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6"/>
      <c r="J242" s="6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6"/>
      <c r="J243" s="6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6"/>
      <c r="J244" s="6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6"/>
      <c r="J245" s="6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6"/>
      <c r="J246" s="6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6"/>
      <c r="J247" s="6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6"/>
      <c r="J248" s="6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6"/>
      <c r="J249" s="6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6"/>
      <c r="J250" s="6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6"/>
      <c r="J251" s="6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6"/>
      <c r="J252" s="6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6"/>
      <c r="J253" s="6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6"/>
      <c r="J254" s="6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6"/>
      <c r="J255" s="6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6"/>
      <c r="J256" s="6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6"/>
      <c r="J257" s="6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6"/>
      <c r="J258" s="6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6"/>
      <c r="J259" s="6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6"/>
      <c r="J260" s="6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6"/>
      <c r="J261" s="6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6"/>
      <c r="J262" s="6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6"/>
      <c r="J263" s="6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6"/>
      <c r="J264" s="6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6"/>
      <c r="J265" s="6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6"/>
      <c r="J266" s="6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6"/>
      <c r="J267" s="6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6"/>
      <c r="J268" s="6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6"/>
      <c r="J269" s="6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6"/>
      <c r="J270" s="6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6"/>
      <c r="J271" s="6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6"/>
      <c r="J272" s="6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6"/>
      <c r="J273" s="6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6"/>
      <c r="J274" s="6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6"/>
      <c r="J275" s="6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6"/>
      <c r="J276" s="6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6"/>
      <c r="J277" s="6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6"/>
      <c r="J278" s="6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6"/>
      <c r="J279" s="6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6"/>
      <c r="J280" s="6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6"/>
      <c r="J281" s="6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6"/>
      <c r="J282" s="6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6"/>
      <c r="J283" s="6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6"/>
      <c r="J284" s="6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6"/>
      <c r="J285" s="6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6"/>
      <c r="J286" s="6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6"/>
      <c r="J287" s="6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6"/>
      <c r="J288" s="6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6"/>
      <c r="J289" s="6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6"/>
      <c r="J290" s="6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6"/>
      <c r="J291" s="6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6"/>
      <c r="J292" s="6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6"/>
      <c r="J293" s="6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6"/>
      <c r="J294" s="6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6"/>
      <c r="J295" s="6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6"/>
      <c r="J296" s="6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6"/>
      <c r="J297" s="6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6"/>
      <c r="J298" s="6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6"/>
      <c r="J299" s="6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6"/>
      <c r="J300" s="6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6"/>
      <c r="J301" s="6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6"/>
      <c r="J302" s="6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6"/>
      <c r="J303" s="6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6"/>
      <c r="J304" s="6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6"/>
      <c r="J305" s="6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6"/>
      <c r="J306" s="6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6"/>
      <c r="J307" s="6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6"/>
      <c r="J308" s="6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6"/>
      <c r="J309" s="6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6"/>
      <c r="J310" s="6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6"/>
      <c r="J311" s="6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6"/>
      <c r="J312" s="6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6"/>
      <c r="J313" s="6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6"/>
      <c r="J314" s="6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6"/>
      <c r="J315" s="6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6"/>
      <c r="J316" s="6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6"/>
      <c r="J317" s="6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6"/>
      <c r="J318" s="6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6"/>
      <c r="J319" s="6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6"/>
      <c r="J320" s="6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6"/>
      <c r="J321" s="6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6"/>
      <c r="J322" s="6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6"/>
      <c r="J323" s="6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6"/>
      <c r="J324" s="6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6"/>
      <c r="J325" s="6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6"/>
      <c r="J326" s="6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6"/>
      <c r="J327" s="6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6"/>
      <c r="J328" s="6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6"/>
      <c r="J329" s="6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6"/>
      <c r="J330" s="6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6"/>
      <c r="J331" s="6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6"/>
      <c r="J332" s="6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6"/>
      <c r="J333" s="6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6"/>
      <c r="J334" s="6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6"/>
      <c r="J335" s="6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6"/>
      <c r="J336" s="6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6"/>
      <c r="J337" s="6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6"/>
      <c r="J338" s="6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6"/>
      <c r="J339" s="6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6"/>
      <c r="J340" s="6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6"/>
      <c r="J341" s="6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6"/>
      <c r="J342" s="6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6"/>
      <c r="J343" s="6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6"/>
      <c r="J344" s="6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6"/>
      <c r="J345" s="6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6"/>
      <c r="J346" s="6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6"/>
      <c r="J347" s="6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6"/>
      <c r="J348" s="6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6"/>
      <c r="J349" s="6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6"/>
      <c r="J350" s="6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6"/>
      <c r="J351" s="6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6"/>
      <c r="J352" s="6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6"/>
      <c r="J353" s="6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6"/>
      <c r="J354" s="6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6"/>
      <c r="J355" s="6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6"/>
      <c r="J356" s="6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6"/>
      <c r="J357" s="6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6"/>
      <c r="J358" s="6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6"/>
      <c r="J359" s="6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6"/>
      <c r="J360" s="6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6"/>
      <c r="J361" s="6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6"/>
      <c r="J362" s="6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6"/>
      <c r="J363" s="6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6"/>
      <c r="J364" s="6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6"/>
      <c r="J365" s="6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6"/>
      <c r="J366" s="6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6"/>
      <c r="J367" s="6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6"/>
      <c r="J368" s="6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6"/>
      <c r="J369" s="6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6"/>
      <c r="J370" s="6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6"/>
      <c r="J371" s="6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6"/>
      <c r="J372" s="6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6"/>
      <c r="J373" s="6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6"/>
      <c r="J374" s="6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6"/>
      <c r="J375" s="6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6"/>
      <c r="J376" s="6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6"/>
      <c r="J377" s="6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6"/>
      <c r="J378" s="6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6"/>
      <c r="J379" s="6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6"/>
      <c r="J380" s="6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6"/>
      <c r="J381" s="6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6"/>
      <c r="J382" s="6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6"/>
      <c r="J383" s="6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6"/>
      <c r="J384" s="6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6"/>
      <c r="J385" s="6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6"/>
      <c r="J386" s="6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6"/>
      <c r="J387" s="6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6"/>
      <c r="J388" s="6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6"/>
      <c r="J389" s="6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6"/>
      <c r="J390" s="6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6"/>
      <c r="J391" s="6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6"/>
      <c r="J392" s="6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6"/>
      <c r="J393" s="6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6"/>
      <c r="J394" s="6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6"/>
      <c r="J395" s="6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6"/>
      <c r="J396" s="6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6"/>
      <c r="J397" s="6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6"/>
      <c r="J398" s="6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6"/>
      <c r="J399" s="6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6"/>
      <c r="J400" s="6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6"/>
      <c r="J401" s="6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6"/>
      <c r="J402" s="6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6"/>
      <c r="J403" s="6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6"/>
      <c r="J404" s="6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6"/>
      <c r="J405" s="6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6"/>
      <c r="J406" s="6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6"/>
      <c r="J407" s="6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6"/>
      <c r="J408" s="6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6"/>
      <c r="J409" s="6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6"/>
      <c r="J410" s="6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6"/>
      <c r="J411" s="6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6"/>
      <c r="J412" s="6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6"/>
      <c r="J413" s="6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6"/>
      <c r="J414" s="6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6"/>
      <c r="J415" s="6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6"/>
      <c r="J416" s="6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6"/>
      <c r="J417" s="6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6"/>
      <c r="J418" s="6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6"/>
      <c r="J419" s="6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6"/>
      <c r="J420" s="6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6"/>
      <c r="J421" s="6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6"/>
      <c r="J422" s="6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6"/>
      <c r="J423" s="6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6"/>
      <c r="J424" s="6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6"/>
      <c r="J425" s="6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6"/>
      <c r="J426" s="6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6"/>
      <c r="J427" s="6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6"/>
      <c r="J428" s="6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6"/>
      <c r="J429" s="6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6"/>
      <c r="J430" s="6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6"/>
      <c r="J431" s="6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6"/>
      <c r="J432" s="6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6"/>
      <c r="J433" s="6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6"/>
      <c r="J434" s="6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6"/>
      <c r="J435" s="6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6"/>
      <c r="J436" s="6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6"/>
      <c r="J437" s="6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6"/>
      <c r="J438" s="6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6"/>
      <c r="J439" s="6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6"/>
      <c r="J440" s="6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6"/>
      <c r="J441" s="6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6"/>
      <c r="J442" s="6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6"/>
      <c r="J443" s="6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6"/>
      <c r="J444" s="6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6"/>
      <c r="J445" s="6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6"/>
      <c r="J446" s="6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6"/>
      <c r="J447" s="6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6"/>
      <c r="J448" s="6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6"/>
      <c r="J449" s="6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6"/>
      <c r="J450" s="6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6"/>
      <c r="J451" s="6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6"/>
      <c r="J452" s="6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6"/>
      <c r="J453" s="6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6"/>
      <c r="J454" s="6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6"/>
      <c r="J455" s="6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6"/>
      <c r="J456" s="6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6"/>
      <c r="J457" s="6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6"/>
      <c r="J458" s="6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6"/>
      <c r="J459" s="6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6"/>
      <c r="J460" s="6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6"/>
      <c r="J461" s="6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6"/>
      <c r="J462" s="6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6"/>
      <c r="J463" s="6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6"/>
      <c r="J464" s="6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6"/>
      <c r="J465" s="6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6"/>
      <c r="J466" s="6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6"/>
      <c r="J467" s="6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6"/>
      <c r="J468" s="6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6"/>
      <c r="J469" s="6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6"/>
      <c r="J470" s="6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6"/>
      <c r="J471" s="6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6"/>
      <c r="J472" s="6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6"/>
      <c r="J473" s="6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6"/>
      <c r="J474" s="6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6"/>
      <c r="J475" s="6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6"/>
      <c r="J476" s="6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6"/>
      <c r="J477" s="6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6"/>
      <c r="J478" s="6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6"/>
      <c r="J479" s="6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6"/>
      <c r="J480" s="6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6"/>
      <c r="J481" s="6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6"/>
      <c r="J482" s="6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6"/>
      <c r="J483" s="6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6"/>
      <c r="J484" s="6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6"/>
      <c r="J485" s="6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6"/>
      <c r="J486" s="6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6"/>
      <c r="J487" s="6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6"/>
      <c r="J488" s="6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6"/>
      <c r="J489" s="6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6"/>
      <c r="J490" s="6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6"/>
      <c r="J491" s="6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6"/>
      <c r="J492" s="6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6"/>
      <c r="J493" s="6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6"/>
      <c r="J494" s="6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6"/>
      <c r="J495" s="6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6"/>
      <c r="J496" s="6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6"/>
      <c r="J497" s="6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6"/>
      <c r="J498" s="6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6"/>
      <c r="J499" s="6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6"/>
      <c r="J500" s="6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6"/>
      <c r="J501" s="6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6"/>
      <c r="J502" s="6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6"/>
      <c r="J503" s="6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6"/>
      <c r="J504" s="6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6"/>
      <c r="J505" s="6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6"/>
      <c r="J506" s="6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6"/>
      <c r="J507" s="6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6"/>
      <c r="J508" s="6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6"/>
      <c r="J509" s="6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6"/>
      <c r="J510" s="6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6"/>
      <c r="J511" s="6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6"/>
      <c r="J512" s="6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6"/>
      <c r="J513" s="6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6"/>
      <c r="J514" s="6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6"/>
      <c r="J515" s="6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6"/>
      <c r="J516" s="6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6"/>
      <c r="J517" s="6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6"/>
      <c r="J518" s="6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6"/>
      <c r="J519" s="6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6"/>
      <c r="J520" s="6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6"/>
      <c r="J521" s="6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6"/>
      <c r="J522" s="6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6"/>
      <c r="J523" s="6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6"/>
      <c r="J524" s="6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6"/>
      <c r="J525" s="6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6"/>
      <c r="J526" s="6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6"/>
      <c r="J527" s="6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6"/>
      <c r="J528" s="6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6"/>
      <c r="J529" s="6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6"/>
      <c r="J530" s="6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6"/>
      <c r="J531" s="6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6"/>
      <c r="J532" s="6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6"/>
      <c r="J533" s="6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6"/>
      <c r="J534" s="6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6"/>
      <c r="J535" s="6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6"/>
      <c r="J536" s="6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6"/>
      <c r="J537" s="6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6"/>
      <c r="J538" s="6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6"/>
      <c r="J539" s="6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6"/>
      <c r="J540" s="6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6"/>
      <c r="J541" s="6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6"/>
      <c r="J542" s="6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6"/>
      <c r="J543" s="6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6"/>
      <c r="J544" s="6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6"/>
      <c r="J545" s="6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6"/>
      <c r="J546" s="6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6"/>
      <c r="J547" s="6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6"/>
      <c r="J548" s="6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6"/>
      <c r="J549" s="6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6"/>
      <c r="J550" s="6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6"/>
      <c r="J551" s="6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6"/>
      <c r="J552" s="6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6"/>
      <c r="J553" s="6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6"/>
      <c r="J554" s="6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6"/>
      <c r="J555" s="6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6"/>
      <c r="J556" s="6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6"/>
      <c r="J557" s="6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6"/>
      <c r="J558" s="6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6"/>
      <c r="J559" s="6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6"/>
      <c r="J560" s="6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6"/>
      <c r="J561" s="6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6"/>
      <c r="J562" s="6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6"/>
      <c r="J563" s="6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6"/>
      <c r="J564" s="6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6"/>
      <c r="J565" s="6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6"/>
      <c r="J566" s="6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6"/>
      <c r="J567" s="6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6"/>
      <c r="J568" s="6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6"/>
      <c r="J569" s="6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6"/>
      <c r="J570" s="6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6"/>
      <c r="J571" s="6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6"/>
      <c r="J572" s="6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6"/>
      <c r="J573" s="6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6"/>
      <c r="J574" s="6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6"/>
      <c r="J575" s="6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6"/>
      <c r="J576" s="6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6"/>
      <c r="J577" s="6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6"/>
      <c r="J578" s="6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6"/>
      <c r="J579" s="6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6"/>
      <c r="J580" s="6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6"/>
      <c r="J581" s="6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6"/>
      <c r="J582" s="6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6"/>
      <c r="J583" s="6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6"/>
      <c r="J584" s="6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6"/>
      <c r="J585" s="6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6"/>
      <c r="J586" s="6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6"/>
      <c r="J587" s="6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6"/>
      <c r="J588" s="6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6"/>
      <c r="J589" s="6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6"/>
      <c r="J590" s="6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6"/>
      <c r="J591" s="6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6"/>
      <c r="J592" s="6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6"/>
      <c r="J593" s="6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6"/>
      <c r="J594" s="6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6"/>
      <c r="J595" s="6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6"/>
      <c r="J596" s="6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6"/>
      <c r="J597" s="6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6"/>
      <c r="J598" s="6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6"/>
      <c r="J599" s="6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6"/>
      <c r="J600" s="6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6"/>
      <c r="J601" s="6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6"/>
      <c r="J602" s="6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6"/>
      <c r="J603" s="6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6"/>
      <c r="J604" s="6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6"/>
      <c r="J605" s="6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6"/>
      <c r="J606" s="6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6"/>
      <c r="J607" s="6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6"/>
      <c r="J608" s="6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6"/>
      <c r="J609" s="6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6"/>
      <c r="J610" s="6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6"/>
      <c r="J611" s="6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6"/>
      <c r="J612" s="6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6"/>
      <c r="J613" s="6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6"/>
      <c r="J614" s="6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6"/>
      <c r="J615" s="6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6"/>
      <c r="J616" s="6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6"/>
      <c r="J617" s="6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6"/>
      <c r="J618" s="6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6"/>
      <c r="J619" s="6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6"/>
      <c r="J620" s="6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6"/>
      <c r="J621" s="6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6"/>
      <c r="J622" s="6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6"/>
      <c r="J623" s="6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6"/>
      <c r="J624" s="6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6"/>
      <c r="J625" s="6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6"/>
      <c r="J626" s="6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6"/>
      <c r="J627" s="6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6"/>
      <c r="J628" s="6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6"/>
      <c r="J629" s="6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6"/>
      <c r="J630" s="6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6"/>
      <c r="J631" s="6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6"/>
      <c r="J632" s="6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6"/>
      <c r="J633" s="6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6"/>
      <c r="J634" s="6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6"/>
      <c r="J635" s="6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6"/>
      <c r="J636" s="6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6"/>
      <c r="J637" s="6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6"/>
      <c r="J638" s="6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6"/>
      <c r="J639" s="6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6"/>
      <c r="J640" s="6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6"/>
      <c r="J641" s="6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6"/>
      <c r="J642" s="6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6"/>
      <c r="J643" s="6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6"/>
      <c r="J644" s="6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6"/>
      <c r="J645" s="6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6"/>
      <c r="J646" s="6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6"/>
      <c r="J647" s="6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6"/>
      <c r="J648" s="6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6"/>
      <c r="J649" s="6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6"/>
      <c r="J650" s="6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6"/>
      <c r="J651" s="6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6"/>
      <c r="J652" s="6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6"/>
      <c r="J653" s="6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6"/>
      <c r="J654" s="6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6"/>
      <c r="J655" s="6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6"/>
      <c r="J656" s="6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6"/>
      <c r="J657" s="6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6"/>
      <c r="J658" s="6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6"/>
      <c r="J659" s="6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6"/>
      <c r="J660" s="6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6"/>
      <c r="J661" s="6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6"/>
      <c r="J662" s="6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6"/>
      <c r="J663" s="6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6"/>
      <c r="J664" s="6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6"/>
      <c r="J665" s="6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6"/>
      <c r="J666" s="6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6"/>
      <c r="J667" s="6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6"/>
      <c r="J668" s="6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6"/>
      <c r="J669" s="6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6"/>
      <c r="J670" s="6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6"/>
      <c r="J671" s="6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6"/>
      <c r="J672" s="6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6"/>
      <c r="J673" s="6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6"/>
      <c r="J674" s="6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6"/>
      <c r="J675" s="6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6"/>
      <c r="J676" s="6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6"/>
      <c r="J677" s="6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6"/>
      <c r="J678" s="6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6"/>
      <c r="J679" s="6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6"/>
      <c r="J680" s="6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6"/>
      <c r="J681" s="6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6"/>
      <c r="J682" s="6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6"/>
      <c r="J683" s="6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6"/>
      <c r="J684" s="6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6"/>
      <c r="J685" s="6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6"/>
      <c r="J686" s="6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6"/>
      <c r="J687" s="6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6"/>
      <c r="J688" s="6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6"/>
      <c r="J689" s="6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6"/>
      <c r="J690" s="6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6"/>
      <c r="J691" s="6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6"/>
      <c r="J692" s="6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6"/>
      <c r="J693" s="6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6"/>
      <c r="J694" s="6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6"/>
      <c r="J695" s="6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6"/>
      <c r="J696" s="6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6"/>
      <c r="J697" s="6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6"/>
      <c r="J698" s="6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6"/>
      <c r="J699" s="6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6"/>
      <c r="J700" s="6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6"/>
      <c r="J701" s="6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6"/>
      <c r="J702" s="6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6"/>
      <c r="J703" s="6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6"/>
      <c r="J704" s="6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6"/>
      <c r="J705" s="6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6"/>
      <c r="J706" s="6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6"/>
      <c r="J707" s="6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6"/>
      <c r="J708" s="6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6"/>
      <c r="J709" s="6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6"/>
      <c r="J710" s="6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6"/>
      <c r="J711" s="6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6"/>
      <c r="J712" s="6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6"/>
      <c r="J713" s="6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6"/>
      <c r="J714" s="6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6"/>
      <c r="J715" s="6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6"/>
      <c r="J716" s="6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6"/>
      <c r="J717" s="6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6"/>
      <c r="J718" s="6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6"/>
      <c r="J719" s="6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6"/>
      <c r="J720" s="6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6"/>
      <c r="J721" s="6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6"/>
      <c r="J722" s="6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6"/>
      <c r="J723" s="6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6"/>
      <c r="J724" s="6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6"/>
      <c r="J725" s="6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6"/>
      <c r="J726" s="6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6"/>
      <c r="J727" s="6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6"/>
      <c r="J728" s="6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6"/>
      <c r="J729" s="6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6"/>
      <c r="J730" s="6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6"/>
      <c r="J731" s="6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6"/>
      <c r="J732" s="6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6"/>
      <c r="J733" s="6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6"/>
      <c r="J734" s="6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6"/>
      <c r="J735" s="6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6"/>
      <c r="J736" s="6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6"/>
      <c r="J737" s="6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6"/>
      <c r="J738" s="6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6"/>
      <c r="J739" s="6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6"/>
      <c r="J740" s="6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6"/>
      <c r="J741" s="6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6"/>
      <c r="J742" s="6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6"/>
      <c r="J743" s="6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6"/>
      <c r="J744" s="6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6"/>
      <c r="J745" s="6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6"/>
      <c r="J746" s="6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6"/>
      <c r="J747" s="6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6"/>
      <c r="J748" s="6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6"/>
      <c r="J749" s="6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6"/>
      <c r="J750" s="6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6"/>
      <c r="J751" s="6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6"/>
      <c r="J752" s="6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6"/>
      <c r="J753" s="6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6"/>
      <c r="J754" s="6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6"/>
      <c r="J755" s="6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6"/>
      <c r="J756" s="6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6"/>
      <c r="J757" s="6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6"/>
      <c r="J758" s="6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6"/>
      <c r="J759" s="6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6"/>
      <c r="J760" s="6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6"/>
      <c r="J761" s="6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6"/>
      <c r="J762" s="6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6"/>
      <c r="J763" s="6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6"/>
      <c r="J764" s="6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6"/>
      <c r="J765" s="6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6"/>
      <c r="J766" s="6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6"/>
      <c r="J767" s="6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6"/>
      <c r="J768" s="6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6"/>
      <c r="J769" s="6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6"/>
      <c r="J770" s="6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6"/>
      <c r="J771" s="6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6"/>
      <c r="J772" s="6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6"/>
      <c r="J773" s="6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6"/>
      <c r="J774" s="6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6"/>
      <c r="J775" s="6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6"/>
      <c r="J776" s="6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6"/>
      <c r="J777" s="6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6"/>
      <c r="J778" s="6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6"/>
      <c r="J779" s="6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6"/>
      <c r="J780" s="6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6"/>
      <c r="J781" s="6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6"/>
      <c r="J782" s="6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6"/>
      <c r="J783" s="6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6"/>
      <c r="J784" s="6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6"/>
      <c r="J785" s="6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6"/>
      <c r="J786" s="6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6"/>
      <c r="J787" s="6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6"/>
      <c r="J788" s="6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6"/>
      <c r="J789" s="6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6"/>
      <c r="J790" s="6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6"/>
      <c r="J791" s="6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6"/>
      <c r="J792" s="6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6"/>
      <c r="J793" s="6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6"/>
      <c r="J794" s="6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6"/>
      <c r="J795" s="6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6"/>
      <c r="J796" s="6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6"/>
      <c r="J797" s="6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6"/>
      <c r="J798" s="6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6"/>
      <c r="J799" s="6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6"/>
      <c r="J800" s="6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6"/>
      <c r="J801" s="6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6"/>
      <c r="J802" s="6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6"/>
      <c r="J803" s="6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6"/>
      <c r="J804" s="6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6"/>
      <c r="J805" s="6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6"/>
      <c r="J806" s="6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6"/>
      <c r="J807" s="6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6"/>
      <c r="J808" s="6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6"/>
      <c r="J809" s="6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6"/>
      <c r="J810" s="6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6"/>
      <c r="J811" s="6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6"/>
      <c r="J812" s="6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6"/>
      <c r="J813" s="6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6"/>
      <c r="J814" s="6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6"/>
      <c r="J815" s="6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6"/>
      <c r="J816" s="6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6"/>
      <c r="J817" s="6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6"/>
      <c r="J818" s="6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6"/>
      <c r="J819" s="6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6"/>
      <c r="J820" s="6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6"/>
      <c r="J821" s="6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6"/>
      <c r="J822" s="6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6"/>
      <c r="J823" s="6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6"/>
      <c r="J824" s="6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6"/>
      <c r="J825" s="6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6"/>
      <c r="J826" s="6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6"/>
      <c r="J827" s="6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6"/>
      <c r="J828" s="6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6"/>
      <c r="J829" s="6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6"/>
      <c r="J830" s="6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6"/>
      <c r="J831" s="6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6"/>
      <c r="J832" s="6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6"/>
      <c r="J833" s="6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6"/>
      <c r="J834" s="6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6"/>
      <c r="J835" s="6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6"/>
      <c r="J836" s="6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6"/>
      <c r="J837" s="6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6"/>
      <c r="J838" s="6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6"/>
      <c r="J839" s="6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6"/>
      <c r="J840" s="6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6"/>
      <c r="J841" s="6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6"/>
      <c r="J842" s="6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6"/>
      <c r="J843" s="6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6"/>
      <c r="J844" s="6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6"/>
      <c r="J845" s="6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6"/>
      <c r="J846" s="6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6"/>
      <c r="J847" s="6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6"/>
      <c r="J848" s="6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6"/>
      <c r="J849" s="6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6"/>
      <c r="J850" s="6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6"/>
      <c r="J851" s="6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6"/>
      <c r="J852" s="6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6"/>
      <c r="J853" s="6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6"/>
      <c r="J854" s="6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6"/>
      <c r="J855" s="6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6"/>
      <c r="J856" s="6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6"/>
      <c r="J857" s="6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6"/>
      <c r="J858" s="6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6"/>
      <c r="J859" s="6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6"/>
      <c r="J860" s="6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6"/>
      <c r="J861" s="6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6"/>
      <c r="J862" s="6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6"/>
      <c r="J863" s="6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6"/>
      <c r="J864" s="6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6"/>
      <c r="J865" s="6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6"/>
      <c r="J866" s="6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6"/>
      <c r="J867" s="6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6"/>
      <c r="J868" s="6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6"/>
      <c r="J869" s="6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6"/>
      <c r="J870" s="6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6"/>
      <c r="J871" s="6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6"/>
      <c r="J872" s="6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6"/>
      <c r="J873" s="6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6"/>
      <c r="J874" s="6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6"/>
      <c r="J875" s="6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6"/>
      <c r="J876" s="6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6"/>
      <c r="J877" s="6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6"/>
      <c r="J878" s="6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6"/>
      <c r="J879" s="6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6"/>
      <c r="J880" s="6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6"/>
      <c r="J881" s="6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6"/>
      <c r="J882" s="6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6"/>
      <c r="J883" s="6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6"/>
      <c r="J884" s="6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6"/>
      <c r="J885" s="6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6"/>
      <c r="J886" s="6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6"/>
      <c r="J887" s="6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6"/>
      <c r="J888" s="6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6"/>
      <c r="J889" s="6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6"/>
      <c r="J890" s="6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6"/>
      <c r="J891" s="6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6"/>
      <c r="J892" s="6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6"/>
      <c r="J893" s="6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6"/>
      <c r="J894" s="6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6"/>
      <c r="J895" s="6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6"/>
      <c r="J896" s="6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6"/>
      <c r="J897" s="6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6"/>
      <c r="J898" s="6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6"/>
      <c r="J899" s="6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6"/>
      <c r="J900" s="6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6"/>
      <c r="J901" s="6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6"/>
      <c r="J902" s="6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6"/>
      <c r="J903" s="6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6"/>
      <c r="J904" s="6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6"/>
      <c r="J905" s="6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6"/>
      <c r="J906" s="6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6"/>
      <c r="J907" s="6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6"/>
      <c r="J908" s="6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6"/>
      <c r="J909" s="6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6"/>
      <c r="J910" s="6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6"/>
      <c r="J911" s="6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6"/>
      <c r="J912" s="6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6"/>
      <c r="J913" s="6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6"/>
      <c r="J914" s="6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6"/>
      <c r="J915" s="6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6"/>
      <c r="J916" s="6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6"/>
      <c r="J917" s="6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6"/>
      <c r="J918" s="6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6"/>
      <c r="J919" s="6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6"/>
      <c r="J920" s="6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6"/>
      <c r="J921" s="6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6"/>
      <c r="J922" s="6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6"/>
      <c r="J923" s="6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6"/>
      <c r="J924" s="6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6"/>
      <c r="J925" s="6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6"/>
      <c r="J926" s="6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6"/>
      <c r="J927" s="6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6"/>
      <c r="J928" s="6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6"/>
      <c r="J929" s="6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6"/>
      <c r="J930" s="6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6"/>
      <c r="J931" s="6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6"/>
      <c r="J932" s="6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6"/>
      <c r="J933" s="6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6"/>
      <c r="J934" s="6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6"/>
      <c r="J935" s="6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6"/>
      <c r="J936" s="6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6"/>
      <c r="J937" s="6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6"/>
      <c r="J938" s="6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6"/>
      <c r="J939" s="6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6"/>
      <c r="J940" s="6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6"/>
      <c r="J941" s="6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6"/>
      <c r="J942" s="6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6"/>
      <c r="J943" s="6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6"/>
      <c r="J944" s="6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6"/>
      <c r="J945" s="6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6"/>
      <c r="J946" s="6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6"/>
      <c r="J947" s="6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6"/>
      <c r="J948" s="6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6"/>
      <c r="J949" s="6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6"/>
      <c r="J950" s="6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6"/>
      <c r="J951" s="6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6"/>
      <c r="J952" s="6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6"/>
      <c r="J953" s="6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6"/>
      <c r="J954" s="6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6"/>
      <c r="J955" s="6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6"/>
      <c r="J956" s="6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6"/>
      <c r="J957" s="6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6"/>
      <c r="J958" s="6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6"/>
      <c r="J959" s="6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6"/>
      <c r="J960" s="6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6"/>
      <c r="J961" s="6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6"/>
      <c r="J962" s="6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6"/>
      <c r="J963" s="6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6"/>
      <c r="J964" s="6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6"/>
      <c r="J965" s="6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6"/>
      <c r="J966" s="6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6"/>
      <c r="J967" s="6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6"/>
      <c r="J968" s="6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6"/>
      <c r="J969" s="6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6"/>
      <c r="J970" s="6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6"/>
      <c r="J971" s="6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6"/>
      <c r="J972" s="6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6"/>
      <c r="J973" s="6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6"/>
      <c r="J974" s="6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6"/>
      <c r="J975" s="6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6"/>
      <c r="J976" s="6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6"/>
      <c r="J977" s="6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6"/>
      <c r="J978" s="6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6"/>
      <c r="J979" s="6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6"/>
      <c r="J980" s="6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6"/>
      <c r="J981" s="6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6"/>
      <c r="J982" s="6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6"/>
      <c r="J983" s="6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6"/>
      <c r="J984" s="6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6"/>
      <c r="J985" s="6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6"/>
      <c r="J986" s="6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6"/>
      <c r="J987" s="6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6"/>
      <c r="J988" s="6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6"/>
      <c r="J989" s="6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6"/>
      <c r="J990" s="6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6"/>
      <c r="J991" s="6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</sheetData>
  <autoFilter ref="$A$5:$J$5"/>
  <hyperlinks>
    <hyperlink r:id="rId2" ref="B4"/>
    <hyperlink r:id="rId3" ref="F14"/>
    <hyperlink r:id="rId4" ref="H14"/>
    <hyperlink r:id="rId5" ref="S17"/>
  </hyperlinks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" width="9.14"/>
    <col customWidth="1" min="4" max="4" width="28.0"/>
    <col customWidth="1" min="5" max="10" width="9.14"/>
    <col customWidth="1" min="11" max="11" width="16.14"/>
    <col customWidth="1" min="12" max="22" width="9.14"/>
    <col customWidth="1" min="23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5" t="s">
        <v>1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9" t="s">
        <v>11</v>
      </c>
      <c r="J2" s="9" t="s">
        <v>19</v>
      </c>
      <c r="K2" s="1" t="s">
        <v>20</v>
      </c>
      <c r="L2" s="1" t="s">
        <v>21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5">
        <v>0.0</v>
      </c>
      <c r="B3" s="5"/>
      <c r="C3" s="5" t="s">
        <v>31</v>
      </c>
      <c r="D3" s="5" t="s">
        <v>32</v>
      </c>
      <c r="E3" s="5"/>
      <c r="F3" s="5"/>
      <c r="G3" s="5"/>
      <c r="H3" s="5"/>
      <c r="I3" s="9">
        <v>0.14</v>
      </c>
      <c r="J3" s="9">
        <f t="shared" ref="J3:J9" si="1">A3*I3</f>
        <v>0</v>
      </c>
      <c r="K3" s="1" t="s">
        <v>34</v>
      </c>
      <c r="L3" s="1" t="s">
        <v>36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5">
        <v>0.0</v>
      </c>
      <c r="B4" s="5"/>
      <c r="C4" s="5" t="s">
        <v>31</v>
      </c>
      <c r="D4" s="5" t="s">
        <v>37</v>
      </c>
      <c r="E4" s="5"/>
      <c r="F4" s="5"/>
      <c r="G4" s="5"/>
      <c r="H4" s="5"/>
      <c r="I4" s="9">
        <v>0.35</v>
      </c>
      <c r="J4" s="9">
        <f t="shared" si="1"/>
        <v>0</v>
      </c>
      <c r="K4" s="1" t="s">
        <v>34</v>
      </c>
      <c r="L4" s="1" t="s">
        <v>36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5">
        <v>0.0</v>
      </c>
      <c r="B5" s="5"/>
      <c r="C5" s="5" t="s">
        <v>39</v>
      </c>
      <c r="D5" s="5" t="s">
        <v>40</v>
      </c>
      <c r="E5" s="5"/>
      <c r="F5" s="5"/>
      <c r="G5" s="5"/>
      <c r="H5" s="5"/>
      <c r="I5" s="9">
        <v>0.04</v>
      </c>
      <c r="J5" s="9">
        <f t="shared" si="1"/>
        <v>0</v>
      </c>
      <c r="K5" s="1" t="s">
        <v>41</v>
      </c>
      <c r="L5" s="1" t="s">
        <v>36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5">
        <v>0.0</v>
      </c>
      <c r="B6" s="5"/>
      <c r="C6" s="5" t="s">
        <v>39</v>
      </c>
      <c r="D6" s="1" t="s">
        <v>43</v>
      </c>
      <c r="E6" s="5"/>
      <c r="F6" s="5"/>
      <c r="G6" s="5"/>
      <c r="H6" s="5"/>
      <c r="I6" s="9">
        <v>0.04</v>
      </c>
      <c r="J6" s="9">
        <f t="shared" si="1"/>
        <v>0</v>
      </c>
      <c r="K6" s="1" t="s">
        <v>41</v>
      </c>
      <c r="L6" s="1" t="s">
        <v>36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5">
        <v>0.0</v>
      </c>
      <c r="B7" s="5"/>
      <c r="C7" s="5" t="s">
        <v>39</v>
      </c>
      <c r="D7" s="1" t="s">
        <v>44</v>
      </c>
      <c r="E7" s="5"/>
      <c r="F7" s="5"/>
      <c r="G7" s="5"/>
      <c r="H7" s="5"/>
      <c r="I7" s="9">
        <v>0.04</v>
      </c>
      <c r="J7" s="9">
        <f t="shared" si="1"/>
        <v>0</v>
      </c>
      <c r="K7" s="1" t="s">
        <v>41</v>
      </c>
      <c r="L7" s="1" t="s">
        <v>36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5">
        <v>0.0</v>
      </c>
      <c r="B8" s="1"/>
      <c r="C8" s="5" t="s">
        <v>39</v>
      </c>
      <c r="D8" s="1" t="s">
        <v>49</v>
      </c>
      <c r="E8" s="1"/>
      <c r="F8" s="1"/>
      <c r="G8" s="1"/>
      <c r="H8" s="1"/>
      <c r="I8" s="9">
        <v>0.04</v>
      </c>
      <c r="J8" s="9">
        <f t="shared" si="1"/>
        <v>0</v>
      </c>
      <c r="K8" s="1" t="s">
        <v>41</v>
      </c>
      <c r="L8" s="1" t="s">
        <v>36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5">
        <v>0.0</v>
      </c>
      <c r="B9" s="1"/>
      <c r="C9" s="5" t="s">
        <v>39</v>
      </c>
      <c r="D9" s="1" t="s">
        <v>52</v>
      </c>
      <c r="E9" s="1"/>
      <c r="F9" s="1"/>
      <c r="G9" s="1"/>
      <c r="H9" s="1"/>
      <c r="I9" s="9">
        <v>0.04</v>
      </c>
      <c r="J9" s="9">
        <f t="shared" si="1"/>
        <v>0</v>
      </c>
      <c r="K9" s="1" t="s">
        <v>41</v>
      </c>
      <c r="L9" s="1" t="s">
        <v>36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0"/>
  </cols>
  <sheetData>
    <row r="1" ht="15.75" customHeight="1">
      <c r="A1" s="2"/>
      <c r="B1" s="3"/>
      <c r="C1" s="3"/>
      <c r="D1" s="2"/>
      <c r="E1" s="3"/>
    </row>
    <row r="2" ht="15.75" customHeight="1">
      <c r="A2" s="2"/>
      <c r="B2" s="3"/>
      <c r="C2" s="3"/>
      <c r="D2" s="2"/>
      <c r="E2" s="3"/>
    </row>
    <row r="3" ht="15.75" customHeight="1">
      <c r="A3" s="2"/>
      <c r="B3" s="3"/>
      <c r="C3" s="3"/>
      <c r="D3" s="2"/>
      <c r="E3" s="3"/>
    </row>
    <row r="4" ht="15.75" customHeight="1">
      <c r="A4" s="2"/>
      <c r="B4" s="3"/>
      <c r="C4" s="3"/>
      <c r="D4" s="2"/>
      <c r="E4" s="3"/>
    </row>
    <row r="5" ht="15.75" customHeight="1">
      <c r="A5" s="2"/>
      <c r="B5" s="3"/>
      <c r="C5" s="3"/>
      <c r="D5" s="2"/>
      <c r="E5" s="3"/>
    </row>
    <row r="6" ht="15.75" customHeight="1">
      <c r="A6" s="2"/>
      <c r="B6" s="3"/>
      <c r="C6" s="3"/>
      <c r="D6" s="2"/>
      <c r="E6" s="3"/>
    </row>
    <row r="7" ht="15.75" customHeight="1">
      <c r="A7" s="2"/>
      <c r="B7" s="3"/>
      <c r="C7" s="3"/>
      <c r="D7" s="2"/>
      <c r="E7" s="3"/>
    </row>
    <row r="8" ht="15.75" customHeight="1">
      <c r="A8" s="2"/>
      <c r="B8" s="3"/>
      <c r="C8" s="3"/>
      <c r="D8" s="2"/>
      <c r="E8" s="3"/>
    </row>
    <row r="9" ht="15.75" customHeight="1">
      <c r="A9" s="2"/>
      <c r="B9" s="3"/>
      <c r="C9" s="3"/>
      <c r="D9" s="2"/>
      <c r="E9" s="3"/>
    </row>
    <row r="10" ht="15.75" customHeight="1">
      <c r="A10" s="2"/>
      <c r="B10" s="3"/>
      <c r="C10" s="3"/>
      <c r="D10" s="2"/>
      <c r="E10" s="3"/>
    </row>
    <row r="11" ht="15.75" customHeight="1">
      <c r="A11" s="2"/>
      <c r="B11" s="3"/>
      <c r="C11" s="3"/>
      <c r="D11" s="2"/>
      <c r="E11" s="3"/>
    </row>
    <row r="12" ht="15.75" customHeight="1">
      <c r="A12" s="2"/>
      <c r="B12" s="3"/>
      <c r="C12" s="3"/>
      <c r="D12" s="2"/>
      <c r="E12" s="3"/>
    </row>
    <row r="13" ht="15.75" customHeight="1">
      <c r="A13" s="2"/>
      <c r="B13" s="3"/>
      <c r="C13" s="3"/>
      <c r="D13" s="2"/>
      <c r="E13" s="3"/>
    </row>
    <row r="14" ht="15.75" customHeight="1">
      <c r="A14" s="2"/>
      <c r="B14" s="3"/>
      <c r="C14" s="3"/>
      <c r="D14" s="2"/>
      <c r="E14" s="3"/>
    </row>
    <row r="15" ht="15.75" customHeight="1">
      <c r="A15" s="2"/>
      <c r="B15" s="3"/>
      <c r="C15" s="3"/>
      <c r="D15" s="2"/>
      <c r="E15" s="3"/>
    </row>
    <row r="16" ht="15.75" customHeight="1">
      <c r="A16" s="2"/>
      <c r="B16" s="3"/>
      <c r="C16" s="3"/>
      <c r="D16" s="2"/>
      <c r="E16" s="3"/>
    </row>
    <row r="17" ht="15.75" customHeight="1">
      <c r="A17" s="2"/>
      <c r="B17" s="3"/>
      <c r="C17" s="3"/>
      <c r="D17" s="2"/>
      <c r="E17" s="3"/>
    </row>
    <row r="18" ht="15.75" customHeight="1">
      <c r="A18" s="2"/>
      <c r="B18" s="3"/>
      <c r="C18" s="3"/>
      <c r="D18" s="2"/>
      <c r="E18" s="3"/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