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A." sheetId="1" r:id="rId4"/>
    <sheet state="visible" name="10B." sheetId="2" r:id="rId5"/>
    <sheet state="visible" name="10C." sheetId="3" r:id="rId6"/>
    <sheet state="visible" name="10D." sheetId="4" r:id="rId7"/>
    <sheet state="visible" name="10E." sheetId="5" r:id="rId8"/>
    <sheet state="visible" name="10F." sheetId="6" r:id="rId9"/>
    <sheet state="visible" name="10G." sheetId="7" r:id="rId10"/>
    <sheet state="visible" name="9A" sheetId="8" r:id="rId11"/>
    <sheet state="visible" name="9B" sheetId="9" r:id="rId12"/>
    <sheet state="visible" name="9D" sheetId="10" r:id="rId13"/>
    <sheet state="visible" name="9C" sheetId="11" r:id="rId14"/>
    <sheet state="visible" name="9E" sheetId="12" r:id="rId15"/>
    <sheet state="visible" name="9F" sheetId="13" r:id="rId16"/>
    <sheet state="visible" name="9G" sheetId="14" r:id="rId17"/>
  </sheets>
  <definedNames/>
  <calcPr/>
  <extLst>
    <ext uri="GoogleSheetsCustomDataVersion2">
      <go:sheetsCustomData xmlns:go="http://customooxmlschemas.google.com/" r:id="rId18" roundtripDataChecksum="px6ZMTFrojqFWd/+tteQPkolfJcFwtXFWJ/RExN3qy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1">
      <text>
        <t xml:space="preserve">======
ID#AAAAvg5xSQs
Staff    (2023-04-24 10:16:28)
USN UPDATED</t>
      </text>
    </comment>
  </commentList>
  <extLst>
    <ext uri="GoogleSheetsCustomDataVersion2">
      <go:sheetsCustomData xmlns:go="http://customooxmlschemas.google.com/" r:id="rId1" roundtripDataSignature="AMtx7mgGnTny9SGzvBXI5FhxhpUAh/4bK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======
ID#AAAAvg5xSQw
Staff    (2023-04-24 10:16:28)
USN UPDATED</t>
      </text>
    </comment>
  </commentList>
  <extLst>
    <ext uri="GoogleSheetsCustomDataVersion2">
      <go:sheetsCustomData xmlns:go="http://customooxmlschemas.google.com/" r:id="rId1" roundtripDataSignature="AMtx7mgoNVIA4Yl4EeM9qgZ66xFJ6UCaY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2">
      <text>
        <t xml:space="preserve">======
ID#AAAAvg5xSQ4
Staff    (2023-04-24 10:16:28)
USN UPDATED</t>
      </text>
    </comment>
  </commentList>
  <extLst>
    <ext uri="GoogleSheetsCustomDataVersion2">
      <go:sheetsCustomData xmlns:go="http://customooxmlschemas.google.com/" r:id="rId1" roundtripDataSignature="AMtx7mhZZg88C0lynU9ltS0UsShb63Wxr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">
      <text>
        <t xml:space="preserve">======
ID#AAAAvg5xSQk
Staff    (2023-04-24 10:16:28)
USN UPDATED</t>
      </text>
    </comment>
  </commentList>
  <extLst>
    <ext uri="GoogleSheetsCustomDataVersion2">
      <go:sheetsCustomData xmlns:go="http://customooxmlschemas.google.com/" r:id="rId1" roundtripDataSignature="AMtx7miONmumFlv7AEwhp04NA2J6yeecB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9">
      <text>
        <t xml:space="preserve">======
ID#AAAAvg5xSQo
Staff    (2023-04-24 10:16:28)
USN UPDATED</t>
      </text>
    </comment>
  </commentList>
  <extLst>
    <ext uri="GoogleSheetsCustomDataVersion2">
      <go:sheetsCustomData xmlns:go="http://customooxmlschemas.google.com/" r:id="rId1" roundtripDataSignature="AMtx7mg18JQWrH+koL6UxR8nby7+lWcE5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2">
      <text>
        <t xml:space="preserve">======
ID#AAAAvg5xSQ0
Staff    (2023-04-24 10:16:28)
USN UPDATED</t>
      </text>
    </comment>
  </commentList>
  <extLst>
    <ext uri="GoogleSheetsCustomDataVersion2">
      <go:sheetsCustomData xmlns:go="http://customooxmlschemas.google.com/" r:id="rId1" roundtripDataSignature="AMtx7mjHkodRKGXtMspc1ZVTiaEGKjgIdA=="/>
    </ext>
  </extLst>
</comments>
</file>

<file path=xl/sharedStrings.xml><?xml version="1.0" encoding="utf-8"?>
<sst xmlns="http://schemas.openxmlformats.org/spreadsheetml/2006/main" count="2443" uniqueCount="775">
  <si>
    <t>THE PSBB MILLENNIUM SCHOOL, 
GST &amp; GERUGAMBAKKAM - 
CONSOLIDATED MARK SHEET_UNIT TEST 1 (AY 2023 - 24)</t>
  </si>
  <si>
    <t>CLASS :  10</t>
  </si>
  <si>
    <t>SEC :    A</t>
  </si>
  <si>
    <t>NAME OF THE CLASS TEACHER :  
Mrs. Hema</t>
  </si>
  <si>
    <t>S.No</t>
  </si>
  <si>
    <t>USN 
NO</t>
  </si>
  <si>
    <t>ROLL NO</t>
  </si>
  <si>
    <t>STUDENT NAME</t>
  </si>
  <si>
    <t>B/G</t>
  </si>
  <si>
    <t>II L</t>
  </si>
  <si>
    <t>ENG</t>
  </si>
  <si>
    <t>II L
H</t>
  </si>
  <si>
    <t>MAT</t>
  </si>
  <si>
    <t>SCI</t>
  </si>
  <si>
    <t>SOC</t>
  </si>
  <si>
    <t>Total
500</t>
  </si>
  <si>
    <t>AI</t>
  </si>
  <si>
    <t>REMARKS</t>
  </si>
  <si>
    <t>UT1 
T (10)</t>
  </si>
  <si>
    <t>UT1 
T (100)</t>
  </si>
  <si>
    <t>AAKASHDEEP SINGH</t>
  </si>
  <si>
    <t>B</t>
  </si>
  <si>
    <t>H</t>
  </si>
  <si>
    <t>Hardworking student. Foccused preparations will help him to improve his score</t>
  </si>
  <si>
    <t>ANISHA JAMES</t>
  </si>
  <si>
    <t>G</t>
  </si>
  <si>
    <t>Can definitely do better with added efforts. Need to prepare for English.</t>
  </si>
  <si>
    <t>ANOUSHKA R</t>
  </si>
  <si>
    <t>Good. Can definitely do better with added efforts. Need to focus in English also.</t>
  </si>
  <si>
    <t xml:space="preserve">APARNA S </t>
  </si>
  <si>
    <t>Hardworking student. Putting in additional practise will definitely help her.</t>
  </si>
  <si>
    <t>ARADHANA A B</t>
  </si>
  <si>
    <t>BHALANETHRA B</t>
  </si>
  <si>
    <t>Need to pay attention to languages as well.</t>
  </si>
  <si>
    <t>BHAVINI REDDY TADIGOTLA</t>
  </si>
  <si>
    <t>DEEKSHITA R</t>
  </si>
  <si>
    <t>DHIYA ROSHAN S</t>
  </si>
  <si>
    <t>DUSHYANTH N</t>
  </si>
  <si>
    <t>Good performance in core subjects.Need to pay attention to languages as well.</t>
  </si>
  <si>
    <t xml:space="preserve">JASMIN ZUNAIRAAH K </t>
  </si>
  <si>
    <t>JAYASRI P</t>
  </si>
  <si>
    <t>Good performance in core subjects.Need to pay attention to english as well.</t>
  </si>
  <si>
    <t>KAUSHIK R</t>
  </si>
  <si>
    <t>KRISHAN BALAKUMAR REGUPATHY</t>
  </si>
  <si>
    <t>Hardworking student. Putting in additional practise will definitely help him.</t>
  </si>
  <si>
    <t>KRITHIKA RAGAV</t>
  </si>
  <si>
    <t>LAKSHMI SINGH</t>
  </si>
  <si>
    <t>MRIDHULLA KARTHIK</t>
  </si>
  <si>
    <t>NANDITHA B</t>
  </si>
  <si>
    <t>NIKITA GOMEZ J</t>
  </si>
  <si>
    <t>NITYA SINGH</t>
  </si>
  <si>
    <t>PRAGATI N S</t>
  </si>
  <si>
    <t xml:space="preserve">showing good improvement.  keeping up the momentum will help her to achieve better </t>
  </si>
  <si>
    <t>PRANAV A</t>
  </si>
  <si>
    <t>RAGHAV.S</t>
  </si>
  <si>
    <t xml:space="preserve">showing good improvement.  keeping up the momentum will help him to achieve better </t>
  </si>
  <si>
    <t>RIITVIK R B</t>
  </si>
  <si>
    <t>Need to focus and practise languages.</t>
  </si>
  <si>
    <t>ROSHINI S</t>
  </si>
  <si>
    <t>SHASHIKIRAN M</t>
  </si>
  <si>
    <t>SHRINIDHI K M</t>
  </si>
  <si>
    <t>Good academic performance. focussed efforts will help her to score centum's.</t>
  </si>
  <si>
    <t>SHWETA V</t>
  </si>
  <si>
    <t>SREERAM MANNEPALLI</t>
  </si>
  <si>
    <t>TARAN S L</t>
  </si>
  <si>
    <t>VIMYASRI T</t>
  </si>
  <si>
    <t>TANISH SINGH(TC)</t>
  </si>
  <si>
    <t>SUBJECT AVERAGE</t>
  </si>
  <si>
    <t>HIGHEST MARK</t>
  </si>
  <si>
    <t>LOWEST MARK</t>
  </si>
  <si>
    <t>NO OF STUDENTS SCORING BELOW 40%</t>
  </si>
  <si>
    <t>NO OF STUDENTS SCORING ABOVE 60%</t>
  </si>
  <si>
    <t>Signature of</t>
  </si>
  <si>
    <t>Class Teacher</t>
  </si>
  <si>
    <t>Co ordinator</t>
  </si>
  <si>
    <t>Principal</t>
  </si>
  <si>
    <t>SEC :    B</t>
  </si>
  <si>
    <t>be</t>
  </si>
  <si>
    <t>AKSHAYA RAMACHANDRAN</t>
  </si>
  <si>
    <t>Has scored well in core subjects, but can improve in languages</t>
  </si>
  <si>
    <t>ASHWATH ASHOK S</t>
  </si>
  <si>
    <t>Has scored in social, but has to work hard in all other subjects</t>
  </si>
  <si>
    <t>BADRI NARAYANAN K</t>
  </si>
  <si>
    <t>Can score better with focus and hardwork</t>
  </si>
  <si>
    <t>BHARATH CHIDAMBARAM K</t>
  </si>
  <si>
    <t>Excellent scores with double centum. Keep it up</t>
  </si>
  <si>
    <t>DEEKSHA V</t>
  </si>
  <si>
    <t>HARINI NATARAJAN</t>
  </si>
  <si>
    <t>Performed well in math and science, can improve other subjects</t>
  </si>
  <si>
    <t>HARRSHEL VIJAYAN</t>
  </si>
  <si>
    <t>Good performance, but can work with focus in IIL</t>
  </si>
  <si>
    <t>HARSHITAA S</t>
  </si>
  <si>
    <t>Except English, has fair performance in other subjects.</t>
  </si>
  <si>
    <t>KARTHIK DURAIRAJ S</t>
  </si>
  <si>
    <t>Has managed academics and sports well</t>
  </si>
  <si>
    <t>LOCHAN S</t>
  </si>
  <si>
    <t>MANEESH V</t>
  </si>
  <si>
    <t>failed in IIL. Average scores in other subjects</t>
  </si>
  <si>
    <t>MITHUL S</t>
  </si>
  <si>
    <t xml:space="preserve">Failed in four subjects.Has to work hard </t>
  </si>
  <si>
    <t>MUVINDHAN P</t>
  </si>
  <si>
    <t xml:space="preserve">Has the potential to achieve good scores </t>
  </si>
  <si>
    <t>NETHRA JEGANNATH</t>
  </si>
  <si>
    <t xml:space="preserve">Has to improve English score. </t>
  </si>
  <si>
    <t>NIKKITA N</t>
  </si>
  <si>
    <t xml:space="preserve">Has scored in well in math and science. </t>
  </si>
  <si>
    <t>NISHITHA REDDY B</t>
  </si>
  <si>
    <t>Failed in math and science, but Has manged to get scores in Hindi and social.</t>
  </si>
  <si>
    <t>PRANAV S</t>
  </si>
  <si>
    <t>Has managed fair academic performance</t>
  </si>
  <si>
    <t>PRANAYA R</t>
  </si>
  <si>
    <t>Has scored well in math, but has to work with focus in other subjects</t>
  </si>
  <si>
    <t>PRIYAMVADHA P N</t>
  </si>
  <si>
    <t>Has maintained good performance</t>
  </si>
  <si>
    <t>RAHUL H</t>
  </si>
  <si>
    <t>English and social scores are low</t>
  </si>
  <si>
    <t>RIDDHI SANKAR</t>
  </si>
  <si>
    <t>SAI HARSHINI P</t>
  </si>
  <si>
    <t>SAMYUKTHA N</t>
  </si>
  <si>
    <t>SHARON STANLEY VIJAYAN</t>
  </si>
  <si>
    <t>Scored well in math and science. Can do better in other subjects</t>
  </si>
  <si>
    <t>SHUBHANGI R</t>
  </si>
  <si>
    <t xml:space="preserve">SMRITHI K R </t>
  </si>
  <si>
    <t>SREE POORNA S</t>
  </si>
  <si>
    <t>Has to work hard in Hindi</t>
  </si>
  <si>
    <t>SREENATH KUMAR</t>
  </si>
  <si>
    <t>SUBASHINI S</t>
  </si>
  <si>
    <t>Failed in IIL . Has the potential to do well if she works wtith focus</t>
  </si>
  <si>
    <t xml:space="preserve">SUSAN MARIAM MANOJ </t>
  </si>
  <si>
    <t>TEJAL V</t>
  </si>
  <si>
    <t>Has to impove Hindi score</t>
  </si>
  <si>
    <t>SARAVANA DATCHIN M</t>
  </si>
  <si>
    <t>Failed in math, but has scored well in scienceand English</t>
  </si>
  <si>
    <t>TARUSH SINGH</t>
  </si>
  <si>
    <t>SEC :    C</t>
  </si>
  <si>
    <t>NAME OF THE CLASS TEACHER :  
Mrs. P Kolammal</t>
  </si>
  <si>
    <t xml:space="preserve">ANISH M M </t>
  </si>
  <si>
    <t>T</t>
  </si>
  <si>
    <t>Excellent performance! Keep it up.</t>
  </si>
  <si>
    <t>ANUSH SUNDAR S</t>
  </si>
  <si>
    <t>Little more concentration in English and Language would be appreciable.</t>
  </si>
  <si>
    <t>ASHVATH G</t>
  </si>
  <si>
    <t>Well done in Social. Has the potential to excel in all the subjects.</t>
  </si>
  <si>
    <t>BHAVYA HARSHINI D</t>
  </si>
  <si>
    <t>Well done. Little more hard work in English and Language would be appreciable</t>
  </si>
  <si>
    <t>CAYDEN WILLIAM MOSES V</t>
  </si>
  <si>
    <t>Has the potential to score better marks in all the subjects</t>
  </si>
  <si>
    <t>DEEPESH D</t>
  </si>
  <si>
    <t>is a bright student, but he needs to learn to apply himself more consistently.</t>
  </si>
  <si>
    <t>HAKESH B</t>
  </si>
  <si>
    <t>Is a hard-working student who is always trying his best</t>
  </si>
  <si>
    <t>HARISH S</t>
  </si>
  <si>
    <t>Little more hard work in English and Language would be appreciable</t>
  </si>
  <si>
    <t>HARITHA S</t>
  </si>
  <si>
    <t>ell done in Math.Has the potential to excel in all the subjects</t>
  </si>
  <si>
    <t>HARSATHRAM KUMARAN</t>
  </si>
  <si>
    <t>Has shown a conscientious effort to learn</t>
  </si>
  <si>
    <t>KASHVI J</t>
  </si>
  <si>
    <t>Little more effort and hardwork in the subjects would be appreciable</t>
  </si>
  <si>
    <t>KEERTHANA VENGATESAN</t>
  </si>
  <si>
    <t>Has the potential to excel in all the subjects</t>
  </si>
  <si>
    <t>LATHIKA AKSHARA T S</t>
  </si>
  <si>
    <t>Is a bright student, but she needs to learn to apply herself more consistently.</t>
  </si>
  <si>
    <t>LEKHA S</t>
  </si>
  <si>
    <t>MRIDULA ANAND</t>
  </si>
  <si>
    <t>is a gifted student who excels in all her subjects. Keep up your good work.</t>
  </si>
  <si>
    <t>NIHARIKA D K</t>
  </si>
  <si>
    <t>NIRANJANA MAHESH</t>
  </si>
  <si>
    <t>Needs to put little more effort to excel in all the sujects.</t>
  </si>
  <si>
    <t>PRITHIKA K P</t>
  </si>
  <si>
    <t>ROHITH R</t>
  </si>
  <si>
    <t>ab</t>
  </si>
  <si>
    <t>He was absent for the exams due to illness.</t>
  </si>
  <si>
    <t>SANJAY M K</t>
  </si>
  <si>
    <t>SARVESH M</t>
  </si>
  <si>
    <t>Has moments of greatness, but he needs to be more consistent with his effort and focus to score better marks</t>
  </si>
  <si>
    <t>SHUSHEEL K S</t>
  </si>
  <si>
    <t>Has the potential to get pass mark in all the subjects</t>
  </si>
  <si>
    <t>SHYAMM SUNDAR S</t>
  </si>
  <si>
    <t>He needs to be more consistent with his effort and focus to score better marks</t>
  </si>
  <si>
    <t>SRIRAM R</t>
  </si>
  <si>
    <t>Well done! Little more effort in English would help him to excel</t>
  </si>
  <si>
    <t>SURYA KUMAR R</t>
  </si>
  <si>
    <t>Well done in Math. Has the potential to excel in all the subjects.</t>
  </si>
  <si>
    <t>TEJASHREE V</t>
  </si>
  <si>
    <t xml:space="preserve">VISHWAJITH R </t>
  </si>
  <si>
    <t>Excellent performance. Keep it up.</t>
  </si>
  <si>
    <t>YUVADHARSAN R</t>
  </si>
  <si>
    <t>Is a talented student who has a real passion for learning.</t>
  </si>
  <si>
    <t>YUVAN YAHDID S S</t>
  </si>
  <si>
    <t>ell done in Tamil, Science and Social. Liitle more effort and focus in English would be appreciable.</t>
  </si>
  <si>
    <t>SEC :    D</t>
  </si>
  <si>
    <t>NAME OF THE CLASS TEACHER :  
Mrs. Sripriya Hariharan</t>
  </si>
  <si>
    <t xml:space="preserve">ADHITHYA VISHAL S K </t>
  </si>
  <si>
    <t>Hard work is reflecting his grades</t>
  </si>
  <si>
    <t xml:space="preserve">DHANYASHRI P </t>
  </si>
  <si>
    <t>Must work hard in all the subjects</t>
  </si>
  <si>
    <t>HIRTHIKHA S</t>
  </si>
  <si>
    <t>Good job in Math, however a little effort will help her score better grades</t>
  </si>
  <si>
    <t>JYOSNA SUDHAKAR C</t>
  </si>
  <si>
    <t>A little effort will her upgrade her scores</t>
  </si>
  <si>
    <t>KRISH ADHITHYA S S</t>
  </si>
  <si>
    <t>Has done well in all subjects, however Science needs a little focus</t>
  </si>
  <si>
    <t>LAKSHMI DEVI U</t>
  </si>
  <si>
    <t>Has done excellently well in Tamil. The same effort in other subjects will fetch her great grades</t>
  </si>
  <si>
    <t>NAGARJUN S</t>
  </si>
  <si>
    <t>Has done reasonably in other subjects. But focus in Tamil will aid him</t>
  </si>
  <si>
    <t>NANDHANGAUTHAM V</t>
  </si>
  <si>
    <t xml:space="preserve">NETRA K </t>
  </si>
  <si>
    <t>Capable of better grades</t>
  </si>
  <si>
    <t>NIKHILESH A</t>
  </si>
  <si>
    <t>Avoiding careless mistakes will help him increase his scores</t>
  </si>
  <si>
    <t>NIRANJANA A</t>
  </si>
  <si>
    <t>Has done excellently well in SST. The same effort in other subjects will fetch her great grades</t>
  </si>
  <si>
    <t>NISHAANTH ADALARASAN</t>
  </si>
  <si>
    <t>Well done in Math. A little effort will help him get the same grade in all the other subjects too.</t>
  </si>
  <si>
    <t>RITHIKHA R</t>
  </si>
  <si>
    <t>SAI ACHUTHA PS</t>
  </si>
  <si>
    <t>SANCHANA D</t>
  </si>
  <si>
    <t>Has done well in Math. Can improve in other subjects too</t>
  </si>
  <si>
    <t>SANJAI VARMAA R P</t>
  </si>
  <si>
    <t>Good job in SST. Focusing on other subjects will incerase his grades in them too.</t>
  </si>
  <si>
    <t>SANJAYKUMAR SIVAKUMAR</t>
  </si>
  <si>
    <t>Well done in all the subjects except Science. Avoiding careless mistakes will improve his grades in that too.</t>
  </si>
  <si>
    <t>SANTHOSH KUMAR G</t>
  </si>
  <si>
    <t>Has done well in Tamil. Need to work hard in other subjects to improve his grades</t>
  </si>
  <si>
    <t>SATHYA SEELAN V</t>
  </si>
  <si>
    <t>Hard work is reflecting his grades. However English needs some focus</t>
  </si>
  <si>
    <t xml:space="preserve">SHAHIQUE AZEEZ </t>
  </si>
  <si>
    <t>Can do better. Avoid absenting for exams</t>
  </si>
  <si>
    <t>SHREYAS S</t>
  </si>
  <si>
    <t xml:space="preserve">Good job in Matha nd SST. Can get better scores in other subjects too </t>
  </si>
  <si>
    <t>SHRINIDHI G</t>
  </si>
  <si>
    <t>Has done well in Tamil. Need to work hard in other subjects to improve her grades</t>
  </si>
  <si>
    <t>SHRUTHILAYAA S</t>
  </si>
  <si>
    <t>Excellent grades are a reflection of hard work</t>
  </si>
  <si>
    <t>SMRITHI SANKAR</t>
  </si>
  <si>
    <t>Excellent grades in Tamil. A little more effort will fetch similar grades in other subjects too.</t>
  </si>
  <si>
    <t>SRINIDHI B</t>
  </si>
  <si>
    <t>Has done reasonably in other subjects. Can avoid absenting herself for exam</t>
  </si>
  <si>
    <t>SWETHA D</t>
  </si>
  <si>
    <t>Excellent work in all subjects except English. A little focus will help increase her scores in that too</t>
  </si>
  <si>
    <t>SYED ARSHAD S</t>
  </si>
  <si>
    <t xml:space="preserve">Hard work is reflecting his grades. He needs to aim higher </t>
  </si>
  <si>
    <t>VARSIKA UA</t>
  </si>
  <si>
    <t>Well done and keep it up!</t>
  </si>
  <si>
    <t>VARUN SRINIVAAS S</t>
  </si>
  <si>
    <t>VISHVAJITH RAJESKANNA</t>
  </si>
  <si>
    <t>Must work hard in all the subjects to improve his grades</t>
  </si>
  <si>
    <t>SEC :    E</t>
  </si>
  <si>
    <t>NAME OF THE CLASS TEACHER :  
Mrs. T V Vinaya</t>
  </si>
  <si>
    <t>AHALYA SHANKAR</t>
  </si>
  <si>
    <t xml:space="preserve">AISHWARYA N G </t>
  </si>
  <si>
    <t>Good performance in core subjects. Needs to  improve her score in languages also</t>
  </si>
  <si>
    <t>CHANDANA G J</t>
  </si>
  <si>
    <t>Has scored in Math and social, but has to work hard in all other subjects.</t>
  </si>
  <si>
    <t>DEVNATH.S</t>
  </si>
  <si>
    <t>DISHA M D</t>
  </si>
  <si>
    <t>Has maintained good performance except in English. Aim for centum in all subjects.</t>
  </si>
  <si>
    <t>DWARAKESH P</t>
  </si>
  <si>
    <t>HARI RAGHAV S</t>
  </si>
  <si>
    <t>HARSHINI P</t>
  </si>
  <si>
    <t>Has maintained good performance. Needs to improve her score in English and Math to ensure better overall grades.</t>
  </si>
  <si>
    <t>HASINI C</t>
  </si>
  <si>
    <t>KESHAAV MANOJ</t>
  </si>
  <si>
    <t>Can definitely do better with added efforts. Need to prepare well for English.</t>
  </si>
  <si>
    <t>MANASA P</t>
  </si>
  <si>
    <t>MUGHESH KUMAR A</t>
  </si>
  <si>
    <t>NANDHIKAA SAI R</t>
  </si>
  <si>
    <t>NAVNIT S</t>
  </si>
  <si>
    <t>PONSHASHTI S</t>
  </si>
  <si>
    <t>RAAGHAV AYYAVOO S</t>
  </si>
  <si>
    <t>RATHISH RAGHAV S</t>
  </si>
  <si>
    <t>RITHVIKHA SARAH V</t>
  </si>
  <si>
    <t>ROHIT ABISHEKAPRIYAN S</t>
  </si>
  <si>
    <t>SAI SOUJANYA C</t>
  </si>
  <si>
    <t>SALAI AADHITYAN SB</t>
  </si>
  <si>
    <t>SHALINI R</t>
  </si>
  <si>
    <t>SHREYA T</t>
  </si>
  <si>
    <t>Has done well in all subjects, however  English and Tamil need a little focus.</t>
  </si>
  <si>
    <t>SHRUTHIKA M</t>
  </si>
  <si>
    <t>Has done well in all subjects, however  English  needs a little focus.</t>
  </si>
  <si>
    <t>SRINIDHII M</t>
  </si>
  <si>
    <t>SUDEEP KUMAAR S P</t>
  </si>
  <si>
    <t xml:space="preserve">SUDHARSAN G </t>
  </si>
  <si>
    <t>Can definitely do better with added efforts. Need to focus more in  studies.</t>
  </si>
  <si>
    <t>VISHVA K</t>
  </si>
  <si>
    <t xml:space="preserve">Can definitely do better with added efforts. </t>
  </si>
  <si>
    <t>VISHVAM T K</t>
  </si>
  <si>
    <t>YUGA C S</t>
  </si>
  <si>
    <t>Must work hard in all the subjects to improve her grades.</t>
  </si>
  <si>
    <t>SEC :    F</t>
  </si>
  <si>
    <t>NAME OF THE CLASS TEACHER :  
Mrs. G Elizabeth Kamala</t>
  </si>
  <si>
    <t>ACHYUTHARAJAN R</t>
  </si>
  <si>
    <t>consistent performer.Focus and concentration is needed to achieve better grades</t>
  </si>
  <si>
    <t>AMIT LAXMI NARAYANAN</t>
  </si>
  <si>
    <t>S</t>
  </si>
  <si>
    <t>strives hard.can do better in the future.</t>
  </si>
  <si>
    <t>AMRITH M</t>
  </si>
  <si>
    <t xml:space="preserve">He is a cricketer.spends time for sports.Tries to balance his studies. </t>
  </si>
  <si>
    <t>DARSHAN P</t>
  </si>
  <si>
    <t>playful boy.Great effort is needed is to achieve better grades.</t>
  </si>
  <si>
    <t>DIYA SUDHEER</t>
  </si>
  <si>
    <t>Excellence is shown in studies</t>
  </si>
  <si>
    <t>HARINEE SREENIVASULU</t>
  </si>
  <si>
    <t>HARSHANYA SHANKAR</t>
  </si>
  <si>
    <t>performs well in academics</t>
  </si>
  <si>
    <t>JEYAKEERTHANA JAGANATHAN</t>
  </si>
  <si>
    <t>Absent for science test.Needs effort in all subjects.Focus is needed in Hindi subject.</t>
  </si>
  <si>
    <t>KAVIN J</t>
  </si>
  <si>
    <t>Average performer.Has the potential to perform better in academics.</t>
  </si>
  <si>
    <t>LALIT T</t>
  </si>
  <si>
    <t>LINGESAN D</t>
  </si>
  <si>
    <t>Improvement is shown.Needs to concentrate to perform better.</t>
  </si>
  <si>
    <t xml:space="preserve">NEHAA G </t>
  </si>
  <si>
    <t>POORNITHA M</t>
  </si>
  <si>
    <t>PRANAAV K V</t>
  </si>
  <si>
    <t>PRANAV ADARSH S P</t>
  </si>
  <si>
    <t>RAGHAVAN S</t>
  </si>
  <si>
    <t>RAHUL P</t>
  </si>
  <si>
    <t>Absent  for science test. Needs great effort to achieve better.</t>
  </si>
  <si>
    <t>SAANVI SUBHASH</t>
  </si>
  <si>
    <t>SAI SHANKHAR C A</t>
  </si>
  <si>
    <t xml:space="preserve">Improvement is shown in academics </t>
  </si>
  <si>
    <t>SHRAVAN A</t>
  </si>
  <si>
    <t xml:space="preserve">Excellent performance in academics.participates in all activities </t>
  </si>
  <si>
    <t xml:space="preserve">SHREIYA G </t>
  </si>
  <si>
    <t xml:space="preserve">Improvement is shown in academics.participates in sports activities. </t>
  </si>
  <si>
    <t xml:space="preserve">SREE VEERARAGAVI V </t>
  </si>
  <si>
    <t xml:space="preserve">SREEJA B </t>
  </si>
  <si>
    <t>SRIRUDRA IYER.R.B</t>
  </si>
  <si>
    <t xml:space="preserve">SUGANTHA SHREE B </t>
  </si>
  <si>
    <t>TEJAL SHASMITA S</t>
  </si>
  <si>
    <t>VARSHINI NARAYANAN</t>
  </si>
  <si>
    <t>VARUN S</t>
  </si>
  <si>
    <t>YASHIKA J</t>
  </si>
  <si>
    <t>YASHUVANTHIKAA M</t>
  </si>
  <si>
    <t>SEC :    G</t>
  </si>
  <si>
    <t>NAME OF THE CLASS TEACHER :  
Mrs. Gayathri Thiruvengadaam</t>
  </si>
  <si>
    <t>ADITHYA S</t>
  </si>
  <si>
    <t>Must improve in Eng</t>
  </si>
  <si>
    <t>ANIRUDH S</t>
  </si>
  <si>
    <t>Must improve in Eng &amp; Sci</t>
  </si>
  <si>
    <t>ANUPAMA DEEPAK</t>
  </si>
  <si>
    <t>Good. Shown improvement</t>
  </si>
  <si>
    <t>ANUSHREE REDDY V</t>
  </si>
  <si>
    <t>Congratulations for getting centum in  II Lan</t>
  </si>
  <si>
    <t>ARJIT SREENIVASAN</t>
  </si>
  <si>
    <t>Needs improvement in Eng</t>
  </si>
  <si>
    <t>ARUNDATHI SUBRAMANIAN</t>
  </si>
  <si>
    <t>Concentrate more in math</t>
  </si>
  <si>
    <t>AVANTIKA SHARMA</t>
  </si>
  <si>
    <t>Can show  better performance in Eng.</t>
  </si>
  <si>
    <t xml:space="preserve">GURUCHARAN MANI  </t>
  </si>
  <si>
    <t xml:space="preserve">HITHAV REDDY A V </t>
  </si>
  <si>
    <t>Pay more attention to Eng &amp; Math</t>
  </si>
  <si>
    <t>KAUSTAV SRIDHAR</t>
  </si>
  <si>
    <t>Must improve in Math</t>
  </si>
  <si>
    <t xml:space="preserve">KRISHNA RAYA </t>
  </si>
  <si>
    <t xml:space="preserve">KRITHIK SENTHILNATHAN </t>
  </si>
  <si>
    <t>LAUHITH SATHISH KUMAR</t>
  </si>
  <si>
    <t>Concentrate more in Eng</t>
  </si>
  <si>
    <t xml:space="preserve">MIHIT RAJNISH BORKAR </t>
  </si>
  <si>
    <t>MITHUUN NIRMAL</t>
  </si>
  <si>
    <t>Congratulations for getting centum in  II Lan &amp; Sst</t>
  </si>
  <si>
    <t>MRITHYUNJAY L B</t>
  </si>
  <si>
    <t xml:space="preserve">PRAGATI J V </t>
  </si>
  <si>
    <t>Congratulations for getting centum in  II Lan ,Math,AI&amp; Sci</t>
  </si>
  <si>
    <t>Congratulations for getting centum in  Sci,Math,&amp; Sst</t>
  </si>
  <si>
    <t>PRANAV SRIRAM B</t>
  </si>
  <si>
    <t>RAGOTHTHAMAN S</t>
  </si>
  <si>
    <t>AB</t>
  </si>
  <si>
    <t>RAKSHANTH M</t>
  </si>
  <si>
    <t>RITHVIK KRISH</t>
  </si>
  <si>
    <t>ROSHANI KANDAN</t>
  </si>
  <si>
    <t>Congratulations for getting centum in  Sst</t>
  </si>
  <si>
    <t>SARVESH R</t>
  </si>
  <si>
    <t>SHIVANI K</t>
  </si>
  <si>
    <t>SHIVARAM RAMASWAMINATHAN</t>
  </si>
  <si>
    <t xml:space="preserve">SHRI HARISH R </t>
  </si>
  <si>
    <t xml:space="preserve">SRIVATSAN IYER G </t>
  </si>
  <si>
    <t>Must work hard to secure Pass mark in Math</t>
  </si>
  <si>
    <t xml:space="preserve">SRIYANSH M </t>
  </si>
  <si>
    <t>SUBHIKSHA G</t>
  </si>
  <si>
    <t>Good.</t>
  </si>
  <si>
    <t>ZARRAH NOREEN J</t>
  </si>
  <si>
    <t>ANIRUDH G S</t>
  </si>
  <si>
    <t>NT</t>
  </si>
  <si>
    <t xml:space="preserve"> </t>
  </si>
  <si>
    <t>Applied T C</t>
  </si>
  <si>
    <t>CLASS :  9</t>
  </si>
  <si>
    <t>NAME OF THE CLASS TEACHER :  
Mrs. Sudeshna Dutta</t>
  </si>
  <si>
    <t>AADHITHYA.R PANICKER</t>
  </si>
  <si>
    <t>should be regular to school to do better.</t>
  </si>
  <si>
    <t>AAROHI PANDEY</t>
  </si>
  <si>
    <t xml:space="preserve">can do better in 2nd language </t>
  </si>
  <si>
    <t>AARYAA.R.J</t>
  </si>
  <si>
    <t xml:space="preserve">can do better in English </t>
  </si>
  <si>
    <t>ADITHYA . M</t>
  </si>
  <si>
    <t xml:space="preserve">can do better in English and 2nd language </t>
  </si>
  <si>
    <t>ADITI.V</t>
  </si>
  <si>
    <t xml:space="preserve">can do better English and mathematics </t>
  </si>
  <si>
    <t>AISHWARYA VALLIAMMAI NACHIAPPAN</t>
  </si>
  <si>
    <t xml:space="preserve">With little effort you will excel in English. </t>
  </si>
  <si>
    <t>AMBUD MUKHERJEE</t>
  </si>
  <si>
    <t>With little more concentration you can do better</t>
  </si>
  <si>
    <t>ANANDHITA.R</t>
  </si>
  <si>
    <t xml:space="preserve">Can do better in all the subjects. </t>
  </si>
  <si>
    <t>APOORVA.S</t>
  </si>
  <si>
    <t xml:space="preserve">Excellent grade level achievement. </t>
  </si>
  <si>
    <t>ARTHI. S</t>
  </si>
  <si>
    <t>Can do better.</t>
  </si>
  <si>
    <t>DARSHANAA.S</t>
  </si>
  <si>
    <t>Regular studies will help to score.</t>
  </si>
  <si>
    <t xml:space="preserve">DISHA P THAKKER </t>
  </si>
  <si>
    <t xml:space="preserve">Have potential to do  better. </t>
  </si>
  <si>
    <t>HARINI.S</t>
  </si>
  <si>
    <t>can do better.</t>
  </si>
  <si>
    <t>HARIPRIYAN.V</t>
  </si>
  <si>
    <t>Should do regular studies .</t>
  </si>
  <si>
    <t>HARSHIKA DIWAKAR</t>
  </si>
  <si>
    <t>Has potential to do better.</t>
  </si>
  <si>
    <t>KOCHERLAKOTA CHAITRASREE</t>
  </si>
  <si>
    <t>KRTIN VRAJESH</t>
  </si>
  <si>
    <t>LAKSHITA S</t>
  </si>
  <si>
    <t>MANYATA JEYARAM</t>
  </si>
  <si>
    <t>NANDANA R.NAIR</t>
  </si>
  <si>
    <t>NAREIN AJITH</t>
  </si>
  <si>
    <t xml:space="preserve">Can do better. </t>
  </si>
  <si>
    <t>RAHUL.R.</t>
  </si>
  <si>
    <t>RYANN.P.N</t>
  </si>
  <si>
    <t>SAI VIDVATHAMAN.S</t>
  </si>
  <si>
    <t>should concentrate and work hard for his grades.</t>
  </si>
  <si>
    <t>SANJANA VIPIN</t>
  </si>
  <si>
    <t>SANJITHA.S</t>
  </si>
  <si>
    <t>SARVESH ARJUUN</t>
  </si>
  <si>
    <t>SEHAJ BORA.P</t>
  </si>
  <si>
    <t xml:space="preserve">should workhard in all the subjects. </t>
  </si>
  <si>
    <t>SWETHEESH KRISHNAN</t>
  </si>
  <si>
    <t xml:space="preserve">TRIPTHI JAIN.D </t>
  </si>
  <si>
    <t>VARSHINI.S</t>
  </si>
  <si>
    <t>Has potential to do do better.</t>
  </si>
  <si>
    <t>SUYASH ROUTRAY</t>
  </si>
  <si>
    <t>TC Applied</t>
  </si>
  <si>
    <t xml:space="preserve">Principal </t>
  </si>
  <si>
    <t xml:space="preserve">NAME OF THE CLASS TEACHER :  
Mrs. P Kolammal </t>
  </si>
  <si>
    <t>ADITYA GURUDUT</t>
  </si>
  <si>
    <t>Little more hard work in all the subjects would be appreciable</t>
  </si>
  <si>
    <t>ADVAIT SHRIVASTAVA</t>
  </si>
  <si>
    <t>ATHUL M</t>
  </si>
  <si>
    <t>BHAVANI.S.</t>
  </si>
  <si>
    <t>Absent for SST. Has the potential to score better marks in all the subjects</t>
  </si>
  <si>
    <t>DHANVANT SARAVANAN</t>
  </si>
  <si>
    <t>Absent for  SST. Has the potential to score better marks in all the subjects</t>
  </si>
  <si>
    <t>ELAKKIA BALASUBRAMANIAN</t>
  </si>
  <si>
    <t>HRIDHAY ANAND.M</t>
  </si>
  <si>
    <t>JANAVI IYER.S</t>
  </si>
  <si>
    <t>JOSHITAA.R.</t>
  </si>
  <si>
    <t>KARTIKEYA.J</t>
  </si>
  <si>
    <t>Absent for Tamil. Little more effort and hardwork in the subjects would be appreciable</t>
  </si>
  <si>
    <t>KAVYA NITESHKUMAR AGRAWAL</t>
  </si>
  <si>
    <t>NANDHANA P M</t>
  </si>
  <si>
    <t>RAKSHA JOSEPHINE.R</t>
  </si>
  <si>
    <t>RASHMIKA CHOWDARY.K</t>
  </si>
  <si>
    <t>SAHANA.A</t>
  </si>
  <si>
    <t>Well done . Has the potential to excel in all the subjects.</t>
  </si>
  <si>
    <t>SAI NAVIN BALAKRISHNAN</t>
  </si>
  <si>
    <t>SAI SANTOSH.S</t>
  </si>
  <si>
    <t>SATYARSHI SHAMBO</t>
  </si>
  <si>
    <t>SHARAN.M</t>
  </si>
  <si>
    <t>Performed well. Needs to focus in Tamil</t>
  </si>
  <si>
    <t>SHIVA THARSHAN.S</t>
  </si>
  <si>
    <t>Performed well , needs more focus for better scores</t>
  </si>
  <si>
    <t>SHRIKA RAMAKRISHNAN</t>
  </si>
  <si>
    <t>SIDDHARTH BALAKRISHNAN</t>
  </si>
  <si>
    <t xml:space="preserve">SRIHITA SVNSS </t>
  </si>
  <si>
    <t>Absent for English and Tamil.Has the potential to score better score.</t>
  </si>
  <si>
    <t>SRIVARDHINI.C</t>
  </si>
  <si>
    <t>TANEESHA.A</t>
  </si>
  <si>
    <t>Absent for Tamil and SST. Little more effort and hardwork in the subjects would be appreciable</t>
  </si>
  <si>
    <t>VAIBHAV ARYA. R</t>
  </si>
  <si>
    <t>Little more effort and hardwork in English and Science would be appreciable</t>
  </si>
  <si>
    <t>VANSH MITTAL</t>
  </si>
  <si>
    <t>VIDYA NACHAMMAI NACHIAPPAN</t>
  </si>
  <si>
    <t>VIKASNI SRI</t>
  </si>
  <si>
    <t>YUKTHA LUNKAR.Y</t>
  </si>
  <si>
    <t>Absent for SST. Needs to work hard  to score better marks in all the subjects</t>
  </si>
  <si>
    <t>YASHASVINI RAVISHANKAR</t>
  </si>
  <si>
    <t>New Admission</t>
  </si>
  <si>
    <t>ASHWANTH RAMANUJAM</t>
  </si>
  <si>
    <t>NIKHIL KRISHNA.G</t>
  </si>
  <si>
    <t>VIBUSHA SRI</t>
  </si>
  <si>
    <t>YASHNA.G</t>
  </si>
  <si>
    <t xml:space="preserve">NAME OF THE CLASS TEACHER :  
Mrs. Jeyabharathi S </t>
  </si>
  <si>
    <t>AADESH  SARAVANAN  KUTTUVA</t>
  </si>
  <si>
    <t>Has potential for better performance.</t>
  </si>
  <si>
    <t>AATHIRAI.R.S</t>
  </si>
  <si>
    <t>Excellent perrformance</t>
  </si>
  <si>
    <t>ADITI RAMACHANDRAN</t>
  </si>
  <si>
    <t>AJAY KUMAR.M</t>
  </si>
  <si>
    <t>Has potential for better performance</t>
  </si>
  <si>
    <t>AJAY.K</t>
  </si>
  <si>
    <t>Needs to improve and concentrate in all subjects .Re test candidate from class 8 annual exame.</t>
  </si>
  <si>
    <t>ARAVINDHAN.S</t>
  </si>
  <si>
    <t>Absent for all the exams.</t>
  </si>
  <si>
    <t>CHANDHINI.S.</t>
  </si>
  <si>
    <t>Excellent perrformance. Little more efforts to put fo better score in 2 Language.</t>
  </si>
  <si>
    <t>DIYA.V</t>
  </si>
  <si>
    <t>With little more cautious effort is capable of scoring better in all the subjects.</t>
  </si>
  <si>
    <t>GAURAV A Y</t>
  </si>
  <si>
    <t>Needs to realize his potential and plan accordingly to get better marks.</t>
  </si>
  <si>
    <t>HARISH.S</t>
  </si>
  <si>
    <t>HASHINI.K</t>
  </si>
  <si>
    <t>Little more regular effort is capable of doing much better in all the subjects.Absent for Tamil and English.</t>
  </si>
  <si>
    <t>JANANI.K</t>
  </si>
  <si>
    <t>JAYASHREE.H</t>
  </si>
  <si>
    <t>KARTHIK.K.N.</t>
  </si>
  <si>
    <t>Little more regular effort is capable of doing much better in all the subjects.</t>
  </si>
  <si>
    <t xml:space="preserve">KUMARAN.S </t>
  </si>
  <si>
    <t xml:space="preserve">Strives to do his best, little more regular effort can do better. </t>
  </si>
  <si>
    <t>MADHUSHREE.A</t>
  </si>
  <si>
    <t>MAHATI.P.V</t>
  </si>
  <si>
    <t>Should prepare a regular study schedule for the descent score</t>
  </si>
  <si>
    <t>PARTHIPAN.K</t>
  </si>
  <si>
    <t>PAVAN.B</t>
  </si>
  <si>
    <t>PRAGATI.R</t>
  </si>
  <si>
    <t>Can improve the scores with little more focus. Needs more practice in Eng and II Lang</t>
  </si>
  <si>
    <t>PRANAV SHAKTI</t>
  </si>
  <si>
    <t>Capable of scoring more in all subjects.</t>
  </si>
  <si>
    <t>PRANAYAA.S</t>
  </si>
  <si>
    <t>PRASANNA VENKATESAN</t>
  </si>
  <si>
    <t>Needs more revision in all subjects. Absent for Tamil..</t>
  </si>
  <si>
    <t>PRIANKA.M</t>
  </si>
  <si>
    <t>Needs more revision in all subjects. Absent for AI.</t>
  </si>
  <si>
    <t>PRISHA DEEPTI.A</t>
  </si>
  <si>
    <t>Needs more revision in all subjects</t>
  </si>
  <si>
    <t>RITHIK VIDHUN.P.S.</t>
  </si>
  <si>
    <t>ROSHINI.C.V</t>
  </si>
  <si>
    <t>Needs more revision in all subjects. Absent for social science.</t>
  </si>
  <si>
    <t>SARANYA.S.</t>
  </si>
  <si>
    <t>SARVESH KANNAN</t>
  </si>
  <si>
    <t>SHERINE.A</t>
  </si>
  <si>
    <t>Excellent perrformance. Little more efforts to put for better score in 2 Languageand Math.</t>
  </si>
  <si>
    <t>SHIVANI.M</t>
  </si>
  <si>
    <t>SHRUTHI SAHANA.K.M</t>
  </si>
  <si>
    <t>VASUDHA SRIRAM</t>
  </si>
  <si>
    <t>Capable of scoring more in all subjects.Absent for AI.</t>
  </si>
  <si>
    <t>VIGNESH.S</t>
  </si>
  <si>
    <t>JYOTSNA HARIKRISHNAN</t>
  </si>
  <si>
    <t>RISHI ASHWATH.R</t>
  </si>
  <si>
    <t>SRIHARI.T.P</t>
  </si>
  <si>
    <t>VISHVANATHAN.S</t>
  </si>
  <si>
    <t>NAME OF THE CLASS TEACHER :  
Mrs. Priya M P</t>
  </si>
  <si>
    <t>9C</t>
  </si>
  <si>
    <t>AAISHA HAKIM</t>
  </si>
  <si>
    <t>AKSHAYA M</t>
  </si>
  <si>
    <t>AVANTIKA MOTHA </t>
  </si>
  <si>
    <t>DARSHAN.V</t>
  </si>
  <si>
    <t xml:space="preserve">Overall performance is good.Needs more revision in English </t>
  </si>
  <si>
    <t>GOLI VARSHINI</t>
  </si>
  <si>
    <t>HARSHITHA SHIVRAM</t>
  </si>
  <si>
    <t xml:space="preserve">KAJHALNIVASINI.RS </t>
  </si>
  <si>
    <t>KHRITHIK.P</t>
  </si>
  <si>
    <t>KRISH RAHUL RAMESH</t>
  </si>
  <si>
    <t>Can improve the scores with little more focus. Needs more practice in Math</t>
  </si>
  <si>
    <t>MOHITAA.N.K</t>
  </si>
  <si>
    <t>NAITHIK ANAND.V</t>
  </si>
  <si>
    <t>PRANAV BHARATHY SEELAN.J</t>
  </si>
  <si>
    <t>RAGA NANDA.R</t>
  </si>
  <si>
    <t>RANJANA VENKATESWARAN</t>
  </si>
  <si>
    <t>RISHAB MEHTA. M</t>
  </si>
  <si>
    <t>SAANVI MISHRA</t>
  </si>
  <si>
    <t>SADHIKA c s</t>
  </si>
  <si>
    <t>SAKETHRAM SUDHARSEN</t>
  </si>
  <si>
    <t>SANJANA PRADEEP</t>
  </si>
  <si>
    <t>SANSKRITHI.R.S</t>
  </si>
  <si>
    <t>SHARVESH.S</t>
  </si>
  <si>
    <t>SIDHARRTH.V</t>
  </si>
  <si>
    <t>Can improve the scores with little more focus. Good score in Math!!!</t>
  </si>
  <si>
    <t>SRIJAN.C</t>
  </si>
  <si>
    <t>TRISSHANTH.L</t>
  </si>
  <si>
    <t xml:space="preserve">Can improve the scores with little more focus. </t>
  </si>
  <si>
    <t>UBADHYA SUDHARSAN</t>
  </si>
  <si>
    <t xml:space="preserve">Overall performance is good.Needs more revision in English and Math </t>
  </si>
  <si>
    <t>VARNIKA SINGHAL</t>
  </si>
  <si>
    <t>Overall performance is good.Needs more revision in English  and II Lang</t>
  </si>
  <si>
    <t>VINAY.D</t>
  </si>
  <si>
    <t>VINAYAK.E</t>
  </si>
  <si>
    <t>VISHNU CHAITHANYA.A.V</t>
  </si>
  <si>
    <t>RITHU.S</t>
  </si>
  <si>
    <t>DEEPTI.S</t>
  </si>
  <si>
    <t>KANISHK.K</t>
  </si>
  <si>
    <t>PHOORNA VIGNESH HARIBABU</t>
  </si>
  <si>
    <t>NAME OF THE CLASS TEACHER :  
Mrs. M Sugantha</t>
  </si>
  <si>
    <t>AADHIL JUNAID.A</t>
  </si>
  <si>
    <t>Good.Put more effort to score more marks in Social</t>
  </si>
  <si>
    <t>ADHISH.C.R</t>
  </si>
  <si>
    <t>AKSHAYA R</t>
  </si>
  <si>
    <t xml:space="preserve">Good.Can do better in English
</t>
  </si>
  <si>
    <t>APINAYA.V</t>
  </si>
  <si>
    <t>Good.put more effort to score more marks in Math</t>
  </si>
  <si>
    <t>DHARANI BABU</t>
  </si>
  <si>
    <t xml:space="preserve"> can do better in English</t>
  </si>
  <si>
    <t>EVYAVAN.P</t>
  </si>
  <si>
    <t>Good.Has shown improvement.Mus t improve in all the subject</t>
  </si>
  <si>
    <t>GIRISHA PRASSANNA</t>
  </si>
  <si>
    <t>well Done.Keep it up</t>
  </si>
  <si>
    <t>HANSIKA.S</t>
  </si>
  <si>
    <t>Excellent.Keep it up</t>
  </si>
  <si>
    <t>HASINI.T.A</t>
  </si>
  <si>
    <t>put more effort to score more marks</t>
  </si>
  <si>
    <t>JANANI SHRI.R</t>
  </si>
  <si>
    <t>KAVIN CHANDAR.G</t>
  </si>
  <si>
    <t>Must improve in all subjects</t>
  </si>
  <si>
    <t>KAVYA T.S</t>
  </si>
  <si>
    <t>KIRAN KUMAR</t>
  </si>
  <si>
    <t>Can do better in Math and Science</t>
  </si>
  <si>
    <t>KIRTHI .U</t>
  </si>
  <si>
    <t>Can do better in Math and  English</t>
  </si>
  <si>
    <t>LEKHA.G</t>
  </si>
  <si>
    <t>Good.Keep it up</t>
  </si>
  <si>
    <t>LOHENDHAR.J</t>
  </si>
  <si>
    <t>MAGESH.S</t>
  </si>
  <si>
    <t>Good.can do better in Social</t>
  </si>
  <si>
    <t>MUKGUNTHAN.K.P</t>
  </si>
  <si>
    <t>can do better in English and Math</t>
  </si>
  <si>
    <t>NAVIN RAAJ.S.V</t>
  </si>
  <si>
    <t>Put more effort to score more marks in Social</t>
  </si>
  <si>
    <t>NISHANTH MURUGES.V</t>
  </si>
  <si>
    <t>Good .Can do better in English</t>
  </si>
  <si>
    <t>PAVIN.B</t>
  </si>
  <si>
    <t>PAVITRA.B.K</t>
  </si>
  <si>
    <t>Can do better in Math</t>
  </si>
  <si>
    <t>POOJITHA SRI.A.P</t>
  </si>
  <si>
    <t>PRANAV.Y</t>
  </si>
  <si>
    <t>SAI KRISHNA R</t>
  </si>
  <si>
    <t>Must improve in Math and Social</t>
  </si>
  <si>
    <t>SAISRI.M</t>
  </si>
  <si>
    <t>SANJEEV G</t>
  </si>
  <si>
    <t>Good.Put more effort to score more marks</t>
  </si>
  <si>
    <t>SHRUTIKA.M</t>
  </si>
  <si>
    <t>Has shown improvement.Can do better</t>
  </si>
  <si>
    <t>SRI HARI.P</t>
  </si>
  <si>
    <t>TANISHA SAI . V</t>
  </si>
  <si>
    <t>Can do better in Social</t>
  </si>
  <si>
    <t>VIKAS PRASANNA</t>
  </si>
  <si>
    <t>VINAY RAJ.V</t>
  </si>
  <si>
    <t>Can do better</t>
  </si>
  <si>
    <t>YUVARISHI KESAVAN.J</t>
  </si>
  <si>
    <t>well done.Keep it up</t>
  </si>
  <si>
    <t>AASHINI.U</t>
  </si>
  <si>
    <t>AEZHILMURUGAN.B.A</t>
  </si>
  <si>
    <t>DHITSITHAA.S</t>
  </si>
  <si>
    <t>NAME OF THE CLASS TEACHER :  
Mrs. Unnamalai P</t>
  </si>
  <si>
    <t>9F</t>
  </si>
  <si>
    <t>ARJUN.M.N.</t>
  </si>
  <si>
    <t>Should strive to score better in Science and Social.</t>
  </si>
  <si>
    <t>ARVIND.K.R</t>
  </si>
  <si>
    <t>with little more effort can improve his overall score.</t>
  </si>
  <si>
    <t>AYAAN RAWOOF</t>
  </si>
  <si>
    <t>Little more effort on the content of English literature will help to improve his overall score.</t>
  </si>
  <si>
    <t>BRINDHA.P</t>
  </si>
  <si>
    <t xml:space="preserve">Needs to put in regular effort to improve her marks in all the subjects. </t>
  </si>
  <si>
    <t>DHANYAVARSHINI S</t>
  </si>
  <si>
    <t xml:space="preserve">She can do much better with little more cautious effort. </t>
  </si>
  <si>
    <t>DHARSHINIPRIYA.V</t>
  </si>
  <si>
    <t>GANESH KUMAR.K.S.</t>
  </si>
  <si>
    <t>Needs to work on sustaining concentration in class. Has to put in sincere effort to do better.</t>
  </si>
  <si>
    <t>HARINI.R.R.</t>
  </si>
  <si>
    <t>Little more practice and effort in Math and Science will help to improve her overall score.</t>
  </si>
  <si>
    <t>HARSHA.V</t>
  </si>
  <si>
    <t>Needs to put in regular effort to improve her social score.</t>
  </si>
  <si>
    <t>HARSHITHA RANJITH</t>
  </si>
  <si>
    <t>With regular practive and sincere effort she is capable of scoring better marks.</t>
  </si>
  <si>
    <t>HARSINI S</t>
  </si>
  <si>
    <t>Is capable of achieving better marks with planned and regular effort.</t>
  </si>
  <si>
    <t>HARTHISH.V</t>
  </si>
  <si>
    <t>Is capable of doing better with little more careful effort in all the subjects.</t>
  </si>
  <si>
    <t>KAAMYA GANESH</t>
  </si>
  <si>
    <t>Needs to put in effort in Social Science to improve her overall score.</t>
  </si>
  <si>
    <t>KANISHKHA.S</t>
  </si>
  <si>
    <t>Has to put in intense effort in Math, Science and Social to get better marks.</t>
  </si>
  <si>
    <t>KAVIBALAN.P</t>
  </si>
  <si>
    <t>Can do better with little more regular effort.</t>
  </si>
  <si>
    <t>LAKSHANADITYA.B</t>
  </si>
  <si>
    <t>Is capable of doing much better with cautious effort.</t>
  </si>
  <si>
    <t>LEENA.J</t>
  </si>
  <si>
    <t>Sould work on Math and Science concepts to do better.</t>
  </si>
  <si>
    <t>NEDEESHWAR.S</t>
  </si>
  <si>
    <t>NIKHITHA.S</t>
  </si>
  <si>
    <t>Needs to put in little more effort in Math and Science concepts to do better.</t>
  </si>
  <si>
    <t>NITHEESH.M</t>
  </si>
  <si>
    <t xml:space="preserve">Has to focus more on Social for better score. </t>
  </si>
  <si>
    <t>NITTIN.P.K.S</t>
  </si>
  <si>
    <t>Needs to focus in English,  Tamil and Science to achieve a better overall score.</t>
  </si>
  <si>
    <t>PAVALAN.P</t>
  </si>
  <si>
    <t>PRAHNAV.V</t>
  </si>
  <si>
    <t>Little more cautious effort will help to improve his overall score.</t>
  </si>
  <si>
    <t>PRANAV SWAMINATHAN</t>
  </si>
  <si>
    <t>RAMYUKTHA.A</t>
  </si>
  <si>
    <t>Has to aim to get full marks in all the subjects.</t>
  </si>
  <si>
    <t>SANJAY SWAMINATHAN</t>
  </si>
  <si>
    <t>SHWETA.G</t>
  </si>
  <si>
    <t>Needs to practice Math concepts for better score.</t>
  </si>
  <si>
    <t>SRILAYA.R</t>
  </si>
  <si>
    <t>SURYA S</t>
  </si>
  <si>
    <t>Has to work Math, Science and Social for better overall score.</t>
  </si>
  <si>
    <t>SWATHI S</t>
  </si>
  <si>
    <t>TANAY SANTHOSH.G</t>
  </si>
  <si>
    <t>Needs to work on all the subjects to get better marks.</t>
  </si>
  <si>
    <t>THARAKESHWAR.A.S</t>
  </si>
  <si>
    <t>YASHWANTH. P</t>
  </si>
  <si>
    <t>Needs to put in regular effort in all the subjects to do better.</t>
  </si>
  <si>
    <t>THARUNIKA .N.D.</t>
  </si>
  <si>
    <t xml:space="preserve">Has to put in regular effort with focus in all the subjects to do better. </t>
  </si>
  <si>
    <t>M</t>
  </si>
  <si>
    <t>NAME OF THE CLASS TEACHER :  
Mrs. Deepa N</t>
  </si>
  <si>
    <t>ADITI.A</t>
  </si>
  <si>
    <t>Good in Tamil.Capable of scoring more in other subjects</t>
  </si>
  <si>
    <t>ADITYA KARUPPIAH</t>
  </si>
  <si>
    <t>Excellent in Math &amp; SST. Keep it up</t>
  </si>
  <si>
    <t>AKSHITH K</t>
  </si>
  <si>
    <t xml:space="preserve">Capable of scoring more in Math,Eng &amp; Sci </t>
  </si>
  <si>
    <t>ANIKA GOWRY.G</t>
  </si>
  <si>
    <t>CAVIN JOEL.J</t>
  </si>
  <si>
    <t>Can score better with more focus and consistent effort</t>
  </si>
  <si>
    <t>HARSHITH M</t>
  </si>
  <si>
    <t>Can score better with little more effort</t>
  </si>
  <si>
    <t>JAGATHI.S</t>
  </si>
  <si>
    <t>Needs more revision in English</t>
  </si>
  <si>
    <t>JAGAVI SHREE.P</t>
  </si>
  <si>
    <t>Excellent in SST. Capable of scoring more in other subjects also</t>
  </si>
  <si>
    <t>JAISHRI.A</t>
  </si>
  <si>
    <t>Good score in Tamil. Needs more revision and practice in other subjects</t>
  </si>
  <si>
    <t xml:space="preserve">JANAVI.S </t>
  </si>
  <si>
    <t>Extra effort is expected in Math &amp; Science</t>
  </si>
  <si>
    <t>JAYA ADHITHYA.J</t>
  </si>
  <si>
    <t>Can score better if little more effort is taken</t>
  </si>
  <si>
    <t>KANISH KARTHIK.S</t>
  </si>
  <si>
    <t>KARTHIK.A</t>
  </si>
  <si>
    <t>Needs more attention in English</t>
  </si>
  <si>
    <t>KAVIN ARUMUGAM</t>
  </si>
  <si>
    <t>Good. Capable of scoring more in English</t>
  </si>
  <si>
    <t>KAYAL N</t>
  </si>
  <si>
    <t>Capable of scoring more if little more effort is taken</t>
  </si>
  <si>
    <t>LAKSHANYA.R.</t>
  </si>
  <si>
    <t xml:space="preserve">Absent </t>
  </si>
  <si>
    <t>MANICKAM.RM.V</t>
  </si>
  <si>
    <t>NATCHATHIRA.V.S</t>
  </si>
  <si>
    <t>Needs more revision and practice to score better in all subjects</t>
  </si>
  <si>
    <t>NETRAA.S</t>
  </si>
  <si>
    <t>Excellent in Tamil &amp; SST. Needs more practice in Math &amp; Science</t>
  </si>
  <si>
    <t>NILA.S</t>
  </si>
  <si>
    <t>Good. Capable of scoring more in all subjects</t>
  </si>
  <si>
    <t>PARTHA SRIRAM.BA</t>
  </si>
  <si>
    <t>PAVITHRA.S</t>
  </si>
  <si>
    <t>POOSHIKA.S</t>
  </si>
  <si>
    <t>ROHIT.P.V.</t>
  </si>
  <si>
    <t>Needs little more revision to score better</t>
  </si>
  <si>
    <t>SAI DARSHAN.M</t>
  </si>
  <si>
    <t>SAINATH .S</t>
  </si>
  <si>
    <t>Needs more practice in Math &amp; Science. Should try not to miss the exams</t>
  </si>
  <si>
    <t>SHIVANI.S</t>
  </si>
  <si>
    <t>SHRINIDHIKHA.V</t>
  </si>
  <si>
    <t>SRUTHISHNA.V</t>
  </si>
  <si>
    <t>SUKESH.K.J</t>
  </si>
  <si>
    <t>Capable of scoring more with little more focus and attention</t>
  </si>
  <si>
    <t>SURIYA KANNAN</t>
  </si>
  <si>
    <t>Excellent in Science &amp; Sst. Capable of scoring more in other subjects also</t>
  </si>
  <si>
    <t>YASHWANTH ANANTH</t>
  </si>
  <si>
    <t>GOKUL.K</t>
  </si>
  <si>
    <t>HEMANTH RAM.A</t>
  </si>
  <si>
    <t>LOKITH KRISHNA PALANISAMY</t>
  </si>
  <si>
    <t>NITHIN.K</t>
  </si>
  <si>
    <t>YATHIN SATHYA 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</si>
</sst>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2">
    <font>
      <sz val="11.0"/>
      <color theme="1"/>
      <name val="Calibri"/>
      <scheme val="minor"/>
    </font>
    <font>
      <b/>
      <sz val="12.0"/>
      <color theme="1"/>
      <name val="Cambria"/>
    </font>
    <font/>
    <font>
      <sz val="12.0"/>
      <color theme="1"/>
      <name val="Cambria"/>
    </font>
    <font>
      <sz val="11.0"/>
      <color theme="1"/>
      <name val="Cambria"/>
    </font>
    <font>
      <b/>
      <sz val="11.0"/>
      <color theme="1"/>
      <name val="Cambria"/>
    </font>
    <font>
      <sz val="11.0"/>
      <color rgb="FF000000"/>
      <name val="Cambria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Cambria"/>
    </font>
    <font>
      <color theme="1"/>
      <name val="Calibri"/>
      <scheme val="minor"/>
    </font>
    <font>
      <b/>
      <sz val="12.0"/>
      <color rgb="FF000000"/>
      <name val="Cambria"/>
    </font>
    <font>
      <sz val="12.0"/>
      <color rgb="FF000000"/>
      <name val="Cambria"/>
    </font>
    <font>
      <b/>
      <sz val="13.0"/>
      <color rgb="FF000000"/>
      <name val="Cambria"/>
    </font>
    <font>
      <b/>
      <sz val="14.0"/>
      <color theme="1"/>
      <name val="Cambria"/>
    </font>
    <font>
      <b/>
      <sz val="14.0"/>
      <color rgb="FFFF0000"/>
      <name val="Cambria"/>
    </font>
    <font>
      <b/>
      <sz val="11.0"/>
      <color rgb="FFFF0000"/>
      <name val="Cambria"/>
    </font>
    <font>
      <sz val="11.0"/>
      <color rgb="FFFF0000"/>
      <name val="Cambria"/>
    </font>
    <font>
      <sz val="10.0"/>
      <color theme="1"/>
      <name val="Calibri"/>
    </font>
    <font>
      <sz val="10.0"/>
      <color theme="1"/>
      <name val="Cambria"/>
    </font>
    <font>
      <sz val="10.0"/>
      <color rgb="FF000000"/>
      <name val="Cambria"/>
    </font>
    <font>
      <sz val="10.0"/>
      <color rgb="FF363639"/>
      <name val="Lora"/>
    </font>
    <font>
      <sz val="10.0"/>
      <color rgb="FF202124"/>
      <name val="&quot;Google Sans&quot;"/>
    </font>
    <font>
      <sz val="10.0"/>
      <color rgb="FF000000"/>
      <name val="Calibri"/>
    </font>
    <font>
      <sz val="10.0"/>
      <color rgb="FFFF0000"/>
      <name val="Cambria"/>
    </font>
    <font>
      <color rgb="FF000000"/>
      <name val="Docs-Cambria"/>
    </font>
    <font>
      <b/>
      <sz val="11.0"/>
      <color rgb="FF000000"/>
      <name val="Cambria"/>
    </font>
    <font>
      <sz val="11.0"/>
      <color rgb="FF222222"/>
      <name val="Cambria"/>
    </font>
    <font>
      <sz val="11.0"/>
      <color rgb="FF434343"/>
      <name val="Cambria"/>
    </font>
    <font>
      <sz val="12.0"/>
      <color rgb="FF000000"/>
      <name val="Calibri"/>
    </font>
    <font>
      <sz val="12.0"/>
      <color theme="1"/>
      <name val="Calibri"/>
    </font>
    <font>
      <b/>
      <sz val="10.0"/>
      <color rgb="FF000000"/>
      <name val="Cambria"/>
    </font>
    <font>
      <b/>
      <sz val="13.0"/>
      <color theme="1"/>
      <name val="Cambria"/>
    </font>
    <font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color theme="1"/>
      <name val="Cambria"/>
    </font>
    <font>
      <color rgb="FF363639"/>
      <name val="Lora"/>
    </font>
    <font>
      <color rgb="FF202124"/>
      <name val="Google Sans"/>
    </font>
    <font>
      <sz val="11.0"/>
      <color theme="1"/>
      <name val="Docs-Cambria"/>
    </font>
    <font>
      <color rgb="FF000000"/>
      <name val="Arial"/>
    </font>
    <font>
      <b/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7F8F8"/>
        <bgColor rgb="FFF7F8F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3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2" fontId="1" numFmtId="0" xfId="0" applyAlignment="1" applyBorder="1" applyFont="1">
      <alignment horizontal="left" vertical="center"/>
    </xf>
    <xf borderId="6" fillId="0" fontId="2" numFmtId="0" xfId="0" applyBorder="1" applyFont="1"/>
    <xf borderId="7" fillId="2" fontId="1" numFmtId="0" xfId="0" applyAlignment="1" applyBorder="1" applyFont="1">
      <alignment horizontal="left" vertical="center"/>
    </xf>
    <xf borderId="7" fillId="2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12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4" fillId="2" fontId="4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left" vertical="center"/>
    </xf>
    <xf borderId="14" fillId="2" fontId="4" numFmtId="0" xfId="0" applyAlignment="1" applyBorder="1" applyFont="1">
      <alignment horizontal="center" shrinkToFit="0" vertical="center" wrapText="1"/>
    </xf>
    <xf borderId="14" fillId="3" fontId="5" numFmtId="0" xfId="0" applyAlignment="1" applyBorder="1" applyFill="1" applyFont="1">
      <alignment horizontal="center" readingOrder="0" vertical="center"/>
    </xf>
    <xf borderId="14" fillId="4" fontId="4" numFmtId="0" xfId="0" applyAlignment="1" applyBorder="1" applyFill="1" applyFont="1">
      <alignment horizontal="center" vertical="center"/>
    </xf>
    <xf borderId="14" fillId="4" fontId="4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 shrinkToFit="0" vertical="center" wrapText="0"/>
    </xf>
    <xf borderId="14" fillId="4" fontId="4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shrinkToFit="0" wrapText="1"/>
    </xf>
    <xf borderId="14" fillId="0" fontId="4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left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left" readingOrder="0" vertical="center"/>
    </xf>
    <xf borderId="14" fillId="2" fontId="5" numFmtId="0" xfId="0" applyAlignment="1" applyBorder="1" applyFont="1">
      <alignment horizontal="left"/>
    </xf>
    <xf borderId="14" fillId="2" fontId="4" numFmtId="0" xfId="0" applyAlignment="1" applyBorder="1" applyFont="1">
      <alignment horizontal="center"/>
    </xf>
    <xf borderId="14" fillId="2" fontId="5" numFmtId="0" xfId="0" applyAlignment="1" applyBorder="1" applyFont="1">
      <alignment horizontal="left" vertical="center"/>
    </xf>
    <xf borderId="14" fillId="2" fontId="5" numFmtId="0" xfId="0" applyAlignment="1" applyBorder="1" applyFont="1">
      <alignment horizontal="center" vertical="center"/>
    </xf>
    <xf borderId="14" fillId="2" fontId="3" numFmtId="0" xfId="0" applyBorder="1" applyFont="1"/>
    <xf borderId="14" fillId="2" fontId="3" numFmtId="0" xfId="0" applyAlignment="1" applyBorder="1" applyFont="1">
      <alignment horizontal="center"/>
    </xf>
    <xf borderId="14" fillId="2" fontId="9" numFmtId="0" xfId="0" applyAlignment="1" applyBorder="1" applyFont="1">
      <alignment horizontal="left" vertical="center"/>
    </xf>
    <xf borderId="14" fillId="2" fontId="9" numFmtId="0" xfId="0" applyAlignment="1" applyBorder="1" applyFont="1">
      <alignment horizontal="center" vertical="center"/>
    </xf>
    <xf borderId="14" fillId="2" fontId="3" numFmtId="164" xfId="0" applyAlignment="1" applyBorder="1" applyFont="1" applyNumberFormat="1">
      <alignment horizontal="center" vertical="center"/>
    </xf>
    <xf borderId="14" fillId="0" fontId="10" numFmtId="0" xfId="0" applyBorder="1" applyFont="1"/>
    <xf borderId="14" fillId="2" fontId="3" numFmtId="164" xfId="0" applyAlignment="1" applyBorder="1" applyFont="1" applyNumberFormat="1">
      <alignment horizontal="center" shrinkToFit="0" vertical="center" wrapText="1"/>
    </xf>
    <xf borderId="14" fillId="2" fontId="1" numFmtId="0" xfId="0" applyAlignment="1" applyBorder="1" applyFont="1">
      <alignment horizontal="left" vertical="center"/>
    </xf>
    <xf borderId="14" fillId="2" fontId="3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left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center"/>
    </xf>
    <xf borderId="16" fillId="2" fontId="3" numFmtId="0" xfId="0" applyAlignment="1" applyBorder="1" applyFont="1">
      <alignment horizontal="center" shrinkToFit="0" wrapText="1"/>
    </xf>
    <xf borderId="1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shrinkToFit="0" wrapText="1"/>
    </xf>
    <xf borderId="4" fillId="4" fontId="11" numFmtId="0" xfId="0" applyBorder="1" applyFont="1"/>
    <xf borderId="4" fillId="4" fontId="12" numFmtId="0" xfId="0" applyAlignment="1" applyBorder="1" applyFont="1">
      <alignment horizontal="center"/>
    </xf>
    <xf borderId="4" fillId="4" fontId="12" numFmtId="0" xfId="0" applyBorder="1" applyFont="1"/>
    <xf borderId="0" fillId="0" fontId="13" numFmtId="0" xfId="0" applyFont="1"/>
    <xf borderId="0" fillId="0" fontId="13" numFmtId="0" xfId="0" applyAlignment="1" applyFont="1">
      <alignment vertical="center"/>
    </xf>
    <xf borderId="1" fillId="2" fontId="14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4" fillId="2" fontId="3" numFmtId="0" xfId="0" applyAlignment="1" applyBorder="1" applyFont="1">
      <alignment horizontal="left" shrinkToFit="0" vertical="center" wrapText="1"/>
    </xf>
    <xf borderId="14" fillId="3" fontId="4" numFmtId="0" xfId="0" applyAlignment="1" applyBorder="1" applyFont="1">
      <alignment horizontal="center" readingOrder="0" vertical="center"/>
    </xf>
    <xf borderId="14" fillId="3" fontId="15" numFmtId="0" xfId="0" applyAlignment="1" applyBorder="1" applyFont="1">
      <alignment horizontal="center" readingOrder="0" vertical="center"/>
    </xf>
    <xf borderId="14" fillId="3" fontId="16" numFmtId="0" xfId="0" applyAlignment="1" applyBorder="1" applyFont="1">
      <alignment horizontal="center" readingOrder="0" vertical="center"/>
    </xf>
    <xf borderId="14" fillId="3" fontId="17" numFmtId="0" xfId="0" applyAlignment="1" applyBorder="1" applyFont="1">
      <alignment horizontal="center" readingOrder="0" vertical="center"/>
    </xf>
    <xf borderId="14" fillId="2" fontId="12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left" shrinkToFit="0" vertical="center" wrapText="1"/>
    </xf>
    <xf borderId="14" fillId="2" fontId="4" numFmtId="0" xfId="0" applyAlignment="1" applyBorder="1" applyFont="1">
      <alignment horizontal="center" readingOrder="0" vertical="center"/>
    </xf>
    <xf borderId="14" fillId="2" fontId="18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left" shrinkToFit="0" vertical="center" wrapText="1"/>
    </xf>
    <xf borderId="14" fillId="2" fontId="1" numFmtId="0" xfId="0" applyAlignment="1" applyBorder="1" applyFont="1">
      <alignment horizontal="left" shrinkToFit="0" wrapText="1"/>
    </xf>
    <xf borderId="14" fillId="2" fontId="1" numFmtId="0" xfId="0" applyAlignment="1" applyBorder="1" applyFont="1">
      <alignment horizontal="center"/>
    </xf>
    <xf borderId="14" fillId="2" fontId="1" numFmtId="0" xfId="0" applyAlignment="1" applyBorder="1" applyFont="1">
      <alignment horizontal="left"/>
    </xf>
    <xf borderId="14" fillId="2" fontId="5" numFmtId="0" xfId="0" applyAlignment="1" applyBorder="1" applyFont="1">
      <alignment shrinkToFit="0" wrapText="1"/>
    </xf>
    <xf borderId="14" fillId="2" fontId="1" numFmtId="0" xfId="0" applyBorder="1" applyFont="1"/>
    <xf borderId="14" fillId="2" fontId="1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shrinkToFit="0" wrapText="1"/>
    </xf>
    <xf borderId="1" fillId="2" fontId="9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left" vertical="center"/>
    </xf>
    <xf borderId="14" fillId="2" fontId="9" numFmtId="0" xfId="0" applyAlignment="1" applyBorder="1" applyFont="1">
      <alignment vertical="center"/>
    </xf>
    <xf borderId="11" fillId="2" fontId="9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10" fillId="2" fontId="9" numFmtId="0" xfId="0" applyAlignment="1" applyBorder="1" applyFont="1">
      <alignment horizontal="center" shrinkToFit="0" vertical="center" wrapText="1"/>
    </xf>
    <xf borderId="11" fillId="2" fontId="9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readingOrder="0" shrinkToFit="0" vertical="center" wrapText="1"/>
    </xf>
    <xf borderId="15" fillId="2" fontId="19" numFmtId="0" xfId="0" applyAlignment="1" applyBorder="1" applyFont="1">
      <alignment horizontal="center" vertical="center"/>
    </xf>
    <xf borderId="14" fillId="2" fontId="20" numFmtId="0" xfId="0" applyAlignment="1" applyBorder="1" applyFont="1">
      <alignment horizontal="center" shrinkToFit="0" vertical="center" wrapText="1"/>
    </xf>
    <xf borderId="14" fillId="2" fontId="19" numFmtId="0" xfId="0" applyAlignment="1" applyBorder="1" applyFont="1">
      <alignment horizontal="center" shrinkToFit="0" vertical="center" wrapText="1"/>
    </xf>
    <xf borderId="14" fillId="2" fontId="19" numFmtId="0" xfId="0" applyAlignment="1" applyBorder="1" applyFont="1">
      <alignment shrinkToFit="0" vertical="center" wrapText="1"/>
    </xf>
    <xf borderId="14" fillId="4" fontId="19" numFmtId="0" xfId="0" applyAlignment="1" applyBorder="1" applyFont="1">
      <alignment horizontal="center" readingOrder="0" vertical="center"/>
    </xf>
    <xf borderId="14" fillId="4" fontId="19" numFmtId="0" xfId="0" applyAlignment="1" applyBorder="1" applyFont="1">
      <alignment horizontal="center" vertical="center"/>
    </xf>
    <xf borderId="14" fillId="0" fontId="20" numFmtId="0" xfId="0" applyAlignment="1" applyBorder="1" applyFont="1">
      <alignment horizontal="center" readingOrder="0" shrinkToFit="0" vertical="center" wrapText="0"/>
    </xf>
    <xf borderId="14" fillId="4" fontId="19" numFmtId="0" xfId="0" applyAlignment="1" applyBorder="1" applyFont="1">
      <alignment horizontal="left" readingOrder="0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10" fillId="2" fontId="19" numFmtId="0" xfId="0" applyAlignment="1" applyBorder="1" applyFont="1">
      <alignment horizontal="center" vertical="center"/>
    </xf>
    <xf borderId="14" fillId="5" fontId="21" numFmtId="0" xfId="0" applyAlignment="1" applyBorder="1" applyFill="1" applyFont="1">
      <alignment horizontal="left" readingOrder="0" shrinkToFit="0" wrapText="1"/>
    </xf>
    <xf borderId="14" fillId="4" fontId="22" numFmtId="0" xfId="0" applyAlignment="1" applyBorder="1" applyFont="1">
      <alignment horizontal="left" readingOrder="0" shrinkToFit="0" wrapText="1"/>
    </xf>
    <xf borderId="14" fillId="4" fontId="23" numFmtId="0" xfId="0" applyAlignment="1" applyBorder="1" applyFont="1">
      <alignment horizontal="left" readingOrder="0" shrinkToFit="0" vertical="center" wrapText="1"/>
    </xf>
    <xf borderId="14" fillId="4" fontId="24" numFmtId="0" xfId="0" applyAlignment="1" applyBorder="1" applyFont="1">
      <alignment horizontal="center" readingOrder="0" vertical="center"/>
    </xf>
    <xf borderId="14" fillId="4" fontId="25" numFmtId="0" xfId="0" applyAlignment="1" applyBorder="1" applyFont="1">
      <alignment horizontal="left" readingOrder="0" shrinkToFit="0" wrapText="1"/>
    </xf>
    <xf borderId="0" fillId="5" fontId="21" numFmtId="0" xfId="0" applyAlignment="1" applyFont="1">
      <alignment horizontal="left" readingOrder="0" shrinkToFit="0" wrapText="1"/>
    </xf>
    <xf borderId="14" fillId="4" fontId="21" numFmtId="0" xfId="0" applyAlignment="1" applyBorder="1" applyFont="1">
      <alignment horizontal="left" readingOrder="0" shrinkToFit="0" wrapText="1"/>
    </xf>
    <xf borderId="14" fillId="4" fontId="24" numFmtId="0" xfId="0" applyAlignment="1" applyBorder="1" applyFont="1">
      <alignment horizontal="center" vertical="center"/>
    </xf>
    <xf borderId="15" fillId="2" fontId="19" numFmtId="0" xfId="0" applyAlignment="1" applyBorder="1" applyFont="1">
      <alignment horizontal="center" readingOrder="0" vertical="center"/>
    </xf>
    <xf borderId="14" fillId="2" fontId="6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vertical="center"/>
    </xf>
    <xf borderId="18" fillId="2" fontId="4" numFmtId="0" xfId="0" applyAlignment="1" applyBorder="1" applyFont="1">
      <alignment horizontal="center"/>
    </xf>
    <xf borderId="14" fillId="2" fontId="26" numFmtId="0" xfId="0" applyAlignment="1" applyBorder="1" applyFont="1">
      <alignment horizontal="left" vertical="center"/>
    </xf>
    <xf borderId="14" fillId="2" fontId="26" numFmtId="0" xfId="0" applyAlignment="1" applyBorder="1" applyFont="1">
      <alignment horizontal="center" vertical="center"/>
    </xf>
    <xf borderId="14" fillId="2" fontId="11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center" readingOrder="0"/>
    </xf>
    <xf borderId="5" fillId="2" fontId="1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textRotation="90" vertical="center" wrapText="1"/>
    </xf>
    <xf borderId="11" fillId="2" fontId="1" numFmtId="0" xfId="0" applyAlignment="1" applyBorder="1" applyFont="1">
      <alignment horizontal="center" textRotation="90" vertical="center"/>
    </xf>
    <xf borderId="15" fillId="2" fontId="4" numFmtId="0" xfId="0" applyAlignment="1" applyBorder="1" applyFont="1">
      <alignment horizontal="center" shrinkToFit="0" vertical="center" wrapText="1"/>
    </xf>
    <xf borderId="14" fillId="6" fontId="6" numFmtId="0" xfId="0" applyAlignment="1" applyBorder="1" applyFill="1" applyFont="1">
      <alignment horizontal="center" readingOrder="0" vertical="center"/>
    </xf>
    <xf borderId="14" fillId="6" fontId="6" numFmtId="0" xfId="0" applyAlignment="1" applyBorder="1" applyFont="1">
      <alignment horizontal="center" vertical="center"/>
    </xf>
    <xf borderId="14" fillId="2" fontId="27" numFmtId="0" xfId="0" applyAlignment="1" applyBorder="1" applyFont="1">
      <alignment vertical="center"/>
    </xf>
    <xf borderId="14" fillId="6" fontId="28" numFmtId="0" xfId="0" applyAlignment="1" applyBorder="1" applyFont="1">
      <alignment horizontal="center" readingOrder="0" vertical="center"/>
    </xf>
    <xf borderId="14" fillId="6" fontId="4" numFmtId="0" xfId="0" applyAlignment="1" applyBorder="1" applyFont="1">
      <alignment horizontal="center" vertical="center"/>
    </xf>
    <xf borderId="14" fillId="4" fontId="6" numFmtId="0" xfId="0" applyAlignment="1" applyBorder="1" applyFont="1">
      <alignment horizontal="left" readingOrder="0"/>
    </xf>
    <xf borderId="13" fillId="4" fontId="6" numFmtId="0" xfId="0" applyAlignment="1" applyBorder="1" applyFont="1">
      <alignment horizontal="left" readingOrder="0"/>
    </xf>
    <xf borderId="13" fillId="4" fontId="29" numFmtId="0" xfId="0" applyAlignment="1" applyBorder="1" applyFont="1">
      <alignment horizontal="left" readingOrder="0"/>
    </xf>
    <xf borderId="14" fillId="2" fontId="30" numFmtId="0" xfId="0" applyAlignment="1" applyBorder="1" applyFont="1">
      <alignment horizontal="center" vertical="center"/>
    </xf>
    <xf borderId="14" fillId="2" fontId="30" numFmtId="0" xfId="0" applyAlignment="1" applyBorder="1" applyFont="1">
      <alignment horizontal="left" shrinkToFit="0" vertical="center" wrapText="1"/>
    </xf>
    <xf borderId="14" fillId="4" fontId="4" numFmtId="0" xfId="0" applyAlignment="1" applyBorder="1" applyFont="1">
      <alignment horizontal="center"/>
    </xf>
    <xf borderId="14" fillId="4" fontId="4" numFmtId="0" xfId="0" applyAlignment="1" applyBorder="1" applyFont="1">
      <alignment horizontal="left"/>
    </xf>
    <xf borderId="14" fillId="2" fontId="1" numFmtId="0" xfId="0" applyAlignment="1" applyBorder="1" applyFont="1">
      <alignment vertical="center"/>
    </xf>
    <xf borderId="14" fillId="2" fontId="1" numFmtId="0" xfId="0" applyAlignment="1" applyBorder="1" applyFont="1">
      <alignment horizontal="center" shrinkToFit="0" vertical="center" wrapText="1"/>
    </xf>
    <xf borderId="14" fillId="2" fontId="30" numFmtId="0" xfId="0" applyAlignment="1" applyBorder="1" applyFont="1">
      <alignment horizontal="center" shrinkToFit="0" vertical="center" wrapText="1"/>
    </xf>
    <xf borderId="14" fillId="7" fontId="4" numFmtId="0" xfId="0" applyAlignment="1" applyBorder="1" applyFill="1" applyFont="1">
      <alignment horizontal="center" readingOrder="0" vertical="center"/>
    </xf>
    <xf borderId="14" fillId="0" fontId="17" numFmtId="0" xfId="0" applyAlignment="1" applyBorder="1" applyFont="1">
      <alignment horizontal="center" readingOrder="0" vertical="center"/>
    </xf>
    <xf borderId="14" fillId="4" fontId="17" numFmtId="0" xfId="0" applyAlignment="1" applyBorder="1" applyFont="1">
      <alignment horizontal="center" readingOrder="0" vertical="center"/>
    </xf>
    <xf borderId="14" fillId="2" fontId="8" numFmtId="0" xfId="0" applyAlignment="1" applyBorder="1" applyFont="1">
      <alignment shrinkToFit="0" vertical="center" wrapText="1"/>
    </xf>
    <xf borderId="14" fillId="2" fontId="3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14" fillId="2" fontId="31" numFmtId="0" xfId="0" applyAlignment="1" applyBorder="1" applyFont="1">
      <alignment horizontal="left" vertical="center"/>
    </xf>
    <xf borderId="14" fillId="2" fontId="31" numFmtId="0" xfId="0" applyAlignment="1" applyBorder="1" applyFont="1">
      <alignment horizontal="center" vertical="center"/>
    </xf>
    <xf borderId="4" fillId="2" fontId="3" numFmtId="0" xfId="0" applyAlignment="1" applyBorder="1" applyFont="1">
      <alignment vertical="center"/>
    </xf>
    <xf borderId="4" fillId="2" fontId="1" numFmtId="0" xfId="0" applyBorder="1" applyFont="1"/>
    <xf borderId="0" fillId="0" fontId="32" numFmtId="0" xfId="0" applyFont="1"/>
    <xf borderId="5" fillId="4" fontId="4" numFmtId="0" xfId="0" applyAlignment="1" applyBorder="1" applyFont="1">
      <alignment horizontal="center" vertical="center"/>
    </xf>
    <xf borderId="14" fillId="0" fontId="33" numFmtId="0" xfId="0" applyAlignment="1" applyBorder="1" applyFont="1">
      <alignment horizontal="right" readingOrder="0" vertical="bottom"/>
    </xf>
    <xf borderId="12" fillId="4" fontId="4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shrinkToFit="0" vertical="center" wrapText="1"/>
    </xf>
    <xf borderId="14" fillId="0" fontId="33" numFmtId="0" xfId="0" applyAlignment="1" applyBorder="1" applyFont="1">
      <alignment horizontal="center" readingOrder="0" vertical="bottom"/>
    </xf>
    <xf borderId="13" fillId="4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left" vertical="center"/>
    </xf>
    <xf borderId="19" fillId="0" fontId="2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15" fillId="2" fontId="19" numFmtId="0" xfId="0" applyAlignment="1" applyBorder="1" applyFont="1">
      <alignment horizontal="left" shrinkToFit="0" vertical="center" wrapText="1"/>
    </xf>
    <xf borderId="14" fillId="2" fontId="19" numFmtId="0" xfId="0" applyAlignment="1" applyBorder="1" applyFont="1">
      <alignment horizontal="center" vertical="center"/>
    </xf>
    <xf borderId="14" fillId="2" fontId="4" numFmtId="164" xfId="0" applyAlignment="1" applyBorder="1" applyFont="1" applyNumberFormat="1">
      <alignment horizontal="center" vertical="center"/>
    </xf>
    <xf borderId="14" fillId="2" fontId="26" numFmtId="0" xfId="0" applyAlignment="1" applyBorder="1" applyFont="1">
      <alignment horizontal="left" shrinkToFit="0" wrapText="1"/>
    </xf>
    <xf borderId="14" fillId="2" fontId="26" numFmtId="0" xfId="0" applyAlignment="1" applyBorder="1" applyFont="1">
      <alignment horizontal="center"/>
    </xf>
    <xf borderId="14" fillId="2" fontId="26" numFmtId="0" xfId="0" applyAlignment="1" applyBorder="1" applyFont="1">
      <alignment horizontal="left"/>
    </xf>
    <xf borderId="14" fillId="2" fontId="5" numFmtId="0" xfId="0" applyAlignment="1" applyBorder="1" applyFont="1">
      <alignment horizontal="left" shrinkToFit="0" wrapText="1"/>
    </xf>
    <xf borderId="14" fillId="2" fontId="5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left" vertical="center"/>
    </xf>
    <xf borderId="14" fillId="0" fontId="3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vertical="center"/>
    </xf>
    <xf borderId="15" fillId="2" fontId="8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readingOrder="0" vertical="center"/>
    </xf>
    <xf borderId="14" fillId="2" fontId="11" numFmtId="0" xfId="0" applyAlignment="1" applyBorder="1" applyFont="1">
      <alignment horizontal="left"/>
    </xf>
    <xf borderId="14" fillId="2" fontId="11" numFmtId="0" xfId="0" applyAlignment="1" applyBorder="1" applyFont="1">
      <alignment horizontal="center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horizontal="center"/>
    </xf>
    <xf borderId="0" fillId="2" fontId="3" numFmtId="0" xfId="0" applyFont="1"/>
    <xf borderId="20" fillId="2" fontId="3" numFmtId="0" xfId="0" applyBorder="1" applyFont="1"/>
    <xf borderId="0" fillId="2" fontId="4" numFmtId="0" xfId="0" applyAlignment="1" applyFont="1">
      <alignment vertical="center"/>
    </xf>
    <xf borderId="20" fillId="2" fontId="4" numFmtId="0" xfId="0" applyAlignment="1" applyBorder="1" applyFont="1">
      <alignment vertical="center"/>
    </xf>
    <xf borderId="21" fillId="2" fontId="1" numFmtId="0" xfId="0" applyAlignment="1" applyBorder="1" applyFont="1">
      <alignment horizontal="center" shrinkToFit="0" vertical="center" wrapText="1"/>
    </xf>
    <xf borderId="0" fillId="2" fontId="4" numFmtId="0" xfId="0" applyFont="1"/>
    <xf borderId="20" fillId="2" fontId="4" numFmtId="0" xfId="0" applyBorder="1" applyFont="1"/>
    <xf borderId="22" fillId="0" fontId="2" numFmtId="0" xfId="0" applyBorder="1" applyFont="1"/>
    <xf borderId="14" fillId="7" fontId="4" numFmtId="0" xfId="0" applyAlignment="1" applyBorder="1" applyFont="1">
      <alignment horizontal="center" vertical="center"/>
    </xf>
    <xf borderId="14" fillId="0" fontId="35" numFmtId="0" xfId="0" applyAlignment="1" applyBorder="1" applyFont="1">
      <alignment horizontal="center" readingOrder="0" vertical="center"/>
    </xf>
    <xf borderId="13" fillId="4" fontId="36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horizontal="center" vertical="center"/>
    </xf>
    <xf borderId="0" fillId="4" fontId="36" numFmtId="0" xfId="0" applyAlignment="1" applyFont="1">
      <alignment shrinkToFit="0" wrapText="1"/>
    </xf>
    <xf borderId="13" fillId="0" fontId="35" numFmtId="0" xfId="0" applyAlignment="1" applyBorder="1" applyFont="1">
      <alignment horizontal="center" readingOrder="0" vertical="center"/>
    </xf>
    <xf borderId="13" fillId="4" fontId="36" numFmtId="0" xfId="0" applyAlignment="1" applyBorder="1" applyFont="1">
      <alignment shrinkToFit="0" wrapText="1"/>
    </xf>
    <xf borderId="0" fillId="5" fontId="37" numFmtId="0" xfId="0" applyAlignment="1" applyFont="1">
      <alignment shrinkToFit="0" vertical="bottom" wrapText="1"/>
    </xf>
    <xf borderId="0" fillId="4" fontId="38" numFmtId="0" xfId="0" applyAlignment="1" applyFont="1">
      <alignment shrinkToFit="0" vertical="bottom" wrapText="1"/>
    </xf>
    <xf borderId="14" fillId="4" fontId="36" numFmtId="0" xfId="0" applyAlignment="1" applyBorder="1" applyFont="1">
      <alignment shrinkToFit="0" wrapText="1"/>
    </xf>
    <xf borderId="0" fillId="4" fontId="39" numFmtId="0" xfId="0" applyAlignment="1" applyFont="1">
      <alignment shrinkToFit="0" vertical="bottom" wrapText="1"/>
    </xf>
    <xf borderId="0" fillId="4" fontId="37" numFmtId="0" xfId="0" applyAlignment="1" applyFont="1">
      <alignment shrinkToFit="0" vertical="bottom" wrapText="1"/>
    </xf>
    <xf borderId="0" fillId="4" fontId="8" numFmtId="0" xfId="0" applyAlignment="1" applyFont="1">
      <alignment vertical="bottom"/>
    </xf>
    <xf borderId="14" fillId="2" fontId="4" numFmtId="164" xfId="0" applyAlignment="1" applyBorder="1" applyFont="1" applyNumberFormat="1">
      <alignment horizontal="center" readingOrder="0" vertical="center"/>
    </xf>
    <xf borderId="5" fillId="2" fontId="4" numFmtId="164" xfId="0" applyAlignment="1" applyBorder="1" applyFont="1" applyNumberFormat="1">
      <alignment horizontal="center" vertical="center"/>
    </xf>
    <xf borderId="14" fillId="2" fontId="31" numFmtId="0" xfId="0" applyAlignment="1" applyBorder="1" applyFont="1">
      <alignment horizontal="left" shrinkToFit="0" wrapText="1"/>
    </xf>
    <xf borderId="14" fillId="2" fontId="31" numFmtId="0" xfId="0" applyAlignment="1" applyBorder="1" applyFont="1">
      <alignment horizontal="center"/>
    </xf>
    <xf borderId="14" fillId="2" fontId="9" numFmtId="0" xfId="0" applyAlignment="1" applyBorder="1" applyFont="1">
      <alignment horizontal="left" shrinkToFit="0" wrapText="1"/>
    </xf>
    <xf borderId="14" fillId="2" fontId="9" numFmtId="0" xfId="0" applyAlignment="1" applyBorder="1" applyFont="1">
      <alignment horizontal="center" shrinkToFit="0" wrapText="1"/>
    </xf>
    <xf borderId="16" fillId="2" fontId="3" numFmtId="0" xfId="0" applyBorder="1" applyFont="1"/>
    <xf borderId="4" fillId="2" fontId="11" numFmtId="0" xfId="0" applyAlignment="1" applyBorder="1" applyFont="1">
      <alignment horizontal="center"/>
    </xf>
    <xf borderId="4" fillId="2" fontId="1" numFmtId="0" xfId="0" applyAlignment="1" applyBorder="1" applyFont="1">
      <alignment horizontal="left" shrinkToFit="0" wrapText="1"/>
    </xf>
    <xf borderId="4" fillId="2" fontId="1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wrapText="1"/>
    </xf>
    <xf borderId="15" fillId="2" fontId="4" numFmtId="0" xfId="0" applyAlignment="1" applyBorder="1" applyFont="1">
      <alignment horizontal="center" readingOrder="0" vertical="center"/>
    </xf>
    <xf borderId="13" fillId="4" fontId="4" numFmtId="0" xfId="0" applyAlignment="1" applyBorder="1" applyFont="1">
      <alignment readingOrder="0" shrinkToFit="0" vertical="bottom" wrapText="1"/>
    </xf>
    <xf borderId="13" fillId="4" fontId="4" numFmtId="0" xfId="0" applyAlignment="1" applyBorder="1" applyFont="1">
      <alignment shrinkToFit="0" vertical="bottom" wrapText="1"/>
    </xf>
    <xf borderId="14" fillId="2" fontId="4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right" vertical="center"/>
    </xf>
    <xf borderId="14" fillId="0" fontId="12" numFmtId="0" xfId="0" applyAlignment="1" applyBorder="1" applyFont="1">
      <alignment vertical="center"/>
    </xf>
    <xf borderId="14" fillId="0" fontId="12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8" fillId="2" fontId="4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right" vertical="center"/>
    </xf>
    <xf borderId="14" fillId="0" fontId="3" numFmtId="0" xfId="0" applyAlignment="1" applyBorder="1" applyFont="1">
      <alignment vertical="center"/>
    </xf>
    <xf borderId="14" fillId="0" fontId="3" numFmtId="0" xfId="0" applyAlignment="1" applyBorder="1" applyFont="1">
      <alignment horizontal="center" vertical="center"/>
    </xf>
    <xf borderId="18" fillId="2" fontId="4" numFmtId="0" xfId="0" applyAlignment="1" applyBorder="1" applyFont="1">
      <alignment horizontal="center" readingOrder="0" vertical="center"/>
    </xf>
    <xf borderId="18" fillId="2" fontId="4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vertical="center"/>
    </xf>
    <xf borderId="14" fillId="0" fontId="40" numFmtId="0" xfId="0" applyAlignment="1" applyBorder="1" applyFont="1">
      <alignment horizontal="center" readingOrder="0" shrinkToFit="0" vertical="center" wrapText="0"/>
    </xf>
    <xf borderId="13" fillId="0" fontId="40" numFmtId="0" xfId="0" applyAlignment="1" applyBorder="1" applyFont="1">
      <alignment horizontal="center" readingOrder="0" shrinkToFit="0" vertical="center" wrapText="0"/>
    </xf>
    <xf borderId="14" fillId="0" fontId="17" numFmtId="0" xfId="0" applyAlignment="1" applyBorder="1" applyFont="1">
      <alignment horizontal="center" vertical="center"/>
    </xf>
    <xf borderId="13" fillId="0" fontId="41" numFmtId="0" xfId="0" applyAlignment="1" applyBorder="1" applyFont="1">
      <alignment horizontal="center" readingOrder="0" shrinkToFit="0" vertical="center" wrapText="0"/>
    </xf>
    <xf borderId="14" fillId="3" fontId="5" numFmtId="0" xfId="0" applyAlignment="1" applyBorder="1" applyFont="1">
      <alignment horizontal="center" vertical="center"/>
    </xf>
    <xf borderId="14" fillId="8" fontId="4" numFmtId="0" xfId="0" applyAlignment="1" applyBorder="1" applyFill="1" applyFont="1">
      <alignment horizontal="center" vertical="center"/>
    </xf>
    <xf borderId="14" fillId="8" fontId="4" numFmtId="0" xfId="0" applyAlignment="1" applyBorder="1" applyFont="1">
      <alignment shrinkToFit="0" vertical="center" wrapText="1"/>
    </xf>
    <xf borderId="14" fillId="0" fontId="4" numFmtId="164" xfId="0" applyAlignment="1" applyBorder="1" applyFont="1" applyNumberFormat="1">
      <alignment horizontal="center" vertical="center"/>
    </xf>
    <xf borderId="4" fillId="2" fontId="5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14" fillId="5" fontId="4" numFmtId="0" xfId="0" applyAlignment="1" applyBorder="1" applyFont="1">
      <alignment horizontal="center" vertical="center"/>
    </xf>
    <xf borderId="14" fillId="2" fontId="5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left" shrinkToFit="0" vertical="center" wrapText="1"/>
    </xf>
    <xf borderId="14" fillId="4" fontId="16" numFmtId="0" xfId="0" applyAlignment="1" applyBorder="1" applyFont="1">
      <alignment horizontal="center" readingOrder="0" vertical="center"/>
    </xf>
    <xf borderId="14" fillId="3" fontId="16" numFmtId="0" xfId="0" applyAlignment="1" applyBorder="1" applyFont="1">
      <alignment horizontal="center" vertical="center"/>
    </xf>
    <xf borderId="14" fillId="2" fontId="31" numFmtId="0" xfId="0" applyAlignment="1" applyBorder="1" applyFont="1">
      <alignment horizontal="left"/>
    </xf>
    <xf borderId="14" fillId="4" fontId="4" numFmtId="0" xfId="0" applyAlignment="1" applyBorder="1" applyFont="1">
      <alignment horizontal="center" readingOrder="0" shrinkToFit="0" vertical="center" wrapText="1"/>
    </xf>
    <xf borderId="14" fillId="3" fontId="17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center" readingOrder="0" shrinkToFit="0" vertical="center" wrapText="1"/>
    </xf>
    <xf borderId="13" fillId="4" fontId="4" numFmtId="0" xfId="0" applyAlignment="1" applyBorder="1" applyFont="1">
      <alignment horizontal="center" vertical="bottom"/>
    </xf>
    <xf borderId="13" fillId="4" fontId="17" numFmtId="0" xfId="0" applyAlignment="1" applyBorder="1" applyFont="1">
      <alignment horizontal="center" vertical="bottom"/>
    </xf>
    <xf borderId="13" fillId="4" fontId="4" numFmtId="0" xfId="0" applyAlignment="1" applyBorder="1" applyFont="1">
      <alignment horizontal="center" readingOrder="0" vertical="bottom"/>
    </xf>
    <xf borderId="13" fillId="4" fontId="17" numFmtId="0" xfId="0" applyAlignment="1" applyBorder="1" applyFont="1">
      <alignment horizontal="center" vertical="bottom"/>
    </xf>
    <xf borderId="14" fillId="4" fontId="17" numFmtId="0" xfId="0" applyAlignment="1" applyBorder="1" applyFont="1">
      <alignment horizontal="center" readingOrder="0" shrinkToFit="0" vertical="center" wrapText="1"/>
    </xf>
    <xf borderId="13" fillId="4" fontId="4" numFmtId="0" xfId="0" applyAlignment="1" applyBorder="1" applyFont="1">
      <alignment horizontal="center" vertical="bottom"/>
    </xf>
    <xf borderId="14" fillId="2" fontId="1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8725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228600</xdr:colOff>
      <xdr:row>0</xdr:row>
      <xdr:rowOff>0</xdr:rowOff>
    </xdr:from>
    <xdr:ext cx="1533525" cy="762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95250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428625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381000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390525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390525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85725</xdr:colOff>
      <xdr:row>0</xdr:row>
      <xdr:rowOff>0</xdr:rowOff>
    </xdr:from>
    <xdr:ext cx="14573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238125</xdr:colOff>
      <xdr:row>0</xdr:row>
      <xdr:rowOff>0</xdr:rowOff>
    </xdr:from>
    <xdr:ext cx="1476375" cy="6762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409575</xdr:colOff>
      <xdr:row>0</xdr:row>
      <xdr:rowOff>0</xdr:rowOff>
    </xdr:from>
    <xdr:ext cx="1504950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85725</xdr:colOff>
      <xdr:row>0</xdr:row>
      <xdr:rowOff>0</xdr:rowOff>
    </xdr:from>
    <xdr:ext cx="1304925" cy="7334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419100</xdr:colOff>
      <xdr:row>0</xdr:row>
      <xdr:rowOff>0</xdr:rowOff>
    </xdr:from>
    <xdr:ext cx="1828800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85725</xdr:colOff>
      <xdr:row>0</xdr:row>
      <xdr:rowOff>0</xdr:rowOff>
    </xdr:from>
    <xdr:ext cx="1609725" cy="733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257175</xdr:colOff>
      <xdr:row>0</xdr:row>
      <xdr:rowOff>0</xdr:rowOff>
    </xdr:from>
    <xdr:ext cx="1409700" cy="7334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247650</xdr:colOff>
      <xdr:row>0</xdr:row>
      <xdr:rowOff>0</xdr:rowOff>
    </xdr:from>
    <xdr:ext cx="1476375" cy="6477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4.86"/>
    <col customWidth="1" min="19" max="19" width="6.57"/>
    <col customWidth="1" min="20" max="20" width="27.29"/>
    <col customWidth="1" hidden="1" min="21" max="21" width="7.86"/>
    <col customWidth="1" hidden="1" min="22" max="22" width="10.43"/>
    <col customWidth="1" min="23" max="28" width="9.0"/>
  </cols>
  <sheetData>
    <row r="1" ht="6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1</v>
      </c>
      <c r="B2" s="6"/>
      <c r="C2" s="7"/>
      <c r="D2" s="8" t="s">
        <v>2</v>
      </c>
      <c r="E2" s="9"/>
      <c r="F2" s="9"/>
      <c r="G2" s="10" t="s">
        <v>3</v>
      </c>
      <c r="H2" s="11"/>
      <c r="I2" s="11"/>
      <c r="J2" s="11"/>
      <c r="K2" s="11"/>
      <c r="L2" s="11"/>
      <c r="M2" s="11"/>
      <c r="N2" s="11"/>
      <c r="O2" s="11"/>
      <c r="P2" s="6"/>
      <c r="Q2" s="12"/>
      <c r="R2" s="10"/>
      <c r="S2" s="10"/>
      <c r="T2" s="13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15" t="s">
        <v>8</v>
      </c>
      <c r="F3" s="16" t="s">
        <v>9</v>
      </c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27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0.0" customHeight="1">
      <c r="A5" s="24">
        <v>1.0</v>
      </c>
      <c r="B5" s="24">
        <v>110712.0</v>
      </c>
      <c r="C5" s="25"/>
      <c r="D5" s="26" t="s">
        <v>20</v>
      </c>
      <c r="E5" s="27" t="s">
        <v>21</v>
      </c>
      <c r="F5" s="27" t="s">
        <v>22</v>
      </c>
      <c r="G5" s="28">
        <v>6.5</v>
      </c>
      <c r="H5" s="29">
        <f t="shared" ref="H5:H36" si="1">G5*4</f>
        <v>26</v>
      </c>
      <c r="I5" s="30">
        <v>21.5</v>
      </c>
      <c r="J5" s="29">
        <f t="shared" ref="J5:J36" si="2">I5*4</f>
        <v>86</v>
      </c>
      <c r="K5" s="30">
        <v>12.0</v>
      </c>
      <c r="L5" s="29">
        <f t="shared" ref="L5:L36" si="3">K5*4</f>
        <v>48</v>
      </c>
      <c r="M5" s="31">
        <v>16.5</v>
      </c>
      <c r="N5" s="29">
        <f t="shared" ref="N5:N36" si="4">M5*4</f>
        <v>66</v>
      </c>
      <c r="O5" s="30">
        <v>16.0</v>
      </c>
      <c r="P5" s="29">
        <f t="shared" ref="P5:P35" si="5">O5*4</f>
        <v>64</v>
      </c>
      <c r="Q5" s="29">
        <f t="shared" ref="Q5:Q36" si="6">SUM(H5+J5+L5+N5+P5)</f>
        <v>290</v>
      </c>
      <c r="R5" s="30">
        <v>20.0</v>
      </c>
      <c r="S5" s="29">
        <f t="shared" ref="S5:S36" si="7">R5*4</f>
        <v>80</v>
      </c>
      <c r="T5" s="32" t="s">
        <v>23</v>
      </c>
      <c r="U5" s="24">
        <f t="shared" ref="U5:U35" si="8">SUM(G5+I5+K5+M5+O5)</f>
        <v>72.5</v>
      </c>
      <c r="V5" s="24">
        <f t="shared" ref="V5:V35" si="9">Q5*0.2</f>
        <v>58</v>
      </c>
      <c r="W5" s="21"/>
      <c r="X5" s="21"/>
      <c r="Y5" s="21"/>
      <c r="Z5" s="21"/>
      <c r="AA5" s="21"/>
      <c r="AB5" s="21"/>
    </row>
    <row r="6" ht="30.0" customHeight="1">
      <c r="A6" s="24">
        <v>2.0</v>
      </c>
      <c r="B6" s="24">
        <v>110109.0</v>
      </c>
      <c r="C6" s="25"/>
      <c r="D6" s="26" t="s">
        <v>24</v>
      </c>
      <c r="E6" s="27" t="s">
        <v>25</v>
      </c>
      <c r="F6" s="27" t="s">
        <v>22</v>
      </c>
      <c r="G6" s="30">
        <v>14.0</v>
      </c>
      <c r="H6" s="29">
        <f t="shared" si="1"/>
        <v>56</v>
      </c>
      <c r="I6" s="30">
        <v>21.0</v>
      </c>
      <c r="J6" s="29">
        <f t="shared" si="2"/>
        <v>84</v>
      </c>
      <c r="K6" s="30">
        <v>22.5</v>
      </c>
      <c r="L6" s="29">
        <f t="shared" si="3"/>
        <v>90</v>
      </c>
      <c r="M6" s="31">
        <v>22.0</v>
      </c>
      <c r="N6" s="29">
        <f t="shared" si="4"/>
        <v>88</v>
      </c>
      <c r="O6" s="30">
        <v>25.0</v>
      </c>
      <c r="P6" s="29">
        <f t="shared" si="5"/>
        <v>100</v>
      </c>
      <c r="Q6" s="29">
        <f t="shared" si="6"/>
        <v>418</v>
      </c>
      <c r="R6" s="32">
        <v>22.5</v>
      </c>
      <c r="S6" s="29">
        <f t="shared" si="7"/>
        <v>90</v>
      </c>
      <c r="T6" s="32" t="s">
        <v>26</v>
      </c>
      <c r="U6" s="24">
        <f t="shared" si="8"/>
        <v>104.5</v>
      </c>
      <c r="V6" s="24">
        <f t="shared" si="9"/>
        <v>83.6</v>
      </c>
      <c r="W6" s="21"/>
      <c r="X6" s="21"/>
      <c r="Y6" s="21"/>
      <c r="Z6" s="21"/>
      <c r="AA6" s="21"/>
      <c r="AB6" s="21"/>
    </row>
    <row r="7" ht="30.0" customHeight="1">
      <c r="A7" s="24">
        <v>3.0</v>
      </c>
      <c r="B7" s="24">
        <v>110050.0</v>
      </c>
      <c r="C7" s="25"/>
      <c r="D7" s="26" t="s">
        <v>27</v>
      </c>
      <c r="E7" s="27" t="s">
        <v>25</v>
      </c>
      <c r="F7" s="27" t="s">
        <v>22</v>
      </c>
      <c r="G7" s="30">
        <v>13.5</v>
      </c>
      <c r="H7" s="29">
        <f t="shared" si="1"/>
        <v>54</v>
      </c>
      <c r="I7" s="30">
        <v>22.0</v>
      </c>
      <c r="J7" s="29">
        <f t="shared" si="2"/>
        <v>88</v>
      </c>
      <c r="K7" s="30">
        <v>23.0</v>
      </c>
      <c r="L7" s="29">
        <f t="shared" si="3"/>
        <v>92</v>
      </c>
      <c r="M7" s="31">
        <v>22.0</v>
      </c>
      <c r="N7" s="29">
        <f t="shared" si="4"/>
        <v>88</v>
      </c>
      <c r="O7" s="30">
        <v>21.0</v>
      </c>
      <c r="P7" s="29">
        <f t="shared" si="5"/>
        <v>84</v>
      </c>
      <c r="Q7" s="29">
        <f t="shared" si="6"/>
        <v>406</v>
      </c>
      <c r="R7" s="32">
        <v>23.0</v>
      </c>
      <c r="S7" s="29">
        <f t="shared" si="7"/>
        <v>92</v>
      </c>
      <c r="T7" s="32" t="s">
        <v>28</v>
      </c>
      <c r="U7" s="24">
        <f t="shared" si="8"/>
        <v>101.5</v>
      </c>
      <c r="V7" s="24">
        <f t="shared" si="9"/>
        <v>81.2</v>
      </c>
      <c r="W7" s="21"/>
      <c r="X7" s="21"/>
      <c r="Y7" s="21"/>
      <c r="Z7" s="21"/>
      <c r="AA7" s="21"/>
      <c r="AB7" s="21"/>
    </row>
    <row r="8" ht="30.0" customHeight="1">
      <c r="A8" s="24">
        <v>4.0</v>
      </c>
      <c r="B8" s="24">
        <v>110201.0</v>
      </c>
      <c r="C8" s="25"/>
      <c r="D8" s="26" t="s">
        <v>29</v>
      </c>
      <c r="E8" s="27" t="s">
        <v>25</v>
      </c>
      <c r="F8" s="27" t="s">
        <v>22</v>
      </c>
      <c r="G8" s="30">
        <v>13.0</v>
      </c>
      <c r="H8" s="29">
        <f t="shared" si="1"/>
        <v>52</v>
      </c>
      <c r="I8" s="30">
        <v>10.0</v>
      </c>
      <c r="J8" s="29">
        <f t="shared" si="2"/>
        <v>40</v>
      </c>
      <c r="K8" s="30">
        <v>10.5</v>
      </c>
      <c r="L8" s="29">
        <f t="shared" si="3"/>
        <v>42</v>
      </c>
      <c r="M8" s="31">
        <v>22.0</v>
      </c>
      <c r="N8" s="29">
        <f t="shared" si="4"/>
        <v>88</v>
      </c>
      <c r="O8" s="30">
        <v>17.0</v>
      </c>
      <c r="P8" s="29">
        <f t="shared" si="5"/>
        <v>68</v>
      </c>
      <c r="Q8" s="29">
        <f t="shared" si="6"/>
        <v>290</v>
      </c>
      <c r="R8" s="32">
        <v>23.0</v>
      </c>
      <c r="S8" s="29">
        <f t="shared" si="7"/>
        <v>92</v>
      </c>
      <c r="T8" s="32" t="s">
        <v>30</v>
      </c>
      <c r="U8" s="24">
        <f t="shared" si="8"/>
        <v>72.5</v>
      </c>
      <c r="V8" s="24">
        <f t="shared" si="9"/>
        <v>58</v>
      </c>
      <c r="W8" s="21"/>
      <c r="X8" s="21"/>
      <c r="Y8" s="21"/>
      <c r="Z8" s="21"/>
      <c r="AA8" s="21"/>
      <c r="AB8" s="21"/>
    </row>
    <row r="9" ht="30.0" customHeight="1">
      <c r="A9" s="24">
        <v>5.0</v>
      </c>
      <c r="B9" s="24">
        <v>110622.0</v>
      </c>
      <c r="C9" s="25"/>
      <c r="D9" s="26" t="s">
        <v>31</v>
      </c>
      <c r="E9" s="27" t="s">
        <v>25</v>
      </c>
      <c r="F9" s="27" t="s">
        <v>22</v>
      </c>
      <c r="G9" s="30">
        <v>16.0</v>
      </c>
      <c r="H9" s="29">
        <f t="shared" si="1"/>
        <v>64</v>
      </c>
      <c r="I9" s="30">
        <v>14.0</v>
      </c>
      <c r="J9" s="29">
        <f t="shared" si="2"/>
        <v>56</v>
      </c>
      <c r="K9" s="30">
        <v>22.0</v>
      </c>
      <c r="L9" s="29">
        <f t="shared" si="3"/>
        <v>88</v>
      </c>
      <c r="M9" s="31">
        <v>19.0</v>
      </c>
      <c r="N9" s="29">
        <f t="shared" si="4"/>
        <v>76</v>
      </c>
      <c r="O9" s="30">
        <v>24.0</v>
      </c>
      <c r="P9" s="29">
        <f t="shared" si="5"/>
        <v>96</v>
      </c>
      <c r="Q9" s="29">
        <f t="shared" si="6"/>
        <v>380</v>
      </c>
      <c r="R9" s="32">
        <v>22.0</v>
      </c>
      <c r="S9" s="29">
        <f t="shared" si="7"/>
        <v>88</v>
      </c>
      <c r="T9" s="32" t="s">
        <v>30</v>
      </c>
      <c r="U9" s="24">
        <f t="shared" si="8"/>
        <v>95</v>
      </c>
      <c r="V9" s="24">
        <f t="shared" si="9"/>
        <v>76</v>
      </c>
      <c r="W9" s="21"/>
      <c r="X9" s="21"/>
      <c r="Y9" s="21"/>
      <c r="Z9" s="21"/>
      <c r="AA9" s="21"/>
      <c r="AB9" s="21"/>
    </row>
    <row r="10" ht="30.0" customHeight="1">
      <c r="A10" s="24">
        <v>6.0</v>
      </c>
      <c r="B10" s="24">
        <v>180317.0</v>
      </c>
      <c r="C10" s="25"/>
      <c r="D10" s="26" t="s">
        <v>32</v>
      </c>
      <c r="E10" s="27" t="s">
        <v>25</v>
      </c>
      <c r="F10" s="24" t="s">
        <v>22</v>
      </c>
      <c r="G10" s="30">
        <v>13.0</v>
      </c>
      <c r="H10" s="29">
        <f t="shared" si="1"/>
        <v>52</v>
      </c>
      <c r="I10" s="30">
        <v>16.5</v>
      </c>
      <c r="J10" s="29">
        <f t="shared" si="2"/>
        <v>66</v>
      </c>
      <c r="K10" s="30">
        <v>24.0</v>
      </c>
      <c r="L10" s="29">
        <f t="shared" si="3"/>
        <v>96</v>
      </c>
      <c r="M10" s="31">
        <v>23.0</v>
      </c>
      <c r="N10" s="29">
        <f t="shared" si="4"/>
        <v>92</v>
      </c>
      <c r="O10" s="30">
        <v>22.0</v>
      </c>
      <c r="P10" s="29">
        <f t="shared" si="5"/>
        <v>88</v>
      </c>
      <c r="Q10" s="29">
        <f t="shared" si="6"/>
        <v>394</v>
      </c>
      <c r="R10" s="32">
        <v>25.0</v>
      </c>
      <c r="S10" s="29">
        <f t="shared" si="7"/>
        <v>100</v>
      </c>
      <c r="T10" s="32" t="s">
        <v>33</v>
      </c>
      <c r="U10" s="24">
        <f t="shared" si="8"/>
        <v>98.5</v>
      </c>
      <c r="V10" s="24">
        <f t="shared" si="9"/>
        <v>78.8</v>
      </c>
      <c r="W10" s="21"/>
      <c r="X10" s="21"/>
      <c r="Y10" s="21"/>
      <c r="Z10" s="21"/>
      <c r="AA10" s="21"/>
      <c r="AB10" s="21"/>
    </row>
    <row r="11" ht="30.0" customHeight="1">
      <c r="A11" s="24">
        <v>7.0</v>
      </c>
      <c r="B11" s="24">
        <v>110102.0</v>
      </c>
      <c r="C11" s="25"/>
      <c r="D11" s="26" t="s">
        <v>34</v>
      </c>
      <c r="E11" s="27" t="s">
        <v>25</v>
      </c>
      <c r="F11" s="27" t="s">
        <v>22</v>
      </c>
      <c r="G11" s="30">
        <v>10.0</v>
      </c>
      <c r="H11" s="29">
        <f t="shared" si="1"/>
        <v>40</v>
      </c>
      <c r="I11" s="30">
        <v>18.5</v>
      </c>
      <c r="J11" s="29">
        <f t="shared" si="2"/>
        <v>74</v>
      </c>
      <c r="K11" s="30">
        <v>23.5</v>
      </c>
      <c r="L11" s="29">
        <f t="shared" si="3"/>
        <v>94</v>
      </c>
      <c r="M11" s="31">
        <v>23.0</v>
      </c>
      <c r="N11" s="29">
        <f t="shared" si="4"/>
        <v>92</v>
      </c>
      <c r="O11" s="30">
        <v>22.0</v>
      </c>
      <c r="P11" s="29">
        <f t="shared" si="5"/>
        <v>88</v>
      </c>
      <c r="Q11" s="29">
        <f t="shared" si="6"/>
        <v>388</v>
      </c>
      <c r="R11" s="32">
        <v>23.5</v>
      </c>
      <c r="S11" s="29">
        <f t="shared" si="7"/>
        <v>94</v>
      </c>
      <c r="T11" s="32" t="s">
        <v>33</v>
      </c>
      <c r="U11" s="24">
        <f t="shared" si="8"/>
        <v>97</v>
      </c>
      <c r="V11" s="24">
        <f t="shared" si="9"/>
        <v>77.6</v>
      </c>
      <c r="W11" s="21"/>
      <c r="X11" s="21"/>
      <c r="Y11" s="21"/>
      <c r="Z11" s="21"/>
      <c r="AA11" s="21"/>
      <c r="AB11" s="21"/>
    </row>
    <row r="12" ht="30.0" customHeight="1">
      <c r="A12" s="24">
        <v>8.0</v>
      </c>
      <c r="B12" s="24">
        <v>220140.0</v>
      </c>
      <c r="C12" s="25"/>
      <c r="D12" s="26" t="s">
        <v>35</v>
      </c>
      <c r="E12" s="27" t="s">
        <v>25</v>
      </c>
      <c r="F12" s="27" t="s">
        <v>22</v>
      </c>
      <c r="G12" s="30">
        <v>17.0</v>
      </c>
      <c r="H12" s="29">
        <f t="shared" si="1"/>
        <v>68</v>
      </c>
      <c r="I12" s="30">
        <v>18.5</v>
      </c>
      <c r="J12" s="29">
        <f t="shared" si="2"/>
        <v>74</v>
      </c>
      <c r="K12" s="30">
        <v>23.5</v>
      </c>
      <c r="L12" s="29">
        <f t="shared" si="3"/>
        <v>94</v>
      </c>
      <c r="M12" s="31">
        <v>24.0</v>
      </c>
      <c r="N12" s="29">
        <f t="shared" si="4"/>
        <v>96</v>
      </c>
      <c r="O12" s="30">
        <v>23.5</v>
      </c>
      <c r="P12" s="29">
        <f t="shared" si="5"/>
        <v>94</v>
      </c>
      <c r="Q12" s="29">
        <f t="shared" si="6"/>
        <v>426</v>
      </c>
      <c r="R12" s="32">
        <v>25.0</v>
      </c>
      <c r="S12" s="29">
        <f t="shared" si="7"/>
        <v>100</v>
      </c>
      <c r="T12" s="32" t="s">
        <v>33</v>
      </c>
      <c r="U12" s="24">
        <f t="shared" si="8"/>
        <v>106.5</v>
      </c>
      <c r="V12" s="24">
        <f t="shared" si="9"/>
        <v>85.2</v>
      </c>
      <c r="W12" s="21"/>
      <c r="X12" s="21"/>
      <c r="Y12" s="21"/>
      <c r="Z12" s="21"/>
      <c r="AA12" s="21"/>
      <c r="AB12" s="21"/>
    </row>
    <row r="13" ht="30.0" customHeight="1">
      <c r="A13" s="24">
        <v>9.0</v>
      </c>
      <c r="B13" s="24">
        <v>110206.0</v>
      </c>
      <c r="C13" s="25"/>
      <c r="D13" s="26" t="s">
        <v>36</v>
      </c>
      <c r="E13" s="27" t="s">
        <v>25</v>
      </c>
      <c r="F13" s="27" t="s">
        <v>22</v>
      </c>
      <c r="G13" s="30">
        <v>11.5</v>
      </c>
      <c r="H13" s="29">
        <f t="shared" si="1"/>
        <v>46</v>
      </c>
      <c r="I13" s="30">
        <v>19.0</v>
      </c>
      <c r="J13" s="29">
        <f t="shared" si="2"/>
        <v>76</v>
      </c>
      <c r="K13" s="30">
        <v>19.5</v>
      </c>
      <c r="L13" s="29">
        <f t="shared" si="3"/>
        <v>78</v>
      </c>
      <c r="M13" s="31">
        <v>18.0</v>
      </c>
      <c r="N13" s="29">
        <f t="shared" si="4"/>
        <v>72</v>
      </c>
      <c r="O13" s="30">
        <v>18.0</v>
      </c>
      <c r="P13" s="29">
        <f t="shared" si="5"/>
        <v>72</v>
      </c>
      <c r="Q13" s="29">
        <f t="shared" si="6"/>
        <v>344</v>
      </c>
      <c r="R13" s="32">
        <v>23.0</v>
      </c>
      <c r="S13" s="29">
        <f t="shared" si="7"/>
        <v>92</v>
      </c>
      <c r="T13" s="32" t="s">
        <v>26</v>
      </c>
      <c r="U13" s="24">
        <f t="shared" si="8"/>
        <v>86</v>
      </c>
      <c r="V13" s="24">
        <f t="shared" si="9"/>
        <v>68.8</v>
      </c>
      <c r="W13" s="21"/>
      <c r="X13" s="21"/>
      <c r="Y13" s="21"/>
      <c r="Z13" s="21"/>
      <c r="AA13" s="21"/>
      <c r="AB13" s="21"/>
    </row>
    <row r="14" ht="30.0" customHeight="1">
      <c r="A14" s="24">
        <v>10.0</v>
      </c>
      <c r="B14" s="24">
        <v>110614.0</v>
      </c>
      <c r="C14" s="25"/>
      <c r="D14" s="26" t="s">
        <v>37</v>
      </c>
      <c r="E14" s="27" t="s">
        <v>21</v>
      </c>
      <c r="F14" s="27" t="s">
        <v>22</v>
      </c>
      <c r="G14" s="30">
        <v>10.5</v>
      </c>
      <c r="H14" s="29">
        <f t="shared" si="1"/>
        <v>42</v>
      </c>
      <c r="I14" s="30">
        <v>16.0</v>
      </c>
      <c r="J14" s="29">
        <f t="shared" si="2"/>
        <v>64</v>
      </c>
      <c r="K14" s="30">
        <v>24.0</v>
      </c>
      <c r="L14" s="29">
        <f t="shared" si="3"/>
        <v>96</v>
      </c>
      <c r="M14" s="31">
        <v>25.0</v>
      </c>
      <c r="N14" s="29">
        <f t="shared" si="4"/>
        <v>100</v>
      </c>
      <c r="O14" s="30">
        <v>25.0</v>
      </c>
      <c r="P14" s="29">
        <f t="shared" si="5"/>
        <v>100</v>
      </c>
      <c r="Q14" s="29">
        <f t="shared" si="6"/>
        <v>402</v>
      </c>
      <c r="R14" s="32">
        <v>24.0</v>
      </c>
      <c r="S14" s="29">
        <f t="shared" si="7"/>
        <v>96</v>
      </c>
      <c r="T14" s="32" t="s">
        <v>38</v>
      </c>
      <c r="U14" s="24">
        <f t="shared" si="8"/>
        <v>100.5</v>
      </c>
      <c r="V14" s="24">
        <f t="shared" si="9"/>
        <v>80.4</v>
      </c>
      <c r="W14" s="21"/>
      <c r="X14" s="21"/>
      <c r="Y14" s="21"/>
      <c r="Z14" s="21"/>
      <c r="AA14" s="21"/>
      <c r="AB14" s="21"/>
    </row>
    <row r="15" ht="30.0" customHeight="1">
      <c r="A15" s="24">
        <v>11.0</v>
      </c>
      <c r="B15" s="24">
        <v>170308.0</v>
      </c>
      <c r="C15" s="25"/>
      <c r="D15" s="26" t="s">
        <v>39</v>
      </c>
      <c r="E15" s="27" t="s">
        <v>25</v>
      </c>
      <c r="F15" s="27" t="s">
        <v>22</v>
      </c>
      <c r="G15" s="30">
        <v>15.0</v>
      </c>
      <c r="H15" s="29">
        <f t="shared" si="1"/>
        <v>60</v>
      </c>
      <c r="I15" s="30">
        <v>22.0</v>
      </c>
      <c r="J15" s="29">
        <f t="shared" si="2"/>
        <v>88</v>
      </c>
      <c r="K15" s="30">
        <v>22.0</v>
      </c>
      <c r="L15" s="29">
        <f t="shared" si="3"/>
        <v>88</v>
      </c>
      <c r="M15" s="31">
        <v>22.5</v>
      </c>
      <c r="N15" s="29">
        <f t="shared" si="4"/>
        <v>90</v>
      </c>
      <c r="O15" s="30">
        <v>24.0</v>
      </c>
      <c r="P15" s="29">
        <f t="shared" si="5"/>
        <v>96</v>
      </c>
      <c r="Q15" s="29">
        <f t="shared" si="6"/>
        <v>422</v>
      </c>
      <c r="R15" s="32">
        <v>24.0</v>
      </c>
      <c r="S15" s="29">
        <f t="shared" si="7"/>
        <v>96</v>
      </c>
      <c r="T15" s="32" t="s">
        <v>28</v>
      </c>
      <c r="U15" s="24">
        <f t="shared" si="8"/>
        <v>105.5</v>
      </c>
      <c r="V15" s="24">
        <f t="shared" si="9"/>
        <v>84.4</v>
      </c>
      <c r="W15" s="21"/>
      <c r="X15" s="21"/>
      <c r="Y15" s="21"/>
      <c r="Z15" s="21"/>
      <c r="AA15" s="21"/>
      <c r="AB15" s="21"/>
    </row>
    <row r="16" ht="30.0" customHeight="1">
      <c r="A16" s="24">
        <v>12.0</v>
      </c>
      <c r="B16" s="33">
        <v>110492.0</v>
      </c>
      <c r="C16" s="25"/>
      <c r="D16" s="26" t="s">
        <v>40</v>
      </c>
      <c r="E16" s="27" t="s">
        <v>25</v>
      </c>
      <c r="F16" s="27" t="s">
        <v>22</v>
      </c>
      <c r="G16" s="30">
        <v>14.5</v>
      </c>
      <c r="H16" s="29">
        <f t="shared" si="1"/>
        <v>58</v>
      </c>
      <c r="I16" s="30">
        <v>22.5</v>
      </c>
      <c r="J16" s="29">
        <f t="shared" si="2"/>
        <v>90</v>
      </c>
      <c r="K16" s="30">
        <v>25.0</v>
      </c>
      <c r="L16" s="29">
        <f t="shared" si="3"/>
        <v>100</v>
      </c>
      <c r="M16" s="31">
        <v>25.0</v>
      </c>
      <c r="N16" s="29">
        <f t="shared" si="4"/>
        <v>100</v>
      </c>
      <c r="O16" s="30">
        <v>25.0</v>
      </c>
      <c r="P16" s="29">
        <f t="shared" si="5"/>
        <v>100</v>
      </c>
      <c r="Q16" s="29">
        <f t="shared" si="6"/>
        <v>448</v>
      </c>
      <c r="R16" s="32">
        <v>24.0</v>
      </c>
      <c r="S16" s="29">
        <f t="shared" si="7"/>
        <v>96</v>
      </c>
      <c r="T16" s="32" t="s">
        <v>41</v>
      </c>
      <c r="U16" s="24">
        <f t="shared" si="8"/>
        <v>112</v>
      </c>
      <c r="V16" s="24">
        <f t="shared" si="9"/>
        <v>89.6</v>
      </c>
      <c r="W16" s="21"/>
      <c r="X16" s="21"/>
      <c r="Y16" s="21"/>
      <c r="Z16" s="21"/>
      <c r="AA16" s="21"/>
      <c r="AB16" s="21"/>
    </row>
    <row r="17" ht="30.0" customHeight="1">
      <c r="A17" s="24">
        <v>13.0</v>
      </c>
      <c r="B17" s="24">
        <v>110134.0</v>
      </c>
      <c r="C17" s="25"/>
      <c r="D17" s="26" t="s">
        <v>42</v>
      </c>
      <c r="E17" s="27" t="s">
        <v>21</v>
      </c>
      <c r="F17" s="27" t="s">
        <v>22</v>
      </c>
      <c r="G17" s="30">
        <v>16.5</v>
      </c>
      <c r="H17" s="29">
        <f t="shared" si="1"/>
        <v>66</v>
      </c>
      <c r="I17" s="30">
        <v>20.0</v>
      </c>
      <c r="J17" s="29">
        <f t="shared" si="2"/>
        <v>80</v>
      </c>
      <c r="K17" s="30">
        <v>23.0</v>
      </c>
      <c r="L17" s="29">
        <f t="shared" si="3"/>
        <v>92</v>
      </c>
      <c r="M17" s="31">
        <v>23.5</v>
      </c>
      <c r="N17" s="29">
        <f t="shared" si="4"/>
        <v>94</v>
      </c>
      <c r="O17" s="30">
        <v>22.5</v>
      </c>
      <c r="P17" s="29">
        <f t="shared" si="5"/>
        <v>90</v>
      </c>
      <c r="Q17" s="29">
        <f t="shared" si="6"/>
        <v>422</v>
      </c>
      <c r="R17" s="32">
        <v>21.5</v>
      </c>
      <c r="S17" s="29">
        <f t="shared" si="7"/>
        <v>86</v>
      </c>
      <c r="T17" s="32" t="s">
        <v>41</v>
      </c>
      <c r="U17" s="24">
        <f t="shared" si="8"/>
        <v>105.5</v>
      </c>
      <c r="V17" s="24">
        <f t="shared" si="9"/>
        <v>84.4</v>
      </c>
      <c r="W17" s="21"/>
      <c r="X17" s="21"/>
      <c r="Y17" s="21"/>
      <c r="Z17" s="21"/>
      <c r="AA17" s="21"/>
      <c r="AB17" s="21"/>
    </row>
    <row r="18" ht="30.0" customHeight="1">
      <c r="A18" s="24">
        <v>14.0</v>
      </c>
      <c r="B18" s="34">
        <v>180121.0</v>
      </c>
      <c r="C18" s="25"/>
      <c r="D18" s="26" t="s">
        <v>43</v>
      </c>
      <c r="E18" s="27" t="s">
        <v>21</v>
      </c>
      <c r="F18" s="27" t="s">
        <v>22</v>
      </c>
      <c r="G18" s="30">
        <v>10.0</v>
      </c>
      <c r="H18" s="29">
        <f t="shared" si="1"/>
        <v>40</v>
      </c>
      <c r="I18" s="30">
        <v>12.0</v>
      </c>
      <c r="J18" s="29">
        <f t="shared" si="2"/>
        <v>48</v>
      </c>
      <c r="K18" s="30">
        <v>15.5</v>
      </c>
      <c r="L18" s="29">
        <f t="shared" si="3"/>
        <v>62</v>
      </c>
      <c r="M18" s="31">
        <v>19.5</v>
      </c>
      <c r="N18" s="29">
        <f t="shared" si="4"/>
        <v>78</v>
      </c>
      <c r="O18" s="30">
        <v>20.0</v>
      </c>
      <c r="P18" s="29">
        <f t="shared" si="5"/>
        <v>80</v>
      </c>
      <c r="Q18" s="29">
        <f t="shared" si="6"/>
        <v>308</v>
      </c>
      <c r="R18" s="35">
        <v>19.0</v>
      </c>
      <c r="S18" s="29">
        <f t="shared" si="7"/>
        <v>76</v>
      </c>
      <c r="T18" s="32" t="s">
        <v>44</v>
      </c>
      <c r="U18" s="24">
        <f t="shared" si="8"/>
        <v>77</v>
      </c>
      <c r="V18" s="24">
        <f t="shared" si="9"/>
        <v>61.6</v>
      </c>
      <c r="W18" s="21"/>
      <c r="X18" s="21"/>
      <c r="Y18" s="21"/>
      <c r="Z18" s="21"/>
      <c r="AA18" s="21"/>
      <c r="AB18" s="21"/>
    </row>
    <row r="19" ht="30.0" customHeight="1">
      <c r="A19" s="24">
        <v>15.0</v>
      </c>
      <c r="B19" s="24">
        <v>220199.0</v>
      </c>
      <c r="C19" s="25"/>
      <c r="D19" s="26" t="s">
        <v>45</v>
      </c>
      <c r="E19" s="27" t="s">
        <v>25</v>
      </c>
      <c r="F19" s="27" t="s">
        <v>22</v>
      </c>
      <c r="G19" s="30">
        <v>11.5</v>
      </c>
      <c r="H19" s="29">
        <f t="shared" si="1"/>
        <v>46</v>
      </c>
      <c r="I19" s="30">
        <v>20.0</v>
      </c>
      <c r="J19" s="29">
        <f t="shared" si="2"/>
        <v>80</v>
      </c>
      <c r="K19" s="30">
        <v>17.0</v>
      </c>
      <c r="L19" s="29">
        <f t="shared" si="3"/>
        <v>68</v>
      </c>
      <c r="M19" s="31">
        <v>18.5</v>
      </c>
      <c r="N19" s="29">
        <f t="shared" si="4"/>
        <v>74</v>
      </c>
      <c r="O19" s="30">
        <v>21.0</v>
      </c>
      <c r="P19" s="29">
        <f t="shared" si="5"/>
        <v>84</v>
      </c>
      <c r="Q19" s="29">
        <f t="shared" si="6"/>
        <v>352</v>
      </c>
      <c r="R19" s="32">
        <v>19.0</v>
      </c>
      <c r="S19" s="29">
        <f t="shared" si="7"/>
        <v>76</v>
      </c>
      <c r="T19" s="32" t="s">
        <v>26</v>
      </c>
      <c r="U19" s="24">
        <f t="shared" si="8"/>
        <v>88</v>
      </c>
      <c r="V19" s="24">
        <f t="shared" si="9"/>
        <v>70.4</v>
      </c>
      <c r="W19" s="21"/>
      <c r="X19" s="21"/>
      <c r="Y19" s="21"/>
      <c r="Z19" s="21"/>
      <c r="AA19" s="21"/>
      <c r="AB19" s="21"/>
    </row>
    <row r="20" ht="30.0" customHeight="1">
      <c r="A20" s="24">
        <v>16.0</v>
      </c>
      <c r="B20" s="24">
        <v>190363.0</v>
      </c>
      <c r="C20" s="25"/>
      <c r="D20" s="26" t="s">
        <v>46</v>
      </c>
      <c r="E20" s="27" t="s">
        <v>25</v>
      </c>
      <c r="F20" s="27" t="s">
        <v>22</v>
      </c>
      <c r="G20" s="30">
        <v>14.5</v>
      </c>
      <c r="H20" s="29">
        <f t="shared" si="1"/>
        <v>58</v>
      </c>
      <c r="I20" s="30">
        <v>20.5</v>
      </c>
      <c r="J20" s="29">
        <f t="shared" si="2"/>
        <v>82</v>
      </c>
      <c r="K20" s="30">
        <v>21.5</v>
      </c>
      <c r="L20" s="29">
        <f t="shared" si="3"/>
        <v>86</v>
      </c>
      <c r="M20" s="31">
        <v>20.5</v>
      </c>
      <c r="N20" s="29">
        <f t="shared" si="4"/>
        <v>82</v>
      </c>
      <c r="O20" s="30">
        <v>18.0</v>
      </c>
      <c r="P20" s="29">
        <f t="shared" si="5"/>
        <v>72</v>
      </c>
      <c r="Q20" s="29">
        <f t="shared" si="6"/>
        <v>380</v>
      </c>
      <c r="R20" s="32">
        <v>22.0</v>
      </c>
      <c r="S20" s="29">
        <f t="shared" si="7"/>
        <v>88</v>
      </c>
      <c r="T20" s="32" t="s">
        <v>26</v>
      </c>
      <c r="U20" s="24">
        <f t="shared" si="8"/>
        <v>95</v>
      </c>
      <c r="V20" s="24">
        <f t="shared" si="9"/>
        <v>76</v>
      </c>
      <c r="W20" s="21"/>
      <c r="X20" s="21"/>
      <c r="Y20" s="21"/>
      <c r="Z20" s="21"/>
      <c r="AA20" s="21"/>
      <c r="AB20" s="21"/>
    </row>
    <row r="21" ht="30.0" customHeight="1">
      <c r="A21" s="24">
        <v>17.0</v>
      </c>
      <c r="B21" s="24">
        <v>160329.0</v>
      </c>
      <c r="C21" s="25"/>
      <c r="D21" s="26" t="s">
        <v>47</v>
      </c>
      <c r="E21" s="27" t="s">
        <v>25</v>
      </c>
      <c r="F21" s="27" t="s">
        <v>22</v>
      </c>
      <c r="G21" s="30">
        <v>12.0</v>
      </c>
      <c r="H21" s="29">
        <f t="shared" si="1"/>
        <v>48</v>
      </c>
      <c r="I21" s="30">
        <v>22.0</v>
      </c>
      <c r="J21" s="29">
        <f t="shared" si="2"/>
        <v>88</v>
      </c>
      <c r="K21" s="30">
        <v>24.0</v>
      </c>
      <c r="L21" s="29">
        <f t="shared" si="3"/>
        <v>96</v>
      </c>
      <c r="M21" s="31">
        <v>23.5</v>
      </c>
      <c r="N21" s="29">
        <f t="shared" si="4"/>
        <v>94</v>
      </c>
      <c r="O21" s="30">
        <v>18.5</v>
      </c>
      <c r="P21" s="29">
        <f t="shared" si="5"/>
        <v>74</v>
      </c>
      <c r="Q21" s="29">
        <f t="shared" si="6"/>
        <v>400</v>
      </c>
      <c r="R21" s="32">
        <v>23.5</v>
      </c>
      <c r="S21" s="29">
        <f t="shared" si="7"/>
        <v>94</v>
      </c>
      <c r="T21" s="32" t="s">
        <v>26</v>
      </c>
      <c r="U21" s="24">
        <f t="shared" si="8"/>
        <v>100</v>
      </c>
      <c r="V21" s="24">
        <f t="shared" si="9"/>
        <v>80</v>
      </c>
      <c r="W21" s="21"/>
      <c r="X21" s="21"/>
      <c r="Y21" s="21"/>
      <c r="Z21" s="21"/>
      <c r="AA21" s="21"/>
      <c r="AB21" s="21"/>
    </row>
    <row r="22" ht="30.0" customHeight="1">
      <c r="A22" s="24">
        <v>18.0</v>
      </c>
      <c r="B22" s="24">
        <v>110078.0</v>
      </c>
      <c r="C22" s="25"/>
      <c r="D22" s="26" t="s">
        <v>48</v>
      </c>
      <c r="E22" s="27" t="s">
        <v>25</v>
      </c>
      <c r="F22" s="27" t="s">
        <v>22</v>
      </c>
      <c r="G22" s="30">
        <v>17.0</v>
      </c>
      <c r="H22" s="29">
        <f t="shared" si="1"/>
        <v>68</v>
      </c>
      <c r="I22" s="30">
        <v>22.0</v>
      </c>
      <c r="J22" s="29">
        <f t="shared" si="2"/>
        <v>88</v>
      </c>
      <c r="K22" s="30">
        <v>23.5</v>
      </c>
      <c r="L22" s="29">
        <f t="shared" si="3"/>
        <v>94</v>
      </c>
      <c r="M22" s="31">
        <v>25.0</v>
      </c>
      <c r="N22" s="29">
        <f t="shared" si="4"/>
        <v>100</v>
      </c>
      <c r="O22" s="30">
        <v>22.0</v>
      </c>
      <c r="P22" s="29">
        <f t="shared" si="5"/>
        <v>88</v>
      </c>
      <c r="Q22" s="29">
        <f t="shared" si="6"/>
        <v>438</v>
      </c>
      <c r="R22" s="32">
        <v>23.0</v>
      </c>
      <c r="S22" s="29">
        <f t="shared" si="7"/>
        <v>92</v>
      </c>
      <c r="T22" s="32" t="s">
        <v>41</v>
      </c>
      <c r="U22" s="24">
        <f t="shared" si="8"/>
        <v>109.5</v>
      </c>
      <c r="V22" s="24">
        <f t="shared" si="9"/>
        <v>87.6</v>
      </c>
      <c r="W22" s="21"/>
      <c r="X22" s="21"/>
      <c r="Y22" s="21"/>
      <c r="Z22" s="21"/>
      <c r="AA22" s="21"/>
      <c r="AB22" s="21"/>
    </row>
    <row r="23" ht="30.0" customHeight="1">
      <c r="A23" s="24">
        <v>19.0</v>
      </c>
      <c r="B23" s="24">
        <v>210178.0</v>
      </c>
      <c r="C23" s="25"/>
      <c r="D23" s="26" t="s">
        <v>49</v>
      </c>
      <c r="E23" s="27" t="s">
        <v>25</v>
      </c>
      <c r="F23" s="27" t="s">
        <v>22</v>
      </c>
      <c r="G23" s="30">
        <v>16.5</v>
      </c>
      <c r="H23" s="29">
        <f t="shared" si="1"/>
        <v>66</v>
      </c>
      <c r="I23" s="30">
        <v>21.5</v>
      </c>
      <c r="J23" s="29">
        <f t="shared" si="2"/>
        <v>86</v>
      </c>
      <c r="K23" s="30">
        <v>24.5</v>
      </c>
      <c r="L23" s="29">
        <f t="shared" si="3"/>
        <v>98</v>
      </c>
      <c r="M23" s="31">
        <v>19.0</v>
      </c>
      <c r="N23" s="29">
        <f t="shared" si="4"/>
        <v>76</v>
      </c>
      <c r="O23" s="30">
        <v>24.0</v>
      </c>
      <c r="P23" s="29">
        <f t="shared" si="5"/>
        <v>96</v>
      </c>
      <c r="Q23" s="29">
        <f t="shared" si="6"/>
        <v>422</v>
      </c>
      <c r="R23" s="32">
        <v>22.5</v>
      </c>
      <c r="S23" s="29">
        <f t="shared" si="7"/>
        <v>90</v>
      </c>
      <c r="T23" s="32" t="s">
        <v>41</v>
      </c>
      <c r="U23" s="24">
        <f t="shared" si="8"/>
        <v>105.5</v>
      </c>
      <c r="V23" s="24">
        <f t="shared" si="9"/>
        <v>84.4</v>
      </c>
      <c r="W23" s="21"/>
      <c r="X23" s="21"/>
      <c r="Y23" s="21"/>
      <c r="Z23" s="21"/>
      <c r="AA23" s="21"/>
      <c r="AB23" s="21"/>
    </row>
    <row r="24" ht="30.0" customHeight="1">
      <c r="A24" s="24">
        <v>20.0</v>
      </c>
      <c r="B24" s="24">
        <v>210203.0</v>
      </c>
      <c r="C24" s="25"/>
      <c r="D24" s="26" t="s">
        <v>50</v>
      </c>
      <c r="E24" s="27" t="s">
        <v>25</v>
      </c>
      <c r="F24" s="27" t="s">
        <v>22</v>
      </c>
      <c r="G24" s="30">
        <v>18.5</v>
      </c>
      <c r="H24" s="29">
        <f t="shared" si="1"/>
        <v>74</v>
      </c>
      <c r="I24" s="30">
        <v>18.5</v>
      </c>
      <c r="J24" s="29">
        <f t="shared" si="2"/>
        <v>74</v>
      </c>
      <c r="K24" s="30">
        <v>24.0</v>
      </c>
      <c r="L24" s="29">
        <f t="shared" si="3"/>
        <v>96</v>
      </c>
      <c r="M24" s="31">
        <v>24.0</v>
      </c>
      <c r="N24" s="29">
        <f t="shared" si="4"/>
        <v>96</v>
      </c>
      <c r="O24" s="30">
        <v>19.0</v>
      </c>
      <c r="P24" s="29">
        <f t="shared" si="5"/>
        <v>76</v>
      </c>
      <c r="Q24" s="29">
        <f t="shared" si="6"/>
        <v>416</v>
      </c>
      <c r="R24" s="32">
        <v>22.5</v>
      </c>
      <c r="S24" s="29">
        <f t="shared" si="7"/>
        <v>90</v>
      </c>
      <c r="T24" s="32" t="s">
        <v>38</v>
      </c>
      <c r="U24" s="24">
        <f t="shared" si="8"/>
        <v>104</v>
      </c>
      <c r="V24" s="24">
        <f t="shared" si="9"/>
        <v>83.2</v>
      </c>
      <c r="W24" s="21"/>
      <c r="X24" s="21"/>
      <c r="Y24" s="21"/>
      <c r="Z24" s="21"/>
      <c r="AA24" s="21"/>
      <c r="AB24" s="21"/>
    </row>
    <row r="25" ht="30.0" customHeight="1">
      <c r="A25" s="24">
        <v>21.0</v>
      </c>
      <c r="B25" s="24">
        <v>110709.0</v>
      </c>
      <c r="C25" s="25"/>
      <c r="D25" s="26" t="s">
        <v>51</v>
      </c>
      <c r="E25" s="27" t="s">
        <v>25</v>
      </c>
      <c r="F25" s="27" t="s">
        <v>22</v>
      </c>
      <c r="G25" s="30">
        <v>12.5</v>
      </c>
      <c r="H25" s="29">
        <f t="shared" si="1"/>
        <v>50</v>
      </c>
      <c r="I25" s="30">
        <v>10.0</v>
      </c>
      <c r="J25" s="29">
        <f t="shared" si="2"/>
        <v>40</v>
      </c>
      <c r="K25" s="30">
        <v>16.5</v>
      </c>
      <c r="L25" s="29">
        <f t="shared" si="3"/>
        <v>66</v>
      </c>
      <c r="M25" s="31">
        <v>16.5</v>
      </c>
      <c r="N25" s="29">
        <f t="shared" si="4"/>
        <v>66</v>
      </c>
      <c r="O25" s="30">
        <v>15.0</v>
      </c>
      <c r="P25" s="29">
        <f t="shared" si="5"/>
        <v>60</v>
      </c>
      <c r="Q25" s="29">
        <f t="shared" si="6"/>
        <v>282</v>
      </c>
      <c r="R25" s="32">
        <v>21.5</v>
      </c>
      <c r="S25" s="29">
        <f t="shared" si="7"/>
        <v>86</v>
      </c>
      <c r="T25" s="32" t="s">
        <v>52</v>
      </c>
      <c r="U25" s="24">
        <f t="shared" si="8"/>
        <v>70.5</v>
      </c>
      <c r="V25" s="24">
        <f t="shared" si="9"/>
        <v>56.4</v>
      </c>
      <c r="W25" s="36"/>
      <c r="X25" s="36"/>
      <c r="Y25" s="36"/>
      <c r="Z25" s="36"/>
      <c r="AA25" s="36"/>
      <c r="AB25" s="36"/>
    </row>
    <row r="26" ht="30.0" customHeight="1">
      <c r="A26" s="24">
        <v>22.0</v>
      </c>
      <c r="B26" s="24">
        <v>110106.0</v>
      </c>
      <c r="C26" s="25"/>
      <c r="D26" s="26" t="s">
        <v>53</v>
      </c>
      <c r="E26" s="27" t="s">
        <v>21</v>
      </c>
      <c r="F26" s="27" t="s">
        <v>22</v>
      </c>
      <c r="G26" s="30">
        <v>13.0</v>
      </c>
      <c r="H26" s="29">
        <f t="shared" si="1"/>
        <v>52</v>
      </c>
      <c r="I26" s="30">
        <v>20.0</v>
      </c>
      <c r="J26" s="29">
        <f t="shared" si="2"/>
        <v>80</v>
      </c>
      <c r="K26" s="30">
        <v>20.0</v>
      </c>
      <c r="L26" s="29">
        <f t="shared" si="3"/>
        <v>80</v>
      </c>
      <c r="M26" s="31">
        <v>22.5</v>
      </c>
      <c r="N26" s="29">
        <f t="shared" si="4"/>
        <v>90</v>
      </c>
      <c r="O26" s="30">
        <v>21.0</v>
      </c>
      <c r="P26" s="29">
        <f t="shared" si="5"/>
        <v>84</v>
      </c>
      <c r="Q26" s="29">
        <f t="shared" si="6"/>
        <v>386</v>
      </c>
      <c r="R26" s="32">
        <v>19.5</v>
      </c>
      <c r="S26" s="29">
        <f t="shared" si="7"/>
        <v>78</v>
      </c>
      <c r="T26" s="32" t="s">
        <v>41</v>
      </c>
      <c r="U26" s="24">
        <f t="shared" si="8"/>
        <v>96.5</v>
      </c>
      <c r="V26" s="24">
        <f t="shared" si="9"/>
        <v>77.2</v>
      </c>
      <c r="W26" s="21"/>
      <c r="X26" s="21"/>
      <c r="Y26" s="21"/>
      <c r="Z26" s="21"/>
      <c r="AA26" s="21"/>
      <c r="AB26" s="21"/>
    </row>
    <row r="27" ht="30.0" customHeight="1">
      <c r="A27" s="24">
        <v>23.0</v>
      </c>
      <c r="B27" s="24">
        <v>200316.0</v>
      </c>
      <c r="C27" s="25"/>
      <c r="D27" s="26" t="s">
        <v>54</v>
      </c>
      <c r="E27" s="27" t="s">
        <v>21</v>
      </c>
      <c r="F27" s="27" t="s">
        <v>22</v>
      </c>
      <c r="G27" s="30">
        <v>15.0</v>
      </c>
      <c r="H27" s="29">
        <f t="shared" si="1"/>
        <v>60</v>
      </c>
      <c r="I27" s="30">
        <v>14.0</v>
      </c>
      <c r="J27" s="29">
        <f t="shared" si="2"/>
        <v>56</v>
      </c>
      <c r="K27" s="30">
        <v>18.0</v>
      </c>
      <c r="L27" s="29">
        <f t="shared" si="3"/>
        <v>72</v>
      </c>
      <c r="M27" s="31">
        <v>18.0</v>
      </c>
      <c r="N27" s="29">
        <f t="shared" si="4"/>
        <v>72</v>
      </c>
      <c r="O27" s="30">
        <v>24.0</v>
      </c>
      <c r="P27" s="29">
        <f t="shared" si="5"/>
        <v>96</v>
      </c>
      <c r="Q27" s="29">
        <f t="shared" si="6"/>
        <v>356</v>
      </c>
      <c r="R27" s="32">
        <v>22.5</v>
      </c>
      <c r="S27" s="29">
        <f t="shared" si="7"/>
        <v>90</v>
      </c>
      <c r="T27" s="32" t="s">
        <v>55</v>
      </c>
      <c r="U27" s="24">
        <f t="shared" si="8"/>
        <v>89</v>
      </c>
      <c r="V27" s="24">
        <f t="shared" si="9"/>
        <v>71.2</v>
      </c>
      <c r="W27" s="21"/>
      <c r="X27" s="21"/>
      <c r="Y27" s="21"/>
      <c r="Z27" s="21"/>
      <c r="AA27" s="21"/>
      <c r="AB27" s="21"/>
    </row>
    <row r="28" ht="30.0" customHeight="1">
      <c r="A28" s="24">
        <v>24.0</v>
      </c>
      <c r="B28" s="24">
        <v>110052.0</v>
      </c>
      <c r="C28" s="25"/>
      <c r="D28" s="26" t="s">
        <v>56</v>
      </c>
      <c r="E28" s="27" t="s">
        <v>21</v>
      </c>
      <c r="F28" s="27" t="s">
        <v>22</v>
      </c>
      <c r="G28" s="28">
        <v>6.0</v>
      </c>
      <c r="H28" s="29">
        <f t="shared" si="1"/>
        <v>24</v>
      </c>
      <c r="I28" s="28">
        <v>7.0</v>
      </c>
      <c r="J28" s="37">
        <f t="shared" si="2"/>
        <v>28</v>
      </c>
      <c r="K28" s="30">
        <v>17.5</v>
      </c>
      <c r="L28" s="29">
        <f t="shared" si="3"/>
        <v>70</v>
      </c>
      <c r="M28" s="31">
        <v>20.5</v>
      </c>
      <c r="N28" s="29">
        <f t="shared" si="4"/>
        <v>82</v>
      </c>
      <c r="O28" s="30">
        <v>11.0</v>
      </c>
      <c r="P28" s="29">
        <f t="shared" si="5"/>
        <v>44</v>
      </c>
      <c r="Q28" s="29">
        <f t="shared" si="6"/>
        <v>248</v>
      </c>
      <c r="R28" s="32">
        <v>19.0</v>
      </c>
      <c r="S28" s="29">
        <f t="shared" si="7"/>
        <v>76</v>
      </c>
      <c r="T28" s="32" t="s">
        <v>57</v>
      </c>
      <c r="U28" s="24">
        <f t="shared" si="8"/>
        <v>62</v>
      </c>
      <c r="V28" s="24">
        <f t="shared" si="9"/>
        <v>49.6</v>
      </c>
      <c r="W28" s="21"/>
      <c r="X28" s="21"/>
      <c r="Y28" s="21"/>
      <c r="Z28" s="21"/>
      <c r="AA28" s="21"/>
      <c r="AB28" s="21"/>
    </row>
    <row r="29" ht="30.0" customHeight="1">
      <c r="A29" s="24">
        <v>25.0</v>
      </c>
      <c r="B29" s="24">
        <v>170439.0</v>
      </c>
      <c r="C29" s="25"/>
      <c r="D29" s="26" t="s">
        <v>58</v>
      </c>
      <c r="E29" s="27" t="s">
        <v>25</v>
      </c>
      <c r="F29" s="27" t="s">
        <v>22</v>
      </c>
      <c r="G29" s="30">
        <v>17.0</v>
      </c>
      <c r="H29" s="29">
        <f t="shared" si="1"/>
        <v>68</v>
      </c>
      <c r="I29" s="30">
        <v>16.5</v>
      </c>
      <c r="J29" s="29">
        <f t="shared" si="2"/>
        <v>66</v>
      </c>
      <c r="K29" s="30">
        <v>22.5</v>
      </c>
      <c r="L29" s="29">
        <f t="shared" si="3"/>
        <v>90</v>
      </c>
      <c r="M29" s="31">
        <v>22.5</v>
      </c>
      <c r="N29" s="29">
        <f t="shared" si="4"/>
        <v>90</v>
      </c>
      <c r="O29" s="30">
        <v>22.5</v>
      </c>
      <c r="P29" s="29">
        <f t="shared" si="5"/>
        <v>90</v>
      </c>
      <c r="Q29" s="29">
        <f t="shared" si="6"/>
        <v>404</v>
      </c>
      <c r="R29" s="32">
        <v>24.0</v>
      </c>
      <c r="S29" s="29">
        <f t="shared" si="7"/>
        <v>96</v>
      </c>
      <c r="T29" s="32" t="s">
        <v>38</v>
      </c>
      <c r="U29" s="24">
        <f t="shared" si="8"/>
        <v>101</v>
      </c>
      <c r="V29" s="24">
        <f t="shared" si="9"/>
        <v>80.8</v>
      </c>
      <c r="W29" s="21"/>
      <c r="X29" s="21"/>
      <c r="Y29" s="21"/>
      <c r="Z29" s="21"/>
      <c r="AA29" s="21"/>
      <c r="AB29" s="21"/>
    </row>
    <row r="30" ht="30.0" customHeight="1">
      <c r="A30" s="24">
        <v>26.0</v>
      </c>
      <c r="B30" s="24">
        <v>200329.0</v>
      </c>
      <c r="C30" s="25"/>
      <c r="D30" s="26" t="s">
        <v>59</v>
      </c>
      <c r="E30" s="38" t="s">
        <v>21</v>
      </c>
      <c r="F30" s="27" t="s">
        <v>22</v>
      </c>
      <c r="G30" s="30">
        <v>14.5</v>
      </c>
      <c r="H30" s="29">
        <f t="shared" si="1"/>
        <v>58</v>
      </c>
      <c r="I30" s="30">
        <v>15.0</v>
      </c>
      <c r="J30" s="29">
        <f t="shared" si="2"/>
        <v>60</v>
      </c>
      <c r="K30" s="30">
        <v>22.5</v>
      </c>
      <c r="L30" s="29">
        <f t="shared" si="3"/>
        <v>90</v>
      </c>
      <c r="M30" s="31">
        <v>21.0</v>
      </c>
      <c r="N30" s="29">
        <f t="shared" si="4"/>
        <v>84</v>
      </c>
      <c r="O30" s="30">
        <v>18.5</v>
      </c>
      <c r="P30" s="29">
        <f t="shared" si="5"/>
        <v>74</v>
      </c>
      <c r="Q30" s="29">
        <f t="shared" si="6"/>
        <v>366</v>
      </c>
      <c r="R30" s="32">
        <v>21.0</v>
      </c>
      <c r="S30" s="29">
        <f t="shared" si="7"/>
        <v>84</v>
      </c>
      <c r="T30" s="32" t="s">
        <v>55</v>
      </c>
      <c r="U30" s="24">
        <f t="shared" si="8"/>
        <v>91.5</v>
      </c>
      <c r="V30" s="24">
        <f t="shared" si="9"/>
        <v>73.2</v>
      </c>
      <c r="W30" s="21"/>
      <c r="X30" s="21"/>
      <c r="Y30" s="21"/>
      <c r="Z30" s="21"/>
      <c r="AA30" s="21"/>
      <c r="AB30" s="21"/>
    </row>
    <row r="31" ht="30.0" customHeight="1">
      <c r="A31" s="24">
        <v>27.0</v>
      </c>
      <c r="B31" s="24">
        <v>220215.0</v>
      </c>
      <c r="C31" s="25"/>
      <c r="D31" s="26" t="s">
        <v>60</v>
      </c>
      <c r="E31" s="27" t="s">
        <v>25</v>
      </c>
      <c r="F31" s="27" t="s">
        <v>22</v>
      </c>
      <c r="G31" s="30">
        <v>19.5</v>
      </c>
      <c r="H31" s="29">
        <f t="shared" si="1"/>
        <v>78</v>
      </c>
      <c r="I31" s="30">
        <v>21.0</v>
      </c>
      <c r="J31" s="29">
        <f t="shared" si="2"/>
        <v>84</v>
      </c>
      <c r="K31" s="30">
        <v>23.0</v>
      </c>
      <c r="L31" s="29">
        <f t="shared" si="3"/>
        <v>92</v>
      </c>
      <c r="M31" s="31">
        <v>24.0</v>
      </c>
      <c r="N31" s="29">
        <f t="shared" si="4"/>
        <v>96</v>
      </c>
      <c r="O31" s="30">
        <v>21.0</v>
      </c>
      <c r="P31" s="29">
        <f t="shared" si="5"/>
        <v>84</v>
      </c>
      <c r="Q31" s="29">
        <f t="shared" si="6"/>
        <v>434</v>
      </c>
      <c r="R31" s="32">
        <v>24.0</v>
      </c>
      <c r="S31" s="29">
        <f t="shared" si="7"/>
        <v>96</v>
      </c>
      <c r="T31" s="32" t="s">
        <v>61</v>
      </c>
      <c r="U31" s="24">
        <f t="shared" si="8"/>
        <v>108.5</v>
      </c>
      <c r="V31" s="24">
        <f t="shared" si="9"/>
        <v>86.8</v>
      </c>
      <c r="W31" s="21"/>
      <c r="X31" s="21"/>
      <c r="Y31" s="21"/>
      <c r="Z31" s="21"/>
      <c r="AA31" s="21"/>
      <c r="AB31" s="21"/>
    </row>
    <row r="32" ht="30.0" customHeight="1">
      <c r="A32" s="24">
        <v>28.0</v>
      </c>
      <c r="B32" s="24">
        <v>200303.0</v>
      </c>
      <c r="C32" s="25"/>
      <c r="D32" s="26" t="s">
        <v>62</v>
      </c>
      <c r="E32" s="27" t="s">
        <v>25</v>
      </c>
      <c r="F32" s="27" t="s">
        <v>22</v>
      </c>
      <c r="G32" s="30">
        <v>15.0</v>
      </c>
      <c r="H32" s="29">
        <f t="shared" si="1"/>
        <v>60</v>
      </c>
      <c r="I32" s="30">
        <v>20.0</v>
      </c>
      <c r="J32" s="29">
        <f t="shared" si="2"/>
        <v>80</v>
      </c>
      <c r="K32" s="30">
        <v>24.5</v>
      </c>
      <c r="L32" s="29">
        <f t="shared" si="3"/>
        <v>98</v>
      </c>
      <c r="M32" s="31">
        <v>25.0</v>
      </c>
      <c r="N32" s="29">
        <f t="shared" si="4"/>
        <v>100</v>
      </c>
      <c r="O32" s="30">
        <v>25.0</v>
      </c>
      <c r="P32" s="29">
        <f t="shared" si="5"/>
        <v>100</v>
      </c>
      <c r="Q32" s="29">
        <f t="shared" si="6"/>
        <v>438</v>
      </c>
      <c r="R32" s="32">
        <v>23.0</v>
      </c>
      <c r="S32" s="29">
        <f t="shared" si="7"/>
        <v>92</v>
      </c>
      <c r="T32" s="32" t="s">
        <v>41</v>
      </c>
      <c r="U32" s="24">
        <f t="shared" si="8"/>
        <v>109.5</v>
      </c>
      <c r="V32" s="24">
        <f t="shared" si="9"/>
        <v>87.6</v>
      </c>
      <c r="W32" s="21"/>
      <c r="X32" s="21"/>
      <c r="Y32" s="21"/>
      <c r="Z32" s="21"/>
      <c r="AA32" s="21"/>
      <c r="AB32" s="21"/>
    </row>
    <row r="33" ht="30.0" customHeight="1">
      <c r="A33" s="24">
        <v>29.0</v>
      </c>
      <c r="B33" s="24">
        <v>190354.0</v>
      </c>
      <c r="C33" s="25"/>
      <c r="D33" s="26" t="s">
        <v>63</v>
      </c>
      <c r="E33" s="27" t="s">
        <v>21</v>
      </c>
      <c r="F33" s="27" t="s">
        <v>22</v>
      </c>
      <c r="G33" s="30">
        <v>11.5</v>
      </c>
      <c r="H33" s="29">
        <f t="shared" si="1"/>
        <v>46</v>
      </c>
      <c r="I33" s="30">
        <v>10.0</v>
      </c>
      <c r="J33" s="29">
        <f t="shared" si="2"/>
        <v>40</v>
      </c>
      <c r="K33" s="30">
        <v>22.5</v>
      </c>
      <c r="L33" s="29">
        <f t="shared" si="3"/>
        <v>90</v>
      </c>
      <c r="M33" s="31">
        <v>21.5</v>
      </c>
      <c r="N33" s="29">
        <f t="shared" si="4"/>
        <v>86</v>
      </c>
      <c r="O33" s="30">
        <v>19.5</v>
      </c>
      <c r="P33" s="29">
        <f t="shared" si="5"/>
        <v>78</v>
      </c>
      <c r="Q33" s="29">
        <f t="shared" si="6"/>
        <v>340</v>
      </c>
      <c r="R33" s="32">
        <v>21.5</v>
      </c>
      <c r="S33" s="29">
        <f t="shared" si="7"/>
        <v>86</v>
      </c>
      <c r="T33" s="32" t="s">
        <v>55</v>
      </c>
      <c r="U33" s="24">
        <f t="shared" si="8"/>
        <v>85</v>
      </c>
      <c r="V33" s="24">
        <f t="shared" si="9"/>
        <v>68</v>
      </c>
      <c r="W33" s="21"/>
      <c r="X33" s="21"/>
      <c r="Y33" s="21"/>
      <c r="Z33" s="21"/>
      <c r="AA33" s="21"/>
      <c r="AB33" s="21"/>
    </row>
    <row r="34" ht="30.0" customHeight="1">
      <c r="A34" s="24">
        <v>30.0</v>
      </c>
      <c r="B34" s="24">
        <v>180327.0</v>
      </c>
      <c r="C34" s="25"/>
      <c r="D34" s="26" t="s">
        <v>64</v>
      </c>
      <c r="E34" s="27" t="s">
        <v>21</v>
      </c>
      <c r="F34" s="27" t="s">
        <v>22</v>
      </c>
      <c r="G34" s="30">
        <v>10.5</v>
      </c>
      <c r="H34" s="29">
        <f t="shared" si="1"/>
        <v>42</v>
      </c>
      <c r="I34" s="30">
        <v>18.5</v>
      </c>
      <c r="J34" s="29">
        <f t="shared" si="2"/>
        <v>74</v>
      </c>
      <c r="K34" s="30">
        <v>17.0</v>
      </c>
      <c r="L34" s="29">
        <f t="shared" si="3"/>
        <v>68</v>
      </c>
      <c r="M34" s="31">
        <v>24.0</v>
      </c>
      <c r="N34" s="29">
        <f t="shared" si="4"/>
        <v>96</v>
      </c>
      <c r="O34" s="30">
        <v>22.5</v>
      </c>
      <c r="P34" s="29">
        <f t="shared" si="5"/>
        <v>90</v>
      </c>
      <c r="Q34" s="29">
        <f t="shared" si="6"/>
        <v>370</v>
      </c>
      <c r="R34" s="32">
        <v>21.0</v>
      </c>
      <c r="S34" s="29">
        <f t="shared" si="7"/>
        <v>84</v>
      </c>
      <c r="T34" s="32" t="s">
        <v>38</v>
      </c>
      <c r="U34" s="24">
        <f t="shared" si="8"/>
        <v>92.5</v>
      </c>
      <c r="V34" s="24">
        <f t="shared" si="9"/>
        <v>74</v>
      </c>
      <c r="W34" s="21"/>
      <c r="X34" s="21"/>
      <c r="Y34" s="21"/>
      <c r="Z34" s="21"/>
      <c r="AA34" s="21"/>
      <c r="AB34" s="21"/>
    </row>
    <row r="35" ht="30.0" customHeight="1">
      <c r="A35" s="29">
        <v>31.0</v>
      </c>
      <c r="B35" s="29">
        <v>110120.0</v>
      </c>
      <c r="C35" s="29"/>
      <c r="D35" s="39" t="s">
        <v>65</v>
      </c>
      <c r="E35" s="40" t="s">
        <v>25</v>
      </c>
      <c r="F35" s="40" t="s">
        <v>22</v>
      </c>
      <c r="G35" s="30">
        <v>19.5</v>
      </c>
      <c r="H35" s="29">
        <f t="shared" si="1"/>
        <v>78</v>
      </c>
      <c r="I35" s="30">
        <v>21.5</v>
      </c>
      <c r="J35" s="29">
        <f t="shared" si="2"/>
        <v>86</v>
      </c>
      <c r="K35" s="30">
        <v>24.0</v>
      </c>
      <c r="L35" s="29">
        <f t="shared" si="3"/>
        <v>96</v>
      </c>
      <c r="M35" s="31">
        <v>23.5</v>
      </c>
      <c r="N35" s="29">
        <f t="shared" si="4"/>
        <v>94</v>
      </c>
      <c r="O35" s="30">
        <v>24.0</v>
      </c>
      <c r="P35" s="29">
        <f t="shared" si="5"/>
        <v>96</v>
      </c>
      <c r="Q35" s="29">
        <f t="shared" si="6"/>
        <v>450</v>
      </c>
      <c r="R35" s="32">
        <v>22.0</v>
      </c>
      <c r="S35" s="29">
        <f t="shared" si="7"/>
        <v>88</v>
      </c>
      <c r="T35" s="32" t="s">
        <v>61</v>
      </c>
      <c r="U35" s="24">
        <f t="shared" si="8"/>
        <v>112.5</v>
      </c>
      <c r="V35" s="24">
        <f t="shared" si="9"/>
        <v>90</v>
      </c>
      <c r="W35" s="21"/>
      <c r="X35" s="21"/>
      <c r="Y35" s="21"/>
      <c r="Z35" s="21"/>
      <c r="AA35" s="21"/>
      <c r="AB35" s="21"/>
    </row>
    <row r="36" ht="26.25" customHeight="1">
      <c r="A36" s="24">
        <v>32.0</v>
      </c>
      <c r="B36" s="24">
        <v>220146.0</v>
      </c>
      <c r="C36" s="24"/>
      <c r="D36" s="41" t="s">
        <v>66</v>
      </c>
      <c r="E36" s="24" t="s">
        <v>21</v>
      </c>
      <c r="F36" s="24" t="s">
        <v>22</v>
      </c>
      <c r="G36" s="26"/>
      <c r="H36" s="29">
        <f t="shared" si="1"/>
        <v>0</v>
      </c>
      <c r="I36" s="30">
        <v>0.0</v>
      </c>
      <c r="J36" s="29">
        <f t="shared" si="2"/>
        <v>0</v>
      </c>
      <c r="K36" s="29"/>
      <c r="L36" s="29">
        <f t="shared" si="3"/>
        <v>0</v>
      </c>
      <c r="M36" s="29"/>
      <c r="N36" s="29">
        <f t="shared" si="4"/>
        <v>0</v>
      </c>
      <c r="O36" s="30">
        <v>0.0</v>
      </c>
      <c r="P36" s="29"/>
      <c r="Q36" s="29">
        <f t="shared" si="6"/>
        <v>0</v>
      </c>
      <c r="R36" s="39"/>
      <c r="S36" s="29">
        <f t="shared" si="7"/>
        <v>0</v>
      </c>
      <c r="T36" s="39"/>
      <c r="U36" s="24"/>
      <c r="V36" s="24"/>
      <c r="W36" s="21"/>
      <c r="X36" s="21"/>
      <c r="Y36" s="21"/>
      <c r="Z36" s="21"/>
      <c r="AA36" s="21"/>
      <c r="AB36" s="21"/>
    </row>
    <row r="37" ht="21.75" customHeight="1">
      <c r="A37" s="42"/>
      <c r="B37" s="43"/>
      <c r="C37" s="43"/>
      <c r="D37" s="44"/>
      <c r="E37" s="45"/>
      <c r="F37" s="45"/>
      <c r="G37" s="44"/>
      <c r="H37" s="45"/>
      <c r="I37" s="45"/>
      <c r="J37" s="34"/>
      <c r="K37" s="34"/>
      <c r="L37" s="34"/>
      <c r="M37" s="34"/>
      <c r="N37" s="34"/>
      <c r="O37" s="34"/>
      <c r="P37" s="24"/>
      <c r="Q37" s="24"/>
      <c r="R37" s="27"/>
      <c r="S37" s="27"/>
      <c r="T37" s="27"/>
      <c r="U37" s="24"/>
      <c r="V37" s="24"/>
      <c r="W37" s="4"/>
      <c r="X37" s="4"/>
      <c r="Y37" s="4"/>
      <c r="Z37" s="4"/>
      <c r="AA37" s="4"/>
      <c r="AB37" s="4"/>
    </row>
    <row r="38" ht="21.75" hidden="1" customHeight="1">
      <c r="A38" s="42"/>
      <c r="B38" s="43"/>
      <c r="C38" s="43"/>
      <c r="D38" s="44"/>
      <c r="E38" s="45"/>
      <c r="F38" s="45"/>
      <c r="G38" s="44"/>
      <c r="H38" s="45"/>
      <c r="I38" s="45"/>
      <c r="J38" s="34"/>
      <c r="K38" s="34"/>
      <c r="L38" s="34"/>
      <c r="M38" s="34"/>
      <c r="N38" s="34"/>
      <c r="O38" s="34"/>
      <c r="P38" s="24"/>
      <c r="Q38" s="24"/>
      <c r="R38" s="27"/>
      <c r="S38" s="27"/>
      <c r="T38" s="27"/>
      <c r="U38" s="24"/>
      <c r="V38" s="24"/>
      <c r="W38" s="4"/>
      <c r="X38" s="4"/>
      <c r="Y38" s="4"/>
      <c r="Z38" s="4"/>
      <c r="AA38" s="4"/>
      <c r="AB38" s="4"/>
    </row>
    <row r="39" ht="21.75" hidden="1" customHeight="1">
      <c r="A39" s="42"/>
      <c r="B39" s="43"/>
      <c r="C39" s="43"/>
      <c r="D39" s="44"/>
      <c r="E39" s="45"/>
      <c r="F39" s="45"/>
      <c r="G39" s="44"/>
      <c r="H39" s="45"/>
      <c r="I39" s="45"/>
      <c r="J39" s="34"/>
      <c r="K39" s="34"/>
      <c r="L39" s="34"/>
      <c r="M39" s="34"/>
      <c r="N39" s="34"/>
      <c r="O39" s="34"/>
      <c r="P39" s="24"/>
      <c r="Q39" s="24"/>
      <c r="R39" s="27"/>
      <c r="S39" s="27"/>
      <c r="T39" s="27"/>
      <c r="U39" s="24"/>
      <c r="V39" s="24"/>
      <c r="W39" s="4"/>
      <c r="X39" s="4"/>
      <c r="Y39" s="4"/>
      <c r="Z39" s="4"/>
      <c r="AA39" s="4"/>
      <c r="AB39" s="4"/>
    </row>
    <row r="40" ht="21.75" hidden="1" customHeight="1">
      <c r="A40" s="42"/>
      <c r="B40" s="43"/>
      <c r="C40" s="43"/>
      <c r="D40" s="44"/>
      <c r="E40" s="45"/>
      <c r="F40" s="45"/>
      <c r="G40" s="44"/>
      <c r="H40" s="45"/>
      <c r="I40" s="45"/>
      <c r="J40" s="34"/>
      <c r="K40" s="34"/>
      <c r="L40" s="34"/>
      <c r="M40" s="34"/>
      <c r="N40" s="34"/>
      <c r="O40" s="34"/>
      <c r="P40" s="24"/>
      <c r="Q40" s="24"/>
      <c r="R40" s="27"/>
      <c r="S40" s="27"/>
      <c r="T40" s="27"/>
      <c r="U40" s="24"/>
      <c r="V40" s="24"/>
      <c r="W40" s="4"/>
      <c r="X40" s="4"/>
      <c r="Y40" s="4"/>
      <c r="Z40" s="4"/>
      <c r="AA40" s="4"/>
      <c r="AB40" s="4"/>
    </row>
    <row r="41" ht="21.75" hidden="1" customHeight="1">
      <c r="A41" s="42"/>
      <c r="B41" s="43"/>
      <c r="C41" s="43"/>
      <c r="D41" s="44"/>
      <c r="E41" s="45"/>
      <c r="F41" s="45"/>
      <c r="G41" s="44"/>
      <c r="H41" s="45"/>
      <c r="I41" s="45"/>
      <c r="J41" s="34"/>
      <c r="K41" s="34"/>
      <c r="L41" s="34"/>
      <c r="M41" s="34"/>
      <c r="N41" s="34"/>
      <c r="O41" s="34"/>
      <c r="P41" s="24"/>
      <c r="Q41" s="24"/>
      <c r="R41" s="27"/>
      <c r="S41" s="27"/>
      <c r="T41" s="27"/>
      <c r="U41" s="24"/>
      <c r="V41" s="24"/>
      <c r="W41" s="4"/>
      <c r="X41" s="4"/>
      <c r="Y41" s="4"/>
      <c r="Z41" s="4"/>
      <c r="AA41" s="4"/>
      <c r="AB41" s="4"/>
    </row>
    <row r="42" ht="21.75" hidden="1" customHeight="1">
      <c r="A42" s="42"/>
      <c r="B42" s="43"/>
      <c r="C42" s="43"/>
      <c r="D42" s="44"/>
      <c r="E42" s="45"/>
      <c r="F42" s="45"/>
      <c r="G42" s="44"/>
      <c r="H42" s="45"/>
      <c r="I42" s="45"/>
      <c r="J42" s="34"/>
      <c r="K42" s="34"/>
      <c r="L42" s="34"/>
      <c r="M42" s="34"/>
      <c r="N42" s="34"/>
      <c r="O42" s="34"/>
      <c r="P42" s="24"/>
      <c r="Q42" s="24"/>
      <c r="R42" s="27"/>
      <c r="S42" s="27"/>
      <c r="T42" s="27"/>
      <c r="U42" s="24"/>
      <c r="V42" s="24"/>
      <c r="W42" s="4"/>
      <c r="X42" s="4"/>
      <c r="Y42" s="4"/>
      <c r="Z42" s="4"/>
      <c r="AA42" s="4"/>
      <c r="AB42" s="4"/>
    </row>
    <row r="43" ht="21.75" hidden="1" customHeight="1">
      <c r="A43" s="42"/>
      <c r="B43" s="43"/>
      <c r="C43" s="43"/>
      <c r="D43" s="44"/>
      <c r="E43" s="45"/>
      <c r="F43" s="45"/>
      <c r="G43" s="44"/>
      <c r="H43" s="45"/>
      <c r="I43" s="45"/>
      <c r="J43" s="34"/>
      <c r="K43" s="34"/>
      <c r="L43" s="34"/>
      <c r="M43" s="34"/>
      <c r="N43" s="34"/>
      <c r="O43" s="34"/>
      <c r="P43" s="24"/>
      <c r="Q43" s="24"/>
      <c r="R43" s="27"/>
      <c r="S43" s="27"/>
      <c r="T43" s="27"/>
      <c r="U43" s="24"/>
      <c r="V43" s="24"/>
      <c r="W43" s="4"/>
      <c r="X43" s="4"/>
      <c r="Y43" s="4"/>
      <c r="Z43" s="4"/>
      <c r="AA43" s="4"/>
      <c r="AB43" s="4"/>
    </row>
    <row r="44" ht="21.75" hidden="1" customHeight="1">
      <c r="A44" s="42"/>
      <c r="B44" s="43"/>
      <c r="C44" s="43"/>
      <c r="D44" s="44"/>
      <c r="E44" s="45"/>
      <c r="F44" s="45"/>
      <c r="G44" s="44"/>
      <c r="H44" s="45"/>
      <c r="I44" s="45"/>
      <c r="J44" s="34"/>
      <c r="K44" s="34"/>
      <c r="L44" s="34"/>
      <c r="M44" s="34"/>
      <c r="N44" s="34"/>
      <c r="O44" s="34"/>
      <c r="P44" s="24"/>
      <c r="Q44" s="24"/>
      <c r="R44" s="27"/>
      <c r="S44" s="27"/>
      <c r="T44" s="27"/>
      <c r="U44" s="24"/>
      <c r="V44" s="24"/>
      <c r="W44" s="4"/>
      <c r="X44" s="4"/>
      <c r="Y44" s="4"/>
      <c r="Z44" s="4"/>
      <c r="AA44" s="4"/>
      <c r="AB44" s="4"/>
    </row>
    <row r="45" ht="15.75" customHeight="1">
      <c r="A45" s="46"/>
      <c r="B45" s="47"/>
      <c r="C45" s="46"/>
      <c r="D45" s="48" t="s">
        <v>67</v>
      </c>
      <c r="E45" s="49"/>
      <c r="F45" s="49"/>
      <c r="G45" s="44"/>
      <c r="H45" s="50">
        <f>AVERAGE(H5:H35)</f>
        <v>54.83870968</v>
      </c>
      <c r="I45" s="50"/>
      <c r="J45" s="50">
        <f>AVERAGE(J5:J35)</f>
        <v>71.16129032</v>
      </c>
      <c r="K45" s="50"/>
      <c r="L45" s="50">
        <f>AVERAGE(L5:L35)</f>
        <v>84.19354839</v>
      </c>
      <c r="M45" s="50"/>
      <c r="N45" s="50">
        <f>AVERAGE(N5:N35)</f>
        <v>87.03225806</v>
      </c>
      <c r="O45" s="50"/>
      <c r="P45" s="50">
        <f>AVERAGE(P5:P35)</f>
        <v>84.06451613</v>
      </c>
      <c r="Q45" s="50"/>
      <c r="R45" s="51"/>
      <c r="S45" s="50">
        <f>AVERAGE(S5:S35)</f>
        <v>89.16129032</v>
      </c>
      <c r="T45" s="52"/>
      <c r="U45" s="50"/>
      <c r="V45" s="50">
        <f>AVERAGE(V5:V35)</f>
        <v>76.25806452</v>
      </c>
      <c r="W45" s="4"/>
      <c r="X45" s="4"/>
      <c r="Y45" s="4"/>
      <c r="Z45" s="4"/>
      <c r="AA45" s="4"/>
      <c r="AB45" s="4"/>
    </row>
    <row r="46" ht="15.75" customHeight="1">
      <c r="A46" s="46"/>
      <c r="B46" s="47"/>
      <c r="C46" s="46"/>
      <c r="D46" s="48" t="s">
        <v>68</v>
      </c>
      <c r="E46" s="49"/>
      <c r="F46" s="49"/>
      <c r="G46" s="53"/>
      <c r="H46" s="34">
        <f>MAX(H5:H35)</f>
        <v>78</v>
      </c>
      <c r="I46" s="34"/>
      <c r="J46" s="34">
        <f>MAX(J5:J35)</f>
        <v>90</v>
      </c>
      <c r="K46" s="34"/>
      <c r="L46" s="34">
        <f>MAX(L5:L35)</f>
        <v>100</v>
      </c>
      <c r="M46" s="34"/>
      <c r="N46" s="34">
        <f>MAX(N5:N35)</f>
        <v>100</v>
      </c>
      <c r="O46" s="34"/>
      <c r="P46" s="34">
        <f>MAX(P5:P35)</f>
        <v>100</v>
      </c>
      <c r="Q46" s="34"/>
      <c r="R46" s="51"/>
      <c r="S46" s="34">
        <f>MAX(S5:S35)</f>
        <v>100</v>
      </c>
      <c r="T46" s="54"/>
      <c r="U46" s="34"/>
      <c r="V46" s="34">
        <f>MAX(V5:V35)</f>
        <v>90</v>
      </c>
      <c r="W46" s="4"/>
      <c r="X46" s="4"/>
      <c r="Y46" s="4"/>
      <c r="Z46" s="4"/>
      <c r="AA46" s="4"/>
      <c r="AB46" s="4"/>
    </row>
    <row r="47" ht="15.75" customHeight="1">
      <c r="A47" s="46"/>
      <c r="B47" s="47"/>
      <c r="C47" s="46"/>
      <c r="D47" s="48" t="s">
        <v>69</v>
      </c>
      <c r="E47" s="49"/>
      <c r="F47" s="49"/>
      <c r="G47" s="53"/>
      <c r="H47" s="34">
        <f>MIN(H5:H35)</f>
        <v>24</v>
      </c>
      <c r="I47" s="34"/>
      <c r="J47" s="34">
        <f>MIN(J5:J35)</f>
        <v>28</v>
      </c>
      <c r="K47" s="34"/>
      <c r="L47" s="34">
        <f>MIN(L5:L35)</f>
        <v>42</v>
      </c>
      <c r="M47" s="34"/>
      <c r="N47" s="34">
        <f>MIN(N5:N35)</f>
        <v>66</v>
      </c>
      <c r="O47" s="34"/>
      <c r="P47" s="34">
        <f>MIN(P5:P35)</f>
        <v>44</v>
      </c>
      <c r="Q47" s="34"/>
      <c r="R47" s="51"/>
      <c r="S47" s="34">
        <f>MIN(S5:S35)</f>
        <v>76</v>
      </c>
      <c r="T47" s="54"/>
      <c r="U47" s="34"/>
      <c r="V47" s="34">
        <f>MIN(V5:V35)</f>
        <v>49.6</v>
      </c>
      <c r="W47" s="4"/>
      <c r="X47" s="4"/>
      <c r="Y47" s="4"/>
      <c r="Z47" s="4"/>
      <c r="AA47" s="4"/>
      <c r="AB47" s="4"/>
    </row>
    <row r="48" ht="29.25" customHeight="1">
      <c r="A48" s="46"/>
      <c r="B48" s="47"/>
      <c r="C48" s="46"/>
      <c r="D48" s="55" t="s">
        <v>70</v>
      </c>
      <c r="E48" s="56"/>
      <c r="F48" s="56"/>
      <c r="G48" s="57"/>
      <c r="H48" s="34">
        <f>COUNTIFS(H5:H42, "&lt;40")</f>
        <v>3</v>
      </c>
      <c r="I48" s="34"/>
      <c r="J48" s="34">
        <f>COUNTIFS(J5:J42, "&lt;40")</f>
        <v>2</v>
      </c>
      <c r="K48" s="34"/>
      <c r="L48" s="34">
        <f>COUNTIFS(L5:L42, "&lt;40")</f>
        <v>1</v>
      </c>
      <c r="M48" s="34"/>
      <c r="N48" s="34">
        <f>COUNTIFS(N5:N42, "&lt;40")</f>
        <v>1</v>
      </c>
      <c r="O48" s="34"/>
      <c r="P48" s="34">
        <f>COUNTIFS(P5:P42, "&lt;40")</f>
        <v>0</v>
      </c>
      <c r="Q48" s="34"/>
      <c r="R48" s="51"/>
      <c r="S48" s="34">
        <f>COUNTIFS(S5:S42, "&lt;40")</f>
        <v>1</v>
      </c>
      <c r="T48" s="54"/>
      <c r="U48" s="34"/>
      <c r="V48" s="3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47"/>
      <c r="C49" s="46"/>
      <c r="D49" s="55" t="s">
        <v>71</v>
      </c>
      <c r="E49" s="56"/>
      <c r="F49" s="56"/>
      <c r="G49" s="57"/>
      <c r="H49" s="34">
        <f>COUNTIFS(H5:H42, "&gt;=60")</f>
        <v>12</v>
      </c>
      <c r="I49" s="34"/>
      <c r="J49" s="34">
        <f>COUNTIFS(J5:J42, "&gt;=60")</f>
        <v>24</v>
      </c>
      <c r="K49" s="34"/>
      <c r="L49" s="34">
        <f>COUNTIFS(L5:L42, "&gt;=60")</f>
        <v>29</v>
      </c>
      <c r="M49" s="34"/>
      <c r="N49" s="34">
        <f>COUNTIFS(N5:N42, "&gt;=60")</f>
        <v>31</v>
      </c>
      <c r="O49" s="34"/>
      <c r="P49" s="34">
        <f>COUNTIFS(P5:P42, "&gt;=60")</f>
        <v>30</v>
      </c>
      <c r="Q49" s="34"/>
      <c r="R49" s="51"/>
      <c r="S49" s="34">
        <f>COUNTIFS(S5:S42, "&gt;=80")</f>
        <v>27</v>
      </c>
      <c r="T49" s="54"/>
      <c r="U49" s="34"/>
      <c r="V49" s="34">
        <f>COUNTIFS(V5:V42, "&gt;=6")</f>
        <v>31</v>
      </c>
      <c r="W49" s="4"/>
      <c r="X49" s="4"/>
      <c r="Y49" s="4"/>
      <c r="Z49" s="4"/>
      <c r="AA49" s="4"/>
      <c r="AB49" s="4"/>
    </row>
    <row r="50" ht="15.75" customHeight="1">
      <c r="A50" s="4"/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9"/>
      <c r="S50" s="60">
        <v>4.0</v>
      </c>
      <c r="T50" s="61"/>
      <c r="U50" s="58"/>
      <c r="V50" s="58"/>
      <c r="W50" s="4"/>
      <c r="X50" s="4"/>
      <c r="Y50" s="4"/>
      <c r="Z50" s="4"/>
      <c r="AA50" s="4"/>
      <c r="AB50" s="4"/>
    </row>
    <row r="51" ht="15.75" customHeight="1">
      <c r="A51" s="62" t="s">
        <v>72</v>
      </c>
      <c r="B51" s="63"/>
      <c r="C51" s="64"/>
      <c r="D51" s="64"/>
      <c r="E51" s="63"/>
      <c r="F51" s="63"/>
      <c r="G51" s="64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  <c r="X51" s="64"/>
      <c r="Y51" s="64"/>
      <c r="Z51" s="64"/>
      <c r="AA51" s="64"/>
      <c r="AB51" s="64"/>
    </row>
    <row r="52" ht="15.75" customHeight="1">
      <c r="A52" s="64"/>
      <c r="B52" s="63"/>
      <c r="C52" s="64"/>
      <c r="D52" s="64"/>
      <c r="E52" s="63"/>
      <c r="F52" s="63"/>
      <c r="G52" s="64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4"/>
      <c r="X52" s="64"/>
      <c r="Y52" s="64"/>
      <c r="Z52" s="64"/>
      <c r="AA52" s="64"/>
      <c r="AB52" s="64"/>
    </row>
    <row r="53" ht="18.75" customHeight="1">
      <c r="A53" s="62"/>
      <c r="B53" s="63"/>
      <c r="C53" s="64"/>
      <c r="D53" s="64"/>
      <c r="E53" s="63"/>
      <c r="F53" s="63"/>
      <c r="G53" s="64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  <c r="X53" s="64"/>
      <c r="Y53" s="64"/>
      <c r="Z53" s="64"/>
      <c r="AA53" s="64"/>
      <c r="AB53" s="64"/>
    </row>
    <row r="54" ht="15.75" customHeight="1">
      <c r="A54" s="65" t="s">
        <v>73</v>
      </c>
      <c r="B54" s="65"/>
      <c r="C54" s="65"/>
      <c r="D54" s="64"/>
      <c r="E54" s="63"/>
      <c r="F54" s="63"/>
      <c r="G54" s="65"/>
      <c r="H54" s="65"/>
      <c r="I54" s="66" t="s">
        <v>74</v>
      </c>
      <c r="J54" s="65"/>
      <c r="K54" s="65"/>
      <c r="L54" s="63"/>
      <c r="M54" s="63"/>
      <c r="N54" s="63"/>
      <c r="O54" s="63"/>
      <c r="P54" s="63"/>
      <c r="Q54" s="63"/>
      <c r="R54" s="65"/>
      <c r="S54" s="65"/>
      <c r="T54" s="65" t="s">
        <v>75</v>
      </c>
      <c r="U54" s="63"/>
      <c r="V54" s="63"/>
      <c r="W54" s="64"/>
      <c r="X54" s="64"/>
      <c r="Y54" s="64"/>
      <c r="Z54" s="64"/>
      <c r="AA54" s="64"/>
      <c r="AB54" s="64"/>
    </row>
    <row r="55" ht="15.75" customHeight="1">
      <c r="A55" s="4"/>
      <c r="B55" s="58"/>
      <c r="C55" s="4"/>
      <c r="D55" s="4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61"/>
      <c r="S55" s="61"/>
      <c r="T55" s="61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4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61"/>
      <c r="S56" s="61"/>
      <c r="T56" s="61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4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61"/>
      <c r="S57" s="61"/>
      <c r="T57" s="61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4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61"/>
      <c r="S58" s="61"/>
      <c r="T58" s="61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61"/>
      <c r="S59" s="61"/>
      <c r="T59" s="61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61"/>
      <c r="S60" s="61"/>
      <c r="T60" s="61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61"/>
      <c r="S61" s="61"/>
      <c r="T61" s="61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61"/>
      <c r="S62" s="61"/>
      <c r="T62" s="61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61"/>
      <c r="S63" s="61"/>
      <c r="T63" s="61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61"/>
      <c r="S64" s="61"/>
      <c r="T64" s="61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61"/>
      <c r="S65" s="61"/>
      <c r="T65" s="61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61"/>
      <c r="S66" s="61"/>
      <c r="T66" s="61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61"/>
      <c r="S67" s="61"/>
      <c r="T67" s="61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61"/>
      <c r="S68" s="61"/>
      <c r="T68" s="61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61"/>
      <c r="S69" s="61"/>
      <c r="T69" s="61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61"/>
      <c r="S70" s="61"/>
      <c r="T70" s="61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61"/>
      <c r="S71" s="61"/>
      <c r="T71" s="61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61"/>
      <c r="S72" s="61"/>
      <c r="T72" s="61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61"/>
      <c r="S73" s="61"/>
      <c r="T73" s="61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61"/>
      <c r="S74" s="61"/>
      <c r="T74" s="61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61"/>
      <c r="S75" s="61"/>
      <c r="T75" s="61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61"/>
      <c r="S76" s="61"/>
      <c r="T76" s="61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61"/>
      <c r="S77" s="61"/>
      <c r="T77" s="61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61"/>
      <c r="S78" s="61"/>
      <c r="T78" s="61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61"/>
      <c r="S79" s="61"/>
      <c r="T79" s="61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61"/>
      <c r="S80" s="61"/>
      <c r="T80" s="61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61"/>
      <c r="S81" s="61"/>
      <c r="T81" s="61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61"/>
      <c r="S82" s="61"/>
      <c r="T82" s="61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61"/>
      <c r="S83" s="61"/>
      <c r="T83" s="61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61"/>
      <c r="S84" s="61"/>
      <c r="T84" s="61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61"/>
      <c r="S85" s="61"/>
      <c r="T85" s="61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61"/>
      <c r="S86" s="61"/>
      <c r="T86" s="61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61"/>
      <c r="S87" s="61"/>
      <c r="T87" s="61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61"/>
      <c r="S88" s="61"/>
      <c r="T88" s="61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61"/>
      <c r="S89" s="61"/>
      <c r="T89" s="61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61"/>
      <c r="S90" s="61"/>
      <c r="T90" s="61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61"/>
      <c r="S91" s="61"/>
      <c r="T91" s="61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61"/>
      <c r="S92" s="61"/>
      <c r="T92" s="61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61"/>
      <c r="S93" s="61"/>
      <c r="T93" s="61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61"/>
      <c r="S94" s="61"/>
      <c r="T94" s="61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61"/>
      <c r="S95" s="61"/>
      <c r="T95" s="61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61"/>
      <c r="S96" s="61"/>
      <c r="T96" s="61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61"/>
      <c r="S97" s="61"/>
      <c r="T97" s="61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61"/>
      <c r="S98" s="61"/>
      <c r="T98" s="61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61"/>
      <c r="S99" s="61"/>
      <c r="T99" s="61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61"/>
      <c r="S100" s="61"/>
      <c r="T100" s="61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61"/>
      <c r="S101" s="61"/>
      <c r="T101" s="61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61"/>
      <c r="S102" s="61"/>
      <c r="T102" s="61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61"/>
      <c r="S103" s="61"/>
      <c r="T103" s="61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61"/>
      <c r="S104" s="61"/>
      <c r="T104" s="61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61"/>
      <c r="S105" s="61"/>
      <c r="T105" s="61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61"/>
      <c r="S106" s="61"/>
      <c r="T106" s="61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61"/>
      <c r="S107" s="61"/>
      <c r="T107" s="61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61"/>
      <c r="S108" s="61"/>
      <c r="T108" s="61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61"/>
      <c r="S109" s="61"/>
      <c r="T109" s="61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61"/>
      <c r="S110" s="61"/>
      <c r="T110" s="61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61"/>
      <c r="S111" s="61"/>
      <c r="T111" s="61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61"/>
      <c r="S112" s="61"/>
      <c r="T112" s="61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61"/>
      <c r="S113" s="61"/>
      <c r="T113" s="61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61"/>
      <c r="S114" s="61"/>
      <c r="T114" s="61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61"/>
      <c r="S115" s="61"/>
      <c r="T115" s="61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61"/>
      <c r="S116" s="61"/>
      <c r="T116" s="61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61"/>
      <c r="S117" s="61"/>
      <c r="T117" s="61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61"/>
      <c r="S118" s="61"/>
      <c r="T118" s="61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61"/>
      <c r="S119" s="61"/>
      <c r="T119" s="61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61"/>
      <c r="S120" s="61"/>
      <c r="T120" s="61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61"/>
      <c r="S121" s="61"/>
      <c r="T121" s="61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61"/>
      <c r="S122" s="61"/>
      <c r="T122" s="61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61"/>
      <c r="S123" s="61"/>
      <c r="T123" s="61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61"/>
      <c r="S124" s="61"/>
      <c r="T124" s="61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61"/>
      <c r="S125" s="61"/>
      <c r="T125" s="61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61"/>
      <c r="S126" s="61"/>
      <c r="T126" s="61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61"/>
      <c r="S127" s="61"/>
      <c r="T127" s="61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61"/>
      <c r="S128" s="61"/>
      <c r="T128" s="61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61"/>
      <c r="S129" s="61"/>
      <c r="T129" s="61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61"/>
      <c r="S130" s="61"/>
      <c r="T130" s="61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61"/>
      <c r="S131" s="61"/>
      <c r="T131" s="61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61"/>
      <c r="S132" s="61"/>
      <c r="T132" s="61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61"/>
      <c r="S133" s="61"/>
      <c r="T133" s="61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61"/>
      <c r="S134" s="61"/>
      <c r="T134" s="61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61"/>
      <c r="S135" s="61"/>
      <c r="T135" s="61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61"/>
      <c r="S136" s="61"/>
      <c r="T136" s="61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61"/>
      <c r="S137" s="61"/>
      <c r="T137" s="61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61"/>
      <c r="S138" s="61"/>
      <c r="T138" s="61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61"/>
      <c r="S139" s="61"/>
      <c r="T139" s="61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61"/>
      <c r="S140" s="61"/>
      <c r="T140" s="61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61"/>
      <c r="S141" s="61"/>
      <c r="T141" s="61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61"/>
      <c r="S142" s="61"/>
      <c r="T142" s="61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61"/>
      <c r="S143" s="61"/>
      <c r="T143" s="61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61"/>
      <c r="S144" s="61"/>
      <c r="T144" s="61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61"/>
      <c r="S145" s="61"/>
      <c r="T145" s="61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61"/>
      <c r="S146" s="61"/>
      <c r="T146" s="61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61"/>
      <c r="S147" s="61"/>
      <c r="T147" s="61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61"/>
      <c r="S148" s="61"/>
      <c r="T148" s="61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61"/>
      <c r="S149" s="61"/>
      <c r="T149" s="61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61"/>
      <c r="S150" s="61"/>
      <c r="T150" s="61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61"/>
      <c r="S151" s="61"/>
      <c r="T151" s="61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61"/>
      <c r="S152" s="61"/>
      <c r="T152" s="61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61"/>
      <c r="S153" s="61"/>
      <c r="T153" s="61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61"/>
      <c r="S154" s="61"/>
      <c r="T154" s="61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61"/>
      <c r="S155" s="61"/>
      <c r="T155" s="61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61"/>
      <c r="S156" s="61"/>
      <c r="T156" s="61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61"/>
      <c r="S157" s="61"/>
      <c r="T157" s="61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61"/>
      <c r="S158" s="61"/>
      <c r="T158" s="61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61"/>
      <c r="S159" s="61"/>
      <c r="T159" s="61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61"/>
      <c r="S160" s="61"/>
      <c r="T160" s="61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61"/>
      <c r="S161" s="61"/>
      <c r="T161" s="61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61"/>
      <c r="S162" s="61"/>
      <c r="T162" s="61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61"/>
      <c r="S163" s="61"/>
      <c r="T163" s="61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61"/>
      <c r="S164" s="61"/>
      <c r="T164" s="61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61"/>
      <c r="S165" s="61"/>
      <c r="T165" s="61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61"/>
      <c r="S166" s="61"/>
      <c r="T166" s="61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61"/>
      <c r="S167" s="61"/>
      <c r="T167" s="61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61"/>
      <c r="S168" s="61"/>
      <c r="T168" s="61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61"/>
      <c r="S169" s="61"/>
      <c r="T169" s="61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61"/>
      <c r="S170" s="61"/>
      <c r="T170" s="61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61"/>
      <c r="S171" s="61"/>
      <c r="T171" s="61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61"/>
      <c r="S172" s="61"/>
      <c r="T172" s="61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61"/>
      <c r="S173" s="61"/>
      <c r="T173" s="61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61"/>
      <c r="S174" s="61"/>
      <c r="T174" s="61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61"/>
      <c r="S175" s="61"/>
      <c r="T175" s="61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61"/>
      <c r="S176" s="61"/>
      <c r="T176" s="61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61"/>
      <c r="S177" s="61"/>
      <c r="T177" s="61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61"/>
      <c r="S178" s="61"/>
      <c r="T178" s="61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61"/>
      <c r="S179" s="61"/>
      <c r="T179" s="61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61"/>
      <c r="S180" s="61"/>
      <c r="T180" s="61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61"/>
      <c r="S181" s="61"/>
      <c r="T181" s="61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61"/>
      <c r="S182" s="61"/>
      <c r="T182" s="61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61"/>
      <c r="S183" s="61"/>
      <c r="T183" s="61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61"/>
      <c r="S184" s="61"/>
      <c r="T184" s="61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61"/>
      <c r="S185" s="61"/>
      <c r="T185" s="61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61"/>
      <c r="S186" s="61"/>
      <c r="T186" s="61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61"/>
      <c r="S187" s="61"/>
      <c r="T187" s="61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61"/>
      <c r="S188" s="61"/>
      <c r="T188" s="61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61"/>
      <c r="S189" s="61"/>
      <c r="T189" s="61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61"/>
      <c r="S190" s="61"/>
      <c r="T190" s="61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61"/>
      <c r="S191" s="61"/>
      <c r="T191" s="61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61"/>
      <c r="S192" s="61"/>
      <c r="T192" s="61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61"/>
      <c r="S193" s="61"/>
      <c r="T193" s="61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61"/>
      <c r="S194" s="61"/>
      <c r="T194" s="61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61"/>
      <c r="S195" s="61"/>
      <c r="T195" s="61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61"/>
      <c r="S196" s="61"/>
      <c r="T196" s="61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61"/>
      <c r="S197" s="61"/>
      <c r="T197" s="61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61"/>
      <c r="S198" s="61"/>
      <c r="T198" s="61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61"/>
      <c r="S199" s="61"/>
      <c r="T199" s="61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61"/>
      <c r="S200" s="61"/>
      <c r="T200" s="61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61"/>
      <c r="S201" s="61"/>
      <c r="T201" s="61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61"/>
      <c r="S202" s="61"/>
      <c r="T202" s="61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61"/>
      <c r="S203" s="61"/>
      <c r="T203" s="61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61"/>
      <c r="S204" s="61"/>
      <c r="T204" s="61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61"/>
      <c r="S205" s="61"/>
      <c r="T205" s="61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61"/>
      <c r="S206" s="61"/>
      <c r="T206" s="61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61"/>
      <c r="S207" s="61"/>
      <c r="T207" s="61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61"/>
      <c r="S208" s="61"/>
      <c r="T208" s="61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61"/>
      <c r="S209" s="61"/>
      <c r="T209" s="61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61"/>
      <c r="S210" s="61"/>
      <c r="T210" s="61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61"/>
      <c r="S211" s="61"/>
      <c r="T211" s="61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61"/>
      <c r="S212" s="61"/>
      <c r="T212" s="61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61"/>
      <c r="S213" s="61"/>
      <c r="T213" s="61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61"/>
      <c r="S214" s="61"/>
      <c r="T214" s="61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61"/>
      <c r="S215" s="61"/>
      <c r="T215" s="61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61"/>
      <c r="S216" s="61"/>
      <c r="T216" s="61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61"/>
      <c r="S217" s="61"/>
      <c r="T217" s="61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61"/>
      <c r="S218" s="61"/>
      <c r="T218" s="61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61"/>
      <c r="S219" s="61"/>
      <c r="T219" s="61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61"/>
      <c r="S220" s="61"/>
      <c r="T220" s="61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61"/>
      <c r="S221" s="61"/>
      <c r="T221" s="61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61"/>
      <c r="S222" s="61"/>
      <c r="T222" s="61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61"/>
      <c r="S223" s="61"/>
      <c r="T223" s="61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61"/>
      <c r="S224" s="61"/>
      <c r="T224" s="61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61"/>
      <c r="S225" s="61"/>
      <c r="T225" s="61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61"/>
      <c r="S226" s="61"/>
      <c r="T226" s="61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61"/>
      <c r="S227" s="61"/>
      <c r="T227" s="61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61"/>
      <c r="S228" s="61"/>
      <c r="T228" s="61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61"/>
      <c r="S229" s="61"/>
      <c r="T229" s="61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61"/>
      <c r="S230" s="61"/>
      <c r="T230" s="61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61"/>
      <c r="S231" s="61"/>
      <c r="T231" s="61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61"/>
      <c r="S232" s="61"/>
      <c r="T232" s="61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61"/>
      <c r="S233" s="61"/>
      <c r="T233" s="61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61"/>
      <c r="S234" s="61"/>
      <c r="T234" s="61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61"/>
      <c r="S235" s="61"/>
      <c r="T235" s="61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61"/>
      <c r="S236" s="61"/>
      <c r="T236" s="61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61"/>
      <c r="S237" s="61"/>
      <c r="T237" s="61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61"/>
      <c r="S238" s="61"/>
      <c r="T238" s="61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61"/>
      <c r="S239" s="61"/>
      <c r="T239" s="61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61"/>
      <c r="S240" s="61"/>
      <c r="T240" s="61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61"/>
      <c r="S241" s="61"/>
      <c r="T241" s="61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61"/>
      <c r="S242" s="61"/>
      <c r="T242" s="61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61"/>
      <c r="S243" s="61"/>
      <c r="T243" s="61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61"/>
      <c r="S244" s="61"/>
      <c r="T244" s="61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61"/>
      <c r="S245" s="61"/>
      <c r="T245" s="61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61"/>
      <c r="S246" s="61"/>
      <c r="T246" s="61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61"/>
      <c r="S247" s="61"/>
      <c r="T247" s="61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61"/>
      <c r="S248" s="61"/>
      <c r="T248" s="61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61"/>
      <c r="S249" s="61"/>
      <c r="T249" s="61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61"/>
      <c r="S250" s="61"/>
      <c r="T250" s="61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61"/>
      <c r="S251" s="61"/>
      <c r="T251" s="61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61"/>
      <c r="S252" s="61"/>
      <c r="T252" s="61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61"/>
      <c r="S253" s="61"/>
      <c r="T253" s="61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61"/>
      <c r="S254" s="61"/>
      <c r="T254" s="61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61"/>
      <c r="S255" s="61"/>
      <c r="T255" s="61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61"/>
      <c r="S256" s="61"/>
      <c r="T256" s="61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61"/>
      <c r="S257" s="61"/>
      <c r="T257" s="61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61"/>
      <c r="S258" s="61"/>
      <c r="T258" s="61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61"/>
      <c r="S259" s="61"/>
      <c r="T259" s="61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61"/>
      <c r="S260" s="61"/>
      <c r="T260" s="61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61"/>
      <c r="S261" s="61"/>
      <c r="T261" s="61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61"/>
      <c r="S262" s="61"/>
      <c r="T262" s="61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61"/>
      <c r="S263" s="61"/>
      <c r="T263" s="61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61"/>
      <c r="S264" s="61"/>
      <c r="T264" s="61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61"/>
      <c r="S265" s="61"/>
      <c r="T265" s="61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61"/>
      <c r="S266" s="61"/>
      <c r="T266" s="61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61"/>
      <c r="S267" s="61"/>
      <c r="T267" s="61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61"/>
      <c r="S268" s="61"/>
      <c r="T268" s="61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61"/>
      <c r="S269" s="61"/>
      <c r="T269" s="61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61"/>
      <c r="S270" s="61"/>
      <c r="T270" s="61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61"/>
      <c r="S271" s="61"/>
      <c r="T271" s="61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61"/>
      <c r="S272" s="61"/>
      <c r="T272" s="61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61"/>
      <c r="S273" s="61"/>
      <c r="T273" s="61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61"/>
      <c r="S274" s="61"/>
      <c r="T274" s="61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61"/>
      <c r="S275" s="61"/>
      <c r="T275" s="61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61"/>
      <c r="S276" s="61"/>
      <c r="T276" s="61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61"/>
      <c r="S277" s="61"/>
      <c r="T277" s="61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61"/>
      <c r="S278" s="61"/>
      <c r="T278" s="61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61"/>
      <c r="S279" s="61"/>
      <c r="T279" s="61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61"/>
      <c r="S280" s="61"/>
      <c r="T280" s="61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61"/>
      <c r="S281" s="61"/>
      <c r="T281" s="61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61"/>
      <c r="S282" s="61"/>
      <c r="T282" s="61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61"/>
      <c r="S283" s="61"/>
      <c r="T283" s="61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61"/>
      <c r="S284" s="61"/>
      <c r="T284" s="61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61"/>
      <c r="S285" s="61"/>
      <c r="T285" s="61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61"/>
      <c r="S286" s="61"/>
      <c r="T286" s="61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61"/>
      <c r="S287" s="61"/>
      <c r="T287" s="61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61"/>
      <c r="S288" s="61"/>
      <c r="T288" s="61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61"/>
      <c r="S289" s="61"/>
      <c r="T289" s="61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61"/>
      <c r="S290" s="61"/>
      <c r="T290" s="61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61"/>
      <c r="S291" s="61"/>
      <c r="T291" s="61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61"/>
      <c r="S292" s="61"/>
      <c r="T292" s="61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61"/>
      <c r="S293" s="61"/>
      <c r="T293" s="61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61"/>
      <c r="S294" s="61"/>
      <c r="T294" s="61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61"/>
      <c r="S295" s="61"/>
      <c r="T295" s="61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61"/>
      <c r="S296" s="61"/>
      <c r="T296" s="61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61"/>
      <c r="S297" s="61"/>
      <c r="T297" s="61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61"/>
      <c r="S298" s="61"/>
      <c r="T298" s="61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61"/>
      <c r="S299" s="61"/>
      <c r="T299" s="61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61"/>
      <c r="S300" s="61"/>
      <c r="T300" s="61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61"/>
      <c r="S301" s="61"/>
      <c r="T301" s="61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61"/>
      <c r="S302" s="61"/>
      <c r="T302" s="61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61"/>
      <c r="S304" s="61"/>
      <c r="T304" s="61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61"/>
      <c r="S305" s="61"/>
      <c r="T305" s="61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61"/>
      <c r="S306" s="61"/>
      <c r="T306" s="61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61"/>
      <c r="S307" s="61"/>
      <c r="T307" s="61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61"/>
      <c r="S308" s="61"/>
      <c r="T308" s="61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61"/>
      <c r="S309" s="61"/>
      <c r="T309" s="61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61"/>
      <c r="S310" s="61"/>
      <c r="T310" s="61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61"/>
      <c r="S311" s="61"/>
      <c r="T311" s="61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61"/>
      <c r="S312" s="61"/>
      <c r="T312" s="61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61"/>
      <c r="S314" s="61"/>
      <c r="T314" s="61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61"/>
      <c r="S315" s="61"/>
      <c r="T315" s="61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61"/>
      <c r="S316" s="61"/>
      <c r="T316" s="61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61"/>
      <c r="S317" s="61"/>
      <c r="T317" s="61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61"/>
      <c r="S318" s="61"/>
      <c r="T318" s="61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61"/>
      <c r="S319" s="61"/>
      <c r="T319" s="61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61"/>
      <c r="S320" s="61"/>
      <c r="T320" s="61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61"/>
      <c r="S321" s="61"/>
      <c r="T321" s="61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61"/>
      <c r="S322" s="61"/>
      <c r="T322" s="61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61"/>
      <c r="S323" s="61"/>
      <c r="T323" s="61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61"/>
      <c r="S324" s="61"/>
      <c r="T324" s="61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61"/>
      <c r="S325" s="61"/>
      <c r="T325" s="61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61"/>
      <c r="S326" s="61"/>
      <c r="T326" s="61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61"/>
      <c r="S327" s="61"/>
      <c r="T327" s="61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61"/>
      <c r="S328" s="61"/>
      <c r="T328" s="61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61"/>
      <c r="S329" s="61"/>
      <c r="T329" s="61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61"/>
      <c r="S330" s="61"/>
      <c r="T330" s="61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61"/>
      <c r="S331" s="61"/>
      <c r="T331" s="61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61"/>
      <c r="S332" s="61"/>
      <c r="T332" s="61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61"/>
      <c r="S333" s="61"/>
      <c r="T333" s="61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61"/>
      <c r="S334" s="61"/>
      <c r="T334" s="61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61"/>
      <c r="S335" s="61"/>
      <c r="T335" s="61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61"/>
      <c r="S336" s="61"/>
      <c r="T336" s="61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61"/>
      <c r="S337" s="61"/>
      <c r="T337" s="61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61"/>
      <c r="S338" s="61"/>
      <c r="T338" s="61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61"/>
      <c r="S339" s="61"/>
      <c r="T339" s="61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61"/>
      <c r="S340" s="61"/>
      <c r="T340" s="61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61"/>
      <c r="S341" s="61"/>
      <c r="T341" s="61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61"/>
      <c r="S342" s="61"/>
      <c r="T342" s="61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61"/>
      <c r="S343" s="61"/>
      <c r="T343" s="61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61"/>
      <c r="S344" s="61"/>
      <c r="T344" s="61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61"/>
      <c r="S345" s="61"/>
      <c r="T345" s="61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61"/>
      <c r="S346" s="61"/>
      <c r="T346" s="61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61"/>
      <c r="S347" s="61"/>
      <c r="T347" s="61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61"/>
      <c r="S348" s="61"/>
      <c r="T348" s="61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61"/>
      <c r="S349" s="61"/>
      <c r="T349" s="61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61"/>
      <c r="S350" s="61"/>
      <c r="T350" s="61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61"/>
      <c r="S351" s="61"/>
      <c r="T351" s="61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61"/>
      <c r="S352" s="61"/>
      <c r="T352" s="61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61"/>
      <c r="S353" s="61"/>
      <c r="T353" s="61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61"/>
      <c r="S354" s="61"/>
      <c r="T354" s="61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61"/>
      <c r="S355" s="61"/>
      <c r="T355" s="61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61"/>
      <c r="S356" s="61"/>
      <c r="T356" s="61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61"/>
      <c r="S357" s="61"/>
      <c r="T357" s="61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61"/>
      <c r="S358" s="61"/>
      <c r="T358" s="61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61"/>
      <c r="S359" s="61"/>
      <c r="T359" s="61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61"/>
      <c r="S360" s="61"/>
      <c r="T360" s="61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61"/>
      <c r="S361" s="61"/>
      <c r="T361" s="61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61"/>
      <c r="S362" s="61"/>
      <c r="T362" s="61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61"/>
      <c r="S363" s="61"/>
      <c r="T363" s="61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61"/>
      <c r="S364" s="61"/>
      <c r="T364" s="61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61"/>
      <c r="S365" s="61"/>
      <c r="T365" s="61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61"/>
      <c r="S366" s="61"/>
      <c r="T366" s="61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61"/>
      <c r="S367" s="61"/>
      <c r="T367" s="61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61"/>
      <c r="S368" s="61"/>
      <c r="T368" s="61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61"/>
      <c r="S369" s="61"/>
      <c r="T369" s="61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61"/>
      <c r="S370" s="61"/>
      <c r="T370" s="61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61"/>
      <c r="S371" s="61"/>
      <c r="T371" s="61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61"/>
      <c r="S372" s="61"/>
      <c r="T372" s="61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61"/>
      <c r="S373" s="61"/>
      <c r="T373" s="61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61"/>
      <c r="S374" s="61"/>
      <c r="T374" s="61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61"/>
      <c r="S375" s="61"/>
      <c r="T375" s="61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61"/>
      <c r="S376" s="61"/>
      <c r="T376" s="61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61"/>
      <c r="S377" s="61"/>
      <c r="T377" s="61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61"/>
      <c r="S378" s="61"/>
      <c r="T378" s="61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61"/>
      <c r="S379" s="61"/>
      <c r="T379" s="61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61"/>
      <c r="S380" s="61"/>
      <c r="T380" s="61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61"/>
      <c r="S381" s="61"/>
      <c r="T381" s="61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61"/>
      <c r="S382" s="61"/>
      <c r="T382" s="61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61"/>
      <c r="S383" s="61"/>
      <c r="T383" s="61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61"/>
      <c r="S384" s="61"/>
      <c r="T384" s="61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61"/>
      <c r="S385" s="61"/>
      <c r="T385" s="61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61"/>
      <c r="S386" s="61"/>
      <c r="T386" s="61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61"/>
      <c r="S387" s="61"/>
      <c r="T387" s="61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61"/>
      <c r="S388" s="61"/>
      <c r="T388" s="61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61"/>
      <c r="S389" s="61"/>
      <c r="T389" s="61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61"/>
      <c r="S390" s="61"/>
      <c r="T390" s="61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61"/>
      <c r="S391" s="61"/>
      <c r="T391" s="61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61"/>
      <c r="S392" s="61"/>
      <c r="T392" s="61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61"/>
      <c r="S393" s="61"/>
      <c r="T393" s="61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61"/>
      <c r="S394" s="61"/>
      <c r="T394" s="61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61"/>
      <c r="S395" s="61"/>
      <c r="T395" s="61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61"/>
      <c r="S396" s="61"/>
      <c r="T396" s="61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61"/>
      <c r="S397" s="61"/>
      <c r="T397" s="61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61"/>
      <c r="S398" s="61"/>
      <c r="T398" s="61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61"/>
      <c r="S399" s="61"/>
      <c r="T399" s="61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61"/>
      <c r="S400" s="61"/>
      <c r="T400" s="61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61"/>
      <c r="S401" s="61"/>
      <c r="T401" s="61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61"/>
      <c r="S402" s="61"/>
      <c r="T402" s="61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61"/>
      <c r="S403" s="61"/>
      <c r="T403" s="61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61"/>
      <c r="S404" s="61"/>
      <c r="T404" s="61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61"/>
      <c r="S405" s="61"/>
      <c r="T405" s="61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61"/>
      <c r="S406" s="61"/>
      <c r="T406" s="61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61"/>
      <c r="S407" s="61"/>
      <c r="T407" s="61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61"/>
      <c r="S408" s="61"/>
      <c r="T408" s="61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61"/>
      <c r="S409" s="61"/>
      <c r="T409" s="61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61"/>
      <c r="S410" s="61"/>
      <c r="T410" s="61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61"/>
      <c r="S411" s="61"/>
      <c r="T411" s="61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61"/>
      <c r="S412" s="61"/>
      <c r="T412" s="61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61"/>
      <c r="S413" s="61"/>
      <c r="T413" s="61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61"/>
      <c r="S414" s="61"/>
      <c r="T414" s="61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61"/>
      <c r="S415" s="61"/>
      <c r="T415" s="61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61"/>
      <c r="S416" s="61"/>
      <c r="T416" s="61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61"/>
      <c r="S417" s="61"/>
      <c r="T417" s="61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61"/>
      <c r="S418" s="61"/>
      <c r="T418" s="61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61"/>
      <c r="S419" s="61"/>
      <c r="T419" s="61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61"/>
      <c r="S420" s="61"/>
      <c r="T420" s="61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61"/>
      <c r="S421" s="61"/>
      <c r="T421" s="61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61"/>
      <c r="S422" s="61"/>
      <c r="T422" s="61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61"/>
      <c r="S423" s="61"/>
      <c r="T423" s="61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61"/>
      <c r="S424" s="61"/>
      <c r="T424" s="61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61"/>
      <c r="S425" s="61"/>
      <c r="T425" s="61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61"/>
      <c r="S426" s="61"/>
      <c r="T426" s="61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61"/>
      <c r="S427" s="61"/>
      <c r="T427" s="61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61"/>
      <c r="S428" s="61"/>
      <c r="T428" s="61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61"/>
      <c r="S429" s="61"/>
      <c r="T429" s="61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61"/>
      <c r="S430" s="61"/>
      <c r="T430" s="61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61"/>
      <c r="S431" s="61"/>
      <c r="T431" s="61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61"/>
      <c r="S432" s="61"/>
      <c r="T432" s="61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61"/>
      <c r="S433" s="61"/>
      <c r="T433" s="61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61"/>
      <c r="S434" s="61"/>
      <c r="T434" s="61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61"/>
      <c r="S435" s="61"/>
      <c r="T435" s="61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61"/>
      <c r="S436" s="61"/>
      <c r="T436" s="61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61"/>
      <c r="S437" s="61"/>
      <c r="T437" s="61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61"/>
      <c r="S438" s="61"/>
      <c r="T438" s="61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61"/>
      <c r="S439" s="61"/>
      <c r="T439" s="61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61"/>
      <c r="S440" s="61"/>
      <c r="T440" s="61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61"/>
      <c r="S441" s="61"/>
      <c r="T441" s="61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61"/>
      <c r="S442" s="61"/>
      <c r="T442" s="61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61"/>
      <c r="S443" s="61"/>
      <c r="T443" s="61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61"/>
      <c r="S444" s="61"/>
      <c r="T444" s="61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61"/>
      <c r="S445" s="61"/>
      <c r="T445" s="61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61"/>
      <c r="S446" s="61"/>
      <c r="T446" s="61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61"/>
      <c r="S447" s="61"/>
      <c r="T447" s="61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61"/>
      <c r="S448" s="61"/>
      <c r="T448" s="61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61"/>
      <c r="S449" s="61"/>
      <c r="T449" s="61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61"/>
      <c r="S450" s="61"/>
      <c r="T450" s="61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61"/>
      <c r="S451" s="61"/>
      <c r="T451" s="61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61"/>
      <c r="S452" s="61"/>
      <c r="T452" s="61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61"/>
      <c r="S453" s="61"/>
      <c r="T453" s="61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61"/>
      <c r="S454" s="61"/>
      <c r="T454" s="61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61"/>
      <c r="S455" s="61"/>
      <c r="T455" s="61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61"/>
      <c r="S456" s="61"/>
      <c r="T456" s="61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61"/>
      <c r="S457" s="61"/>
      <c r="T457" s="61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61"/>
      <c r="S458" s="61"/>
      <c r="T458" s="61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61"/>
      <c r="S459" s="61"/>
      <c r="T459" s="61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61"/>
      <c r="S460" s="61"/>
      <c r="T460" s="61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61"/>
      <c r="S461" s="61"/>
      <c r="T461" s="61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61"/>
      <c r="S462" s="61"/>
      <c r="T462" s="61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61"/>
      <c r="S463" s="61"/>
      <c r="T463" s="61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61"/>
      <c r="S464" s="61"/>
      <c r="T464" s="61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61"/>
      <c r="S465" s="61"/>
      <c r="T465" s="61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61"/>
      <c r="S466" s="61"/>
      <c r="T466" s="61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61"/>
      <c r="S467" s="61"/>
      <c r="T467" s="61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61"/>
      <c r="S468" s="61"/>
      <c r="T468" s="61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61"/>
      <c r="S469" s="61"/>
      <c r="T469" s="61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61"/>
      <c r="S470" s="61"/>
      <c r="T470" s="61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61"/>
      <c r="S471" s="61"/>
      <c r="T471" s="61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61"/>
      <c r="S472" s="61"/>
      <c r="T472" s="61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61"/>
      <c r="S473" s="61"/>
      <c r="T473" s="61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61"/>
      <c r="S474" s="61"/>
      <c r="T474" s="61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61"/>
      <c r="S475" s="61"/>
      <c r="T475" s="61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61"/>
      <c r="S476" s="61"/>
      <c r="T476" s="61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61"/>
      <c r="S477" s="61"/>
      <c r="T477" s="61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61"/>
      <c r="S478" s="61"/>
      <c r="T478" s="61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61"/>
      <c r="S479" s="61"/>
      <c r="T479" s="61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61"/>
      <c r="S480" s="61"/>
      <c r="T480" s="61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61"/>
      <c r="S481" s="61"/>
      <c r="T481" s="61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61"/>
      <c r="S482" s="61"/>
      <c r="T482" s="61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61"/>
      <c r="S483" s="61"/>
      <c r="T483" s="61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61"/>
      <c r="S484" s="61"/>
      <c r="T484" s="61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61"/>
      <c r="S485" s="61"/>
      <c r="T485" s="61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61"/>
      <c r="S486" s="61"/>
      <c r="T486" s="61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61"/>
      <c r="S487" s="61"/>
      <c r="T487" s="61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61"/>
      <c r="S488" s="61"/>
      <c r="T488" s="61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61"/>
      <c r="S489" s="61"/>
      <c r="T489" s="61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61"/>
      <c r="S490" s="61"/>
      <c r="T490" s="61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61"/>
      <c r="S491" s="61"/>
      <c r="T491" s="61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61"/>
      <c r="S492" s="61"/>
      <c r="T492" s="61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61"/>
      <c r="S493" s="61"/>
      <c r="T493" s="61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61"/>
      <c r="S494" s="61"/>
      <c r="T494" s="61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61"/>
      <c r="S495" s="61"/>
      <c r="T495" s="61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61"/>
      <c r="S496" s="61"/>
      <c r="T496" s="61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61"/>
      <c r="S497" s="61"/>
      <c r="T497" s="61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61"/>
      <c r="S498" s="61"/>
      <c r="T498" s="61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61"/>
      <c r="S499" s="61"/>
      <c r="T499" s="61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61"/>
      <c r="S500" s="61"/>
      <c r="T500" s="61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61"/>
      <c r="S501" s="61"/>
      <c r="T501" s="61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61"/>
      <c r="S502" s="61"/>
      <c r="T502" s="61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61"/>
      <c r="S503" s="61"/>
      <c r="T503" s="61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61"/>
      <c r="S504" s="61"/>
      <c r="T504" s="61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61"/>
      <c r="S505" s="61"/>
      <c r="T505" s="61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61"/>
      <c r="S506" s="61"/>
      <c r="T506" s="61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61"/>
      <c r="S507" s="61"/>
      <c r="T507" s="61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61"/>
      <c r="S508" s="61"/>
      <c r="T508" s="61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61"/>
      <c r="S509" s="61"/>
      <c r="T509" s="61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61"/>
      <c r="S510" s="61"/>
      <c r="T510" s="61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61"/>
      <c r="S511" s="61"/>
      <c r="T511" s="61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61"/>
      <c r="S512" s="61"/>
      <c r="T512" s="61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61"/>
      <c r="S513" s="61"/>
      <c r="T513" s="61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61"/>
      <c r="S514" s="61"/>
      <c r="T514" s="61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61"/>
      <c r="S515" s="61"/>
      <c r="T515" s="61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61"/>
      <c r="S516" s="61"/>
      <c r="T516" s="61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61"/>
      <c r="S517" s="61"/>
      <c r="T517" s="61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61"/>
      <c r="S518" s="61"/>
      <c r="T518" s="61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61"/>
      <c r="S519" s="61"/>
      <c r="T519" s="61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61"/>
      <c r="S520" s="61"/>
      <c r="T520" s="61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61"/>
      <c r="S521" s="61"/>
      <c r="T521" s="61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61"/>
      <c r="S522" s="61"/>
      <c r="T522" s="61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61"/>
      <c r="S523" s="61"/>
      <c r="T523" s="61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61"/>
      <c r="S524" s="61"/>
      <c r="T524" s="61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61"/>
      <c r="S525" s="61"/>
      <c r="T525" s="61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61"/>
      <c r="S526" s="61"/>
      <c r="T526" s="61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61"/>
      <c r="S527" s="61"/>
      <c r="T527" s="61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61"/>
      <c r="S528" s="61"/>
      <c r="T528" s="61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61"/>
      <c r="S529" s="61"/>
      <c r="T529" s="61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61"/>
      <c r="S530" s="61"/>
      <c r="T530" s="61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61"/>
      <c r="S531" s="61"/>
      <c r="T531" s="61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61"/>
      <c r="S532" s="61"/>
      <c r="T532" s="61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61"/>
      <c r="S533" s="61"/>
      <c r="T533" s="61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61"/>
      <c r="S534" s="61"/>
      <c r="T534" s="61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61"/>
      <c r="S535" s="61"/>
      <c r="T535" s="61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61"/>
      <c r="S536" s="61"/>
      <c r="T536" s="61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61"/>
      <c r="S537" s="61"/>
      <c r="T537" s="61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61"/>
      <c r="S538" s="61"/>
      <c r="T538" s="61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61"/>
      <c r="S539" s="61"/>
      <c r="T539" s="61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61"/>
      <c r="S540" s="61"/>
      <c r="T540" s="61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61"/>
      <c r="S541" s="61"/>
      <c r="T541" s="61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61"/>
      <c r="S542" s="61"/>
      <c r="T542" s="61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61"/>
      <c r="S543" s="61"/>
      <c r="T543" s="61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61"/>
      <c r="S544" s="61"/>
      <c r="T544" s="61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61"/>
      <c r="S545" s="61"/>
      <c r="T545" s="61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61"/>
      <c r="S546" s="61"/>
      <c r="T546" s="61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61"/>
      <c r="S547" s="61"/>
      <c r="T547" s="61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61"/>
      <c r="S548" s="61"/>
      <c r="T548" s="61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61"/>
      <c r="S549" s="61"/>
      <c r="T549" s="61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61"/>
      <c r="S550" s="61"/>
      <c r="T550" s="61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61"/>
      <c r="S551" s="61"/>
      <c r="T551" s="61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61"/>
      <c r="S552" s="61"/>
      <c r="T552" s="61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61"/>
      <c r="S553" s="61"/>
      <c r="T553" s="61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61"/>
      <c r="S554" s="61"/>
      <c r="T554" s="61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61"/>
      <c r="S555" s="61"/>
      <c r="T555" s="61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61"/>
      <c r="S556" s="61"/>
      <c r="T556" s="61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61"/>
      <c r="S557" s="61"/>
      <c r="T557" s="61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61"/>
      <c r="S558" s="61"/>
      <c r="T558" s="61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61"/>
      <c r="S559" s="61"/>
      <c r="T559" s="61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61"/>
      <c r="S560" s="61"/>
      <c r="T560" s="61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61"/>
      <c r="S561" s="61"/>
      <c r="T561" s="61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61"/>
      <c r="S562" s="61"/>
      <c r="T562" s="61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61"/>
      <c r="S563" s="61"/>
      <c r="T563" s="61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61"/>
      <c r="S564" s="61"/>
      <c r="T564" s="61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61"/>
      <c r="S565" s="61"/>
      <c r="T565" s="61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61"/>
      <c r="S566" s="61"/>
      <c r="T566" s="61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61"/>
      <c r="S567" s="61"/>
      <c r="T567" s="61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61"/>
      <c r="S568" s="61"/>
      <c r="T568" s="61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61"/>
      <c r="S569" s="61"/>
      <c r="T569" s="61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61"/>
      <c r="S570" s="61"/>
      <c r="T570" s="61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61"/>
      <c r="S571" s="61"/>
      <c r="T571" s="61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61"/>
      <c r="S572" s="61"/>
      <c r="T572" s="61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61"/>
      <c r="S573" s="61"/>
      <c r="T573" s="61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61"/>
      <c r="S574" s="61"/>
      <c r="T574" s="61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61"/>
      <c r="S575" s="61"/>
      <c r="T575" s="61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61"/>
      <c r="S576" s="61"/>
      <c r="T576" s="61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61"/>
      <c r="S577" s="61"/>
      <c r="T577" s="61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61"/>
      <c r="S578" s="61"/>
      <c r="T578" s="61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61"/>
      <c r="S579" s="61"/>
      <c r="T579" s="61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61"/>
      <c r="S580" s="61"/>
      <c r="T580" s="61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61"/>
      <c r="S581" s="61"/>
      <c r="T581" s="61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61"/>
      <c r="S582" s="61"/>
      <c r="T582" s="61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61"/>
      <c r="S583" s="61"/>
      <c r="T583" s="61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61"/>
      <c r="S584" s="61"/>
      <c r="T584" s="61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61"/>
      <c r="S585" s="61"/>
      <c r="T585" s="61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61"/>
      <c r="S586" s="61"/>
      <c r="T586" s="61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61"/>
      <c r="S587" s="61"/>
      <c r="T587" s="61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61"/>
      <c r="S588" s="61"/>
      <c r="T588" s="61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61"/>
      <c r="S589" s="61"/>
      <c r="T589" s="61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61"/>
      <c r="S590" s="61"/>
      <c r="T590" s="61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61"/>
      <c r="S591" s="61"/>
      <c r="T591" s="61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61"/>
      <c r="S592" s="61"/>
      <c r="T592" s="61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61"/>
      <c r="S593" s="61"/>
      <c r="T593" s="61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61"/>
      <c r="S594" s="61"/>
      <c r="T594" s="61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61"/>
      <c r="S595" s="61"/>
      <c r="T595" s="61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61"/>
      <c r="S596" s="61"/>
      <c r="T596" s="61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61"/>
      <c r="S597" s="61"/>
      <c r="T597" s="61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61"/>
      <c r="S598" s="61"/>
      <c r="T598" s="61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61"/>
      <c r="S599" s="61"/>
      <c r="T599" s="61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61"/>
      <c r="S600" s="61"/>
      <c r="T600" s="61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61"/>
      <c r="S601" s="61"/>
      <c r="T601" s="61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61"/>
      <c r="S602" s="61"/>
      <c r="T602" s="61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61"/>
      <c r="S603" s="61"/>
      <c r="T603" s="61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61"/>
      <c r="S604" s="61"/>
      <c r="T604" s="61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61"/>
      <c r="S605" s="61"/>
      <c r="T605" s="61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61"/>
      <c r="S606" s="61"/>
      <c r="T606" s="61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61"/>
      <c r="S607" s="61"/>
      <c r="T607" s="61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61"/>
      <c r="S608" s="61"/>
      <c r="T608" s="61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61"/>
      <c r="S609" s="61"/>
      <c r="T609" s="61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61"/>
      <c r="S610" s="61"/>
      <c r="T610" s="61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61"/>
      <c r="S611" s="61"/>
      <c r="T611" s="61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61"/>
      <c r="S612" s="61"/>
      <c r="T612" s="61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61"/>
      <c r="S613" s="61"/>
      <c r="T613" s="61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61"/>
      <c r="S614" s="61"/>
      <c r="T614" s="61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61"/>
      <c r="S615" s="61"/>
      <c r="T615" s="61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61"/>
      <c r="S616" s="61"/>
      <c r="T616" s="61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61"/>
      <c r="S617" s="61"/>
      <c r="T617" s="61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61"/>
      <c r="S618" s="61"/>
      <c r="T618" s="61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61"/>
      <c r="S619" s="61"/>
      <c r="T619" s="61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61"/>
      <c r="S620" s="61"/>
      <c r="T620" s="61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61"/>
      <c r="S621" s="61"/>
      <c r="T621" s="61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61"/>
      <c r="S622" s="61"/>
      <c r="T622" s="61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61"/>
      <c r="S623" s="61"/>
      <c r="T623" s="61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61"/>
      <c r="S624" s="61"/>
      <c r="T624" s="61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61"/>
      <c r="S625" s="61"/>
      <c r="T625" s="61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61"/>
      <c r="S626" s="61"/>
      <c r="T626" s="61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61"/>
      <c r="S627" s="61"/>
      <c r="T627" s="61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61"/>
      <c r="S628" s="61"/>
      <c r="T628" s="61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61"/>
      <c r="S629" s="61"/>
      <c r="T629" s="61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61"/>
      <c r="S630" s="61"/>
      <c r="T630" s="61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61"/>
      <c r="S631" s="61"/>
      <c r="T631" s="61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61"/>
      <c r="S632" s="61"/>
      <c r="T632" s="61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61"/>
      <c r="S633" s="61"/>
      <c r="T633" s="61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61"/>
      <c r="S634" s="61"/>
      <c r="T634" s="61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61"/>
      <c r="S635" s="61"/>
      <c r="T635" s="61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61"/>
      <c r="S636" s="61"/>
      <c r="T636" s="61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61"/>
      <c r="S637" s="61"/>
      <c r="T637" s="61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61"/>
      <c r="S638" s="61"/>
      <c r="T638" s="61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61"/>
      <c r="S639" s="61"/>
      <c r="T639" s="61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61"/>
      <c r="S640" s="61"/>
      <c r="T640" s="61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61"/>
      <c r="S641" s="61"/>
      <c r="T641" s="61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61"/>
      <c r="S642" s="61"/>
      <c r="T642" s="61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61"/>
      <c r="S643" s="61"/>
      <c r="T643" s="61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61"/>
      <c r="S644" s="61"/>
      <c r="T644" s="61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61"/>
      <c r="S645" s="61"/>
      <c r="T645" s="61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61"/>
      <c r="S646" s="61"/>
      <c r="T646" s="61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61"/>
      <c r="S647" s="61"/>
      <c r="T647" s="61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61"/>
      <c r="S648" s="61"/>
      <c r="T648" s="61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61"/>
      <c r="S649" s="61"/>
      <c r="T649" s="61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61"/>
      <c r="S650" s="61"/>
      <c r="T650" s="61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61"/>
      <c r="S651" s="61"/>
      <c r="T651" s="61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61"/>
      <c r="S652" s="61"/>
      <c r="T652" s="61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61"/>
      <c r="S653" s="61"/>
      <c r="T653" s="61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61"/>
      <c r="S654" s="61"/>
      <c r="T654" s="61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61"/>
      <c r="S655" s="61"/>
      <c r="T655" s="61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61"/>
      <c r="S656" s="61"/>
      <c r="T656" s="61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61"/>
      <c r="S657" s="61"/>
      <c r="T657" s="61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61"/>
      <c r="S658" s="61"/>
      <c r="T658" s="61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61"/>
      <c r="S659" s="61"/>
      <c r="T659" s="61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61"/>
      <c r="S660" s="61"/>
      <c r="T660" s="61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61"/>
      <c r="S661" s="61"/>
      <c r="T661" s="61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61"/>
      <c r="S662" s="61"/>
      <c r="T662" s="61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61"/>
      <c r="S663" s="61"/>
      <c r="T663" s="61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61"/>
      <c r="S664" s="61"/>
      <c r="T664" s="61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61"/>
      <c r="S665" s="61"/>
      <c r="T665" s="61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61"/>
      <c r="S666" s="61"/>
      <c r="T666" s="61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61"/>
      <c r="S667" s="61"/>
      <c r="T667" s="61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61"/>
      <c r="S668" s="61"/>
      <c r="T668" s="61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61"/>
      <c r="S669" s="61"/>
      <c r="T669" s="61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61"/>
      <c r="S670" s="61"/>
      <c r="T670" s="61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61"/>
      <c r="S671" s="61"/>
      <c r="T671" s="61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61"/>
      <c r="S672" s="61"/>
      <c r="T672" s="61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61"/>
      <c r="S673" s="61"/>
      <c r="T673" s="61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61"/>
      <c r="S674" s="61"/>
      <c r="T674" s="61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61"/>
      <c r="S675" s="61"/>
      <c r="T675" s="61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61"/>
      <c r="S676" s="61"/>
      <c r="T676" s="61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61"/>
      <c r="S677" s="61"/>
      <c r="T677" s="61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61"/>
      <c r="S678" s="61"/>
      <c r="T678" s="61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61"/>
      <c r="S679" s="61"/>
      <c r="T679" s="61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61"/>
      <c r="S680" s="61"/>
      <c r="T680" s="61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61"/>
      <c r="S681" s="61"/>
      <c r="T681" s="61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61"/>
      <c r="S682" s="61"/>
      <c r="T682" s="61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61"/>
      <c r="S683" s="61"/>
      <c r="T683" s="61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61"/>
      <c r="S684" s="61"/>
      <c r="T684" s="61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61"/>
      <c r="S685" s="61"/>
      <c r="T685" s="61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61"/>
      <c r="S686" s="61"/>
      <c r="T686" s="61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61"/>
      <c r="S687" s="61"/>
      <c r="T687" s="61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61"/>
      <c r="S688" s="61"/>
      <c r="T688" s="61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61"/>
      <c r="S689" s="61"/>
      <c r="T689" s="61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61"/>
      <c r="S690" s="61"/>
      <c r="T690" s="61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61"/>
      <c r="S691" s="61"/>
      <c r="T691" s="61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61"/>
      <c r="S692" s="61"/>
      <c r="T692" s="61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61"/>
      <c r="S693" s="61"/>
      <c r="T693" s="61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61"/>
      <c r="S694" s="61"/>
      <c r="T694" s="61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61"/>
      <c r="S695" s="61"/>
      <c r="T695" s="61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61"/>
      <c r="S696" s="61"/>
      <c r="T696" s="61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61"/>
      <c r="S697" s="61"/>
      <c r="T697" s="61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61"/>
      <c r="S698" s="61"/>
      <c r="T698" s="61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61"/>
      <c r="S699" s="61"/>
      <c r="T699" s="61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61"/>
      <c r="S700" s="61"/>
      <c r="T700" s="61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61"/>
      <c r="S701" s="61"/>
      <c r="T701" s="61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61"/>
      <c r="S702" s="61"/>
      <c r="T702" s="61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61"/>
      <c r="S703" s="61"/>
      <c r="T703" s="61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61"/>
      <c r="S704" s="61"/>
      <c r="T704" s="61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61"/>
      <c r="S705" s="61"/>
      <c r="T705" s="61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61"/>
      <c r="S706" s="61"/>
      <c r="T706" s="61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61"/>
      <c r="S707" s="61"/>
      <c r="T707" s="61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61"/>
      <c r="S708" s="61"/>
      <c r="T708" s="61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61"/>
      <c r="S709" s="61"/>
      <c r="T709" s="61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61"/>
      <c r="S710" s="61"/>
      <c r="T710" s="61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61"/>
      <c r="S711" s="61"/>
      <c r="T711" s="61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61"/>
      <c r="S712" s="61"/>
      <c r="T712" s="61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61"/>
      <c r="S713" s="61"/>
      <c r="T713" s="61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61"/>
      <c r="S714" s="61"/>
      <c r="T714" s="61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61"/>
      <c r="S715" s="61"/>
      <c r="T715" s="61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61"/>
      <c r="S716" s="61"/>
      <c r="T716" s="61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61"/>
      <c r="S717" s="61"/>
      <c r="T717" s="61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61"/>
      <c r="S718" s="61"/>
      <c r="T718" s="61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61"/>
      <c r="S719" s="61"/>
      <c r="T719" s="61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61"/>
      <c r="S720" s="61"/>
      <c r="T720" s="61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61"/>
      <c r="S721" s="61"/>
      <c r="T721" s="61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61"/>
      <c r="S722" s="61"/>
      <c r="T722" s="61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61"/>
      <c r="S723" s="61"/>
      <c r="T723" s="61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61"/>
      <c r="S724" s="61"/>
      <c r="T724" s="61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61"/>
      <c r="S725" s="61"/>
      <c r="T725" s="61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61"/>
      <c r="S726" s="61"/>
      <c r="T726" s="61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61"/>
      <c r="S727" s="61"/>
      <c r="T727" s="61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61"/>
      <c r="S728" s="61"/>
      <c r="T728" s="61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61"/>
      <c r="S729" s="61"/>
      <c r="T729" s="61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61"/>
      <c r="S730" s="61"/>
      <c r="T730" s="61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61"/>
      <c r="S731" s="61"/>
      <c r="T731" s="61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61"/>
      <c r="S732" s="61"/>
      <c r="T732" s="61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61"/>
      <c r="S733" s="61"/>
      <c r="T733" s="61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61"/>
      <c r="S734" s="61"/>
      <c r="T734" s="61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61"/>
      <c r="S735" s="61"/>
      <c r="T735" s="61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61"/>
      <c r="S736" s="61"/>
      <c r="T736" s="61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61"/>
      <c r="S737" s="61"/>
      <c r="T737" s="61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61"/>
      <c r="S738" s="61"/>
      <c r="T738" s="61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61"/>
      <c r="S739" s="61"/>
      <c r="T739" s="61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61"/>
      <c r="S740" s="61"/>
      <c r="T740" s="61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61"/>
      <c r="S741" s="61"/>
      <c r="T741" s="61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61"/>
      <c r="S742" s="61"/>
      <c r="T742" s="61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61"/>
      <c r="S743" s="61"/>
      <c r="T743" s="61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61"/>
      <c r="S744" s="61"/>
      <c r="T744" s="61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61"/>
      <c r="S745" s="61"/>
      <c r="T745" s="61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61"/>
      <c r="S746" s="61"/>
      <c r="T746" s="61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61"/>
      <c r="S747" s="61"/>
      <c r="T747" s="61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61"/>
      <c r="S748" s="61"/>
      <c r="T748" s="61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61"/>
      <c r="S749" s="61"/>
      <c r="T749" s="61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61"/>
      <c r="S750" s="61"/>
      <c r="T750" s="61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61"/>
      <c r="S751" s="61"/>
      <c r="T751" s="61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61"/>
      <c r="S752" s="61"/>
      <c r="T752" s="61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61"/>
      <c r="S753" s="61"/>
      <c r="T753" s="61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61"/>
      <c r="S754" s="61"/>
      <c r="T754" s="61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61"/>
      <c r="S755" s="61"/>
      <c r="T755" s="61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61"/>
      <c r="S756" s="61"/>
      <c r="T756" s="61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61"/>
      <c r="S757" s="61"/>
      <c r="T757" s="61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61"/>
      <c r="S758" s="61"/>
      <c r="T758" s="61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61"/>
      <c r="S759" s="61"/>
      <c r="T759" s="61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61"/>
      <c r="S760" s="61"/>
      <c r="T760" s="61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61"/>
      <c r="S761" s="61"/>
      <c r="T761" s="61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61"/>
      <c r="S762" s="61"/>
      <c r="T762" s="61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61"/>
      <c r="S763" s="61"/>
      <c r="T763" s="61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61"/>
      <c r="S764" s="61"/>
      <c r="T764" s="61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61"/>
      <c r="S765" s="61"/>
      <c r="T765" s="61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61"/>
      <c r="S766" s="61"/>
      <c r="T766" s="61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61"/>
      <c r="S767" s="61"/>
      <c r="T767" s="61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61"/>
      <c r="S768" s="61"/>
      <c r="T768" s="61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61"/>
      <c r="S769" s="61"/>
      <c r="T769" s="61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61"/>
      <c r="S770" s="61"/>
      <c r="T770" s="61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61"/>
      <c r="S771" s="61"/>
      <c r="T771" s="61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61"/>
      <c r="S772" s="61"/>
      <c r="T772" s="61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61"/>
      <c r="S773" s="61"/>
      <c r="T773" s="61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61"/>
      <c r="S774" s="61"/>
      <c r="T774" s="61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61"/>
      <c r="S775" s="61"/>
      <c r="T775" s="61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61"/>
      <c r="S776" s="61"/>
      <c r="T776" s="61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61"/>
      <c r="S777" s="61"/>
      <c r="T777" s="61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61"/>
      <c r="S778" s="61"/>
      <c r="T778" s="61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61"/>
      <c r="S779" s="61"/>
      <c r="T779" s="61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61"/>
      <c r="S780" s="61"/>
      <c r="T780" s="61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61"/>
      <c r="S781" s="61"/>
      <c r="T781" s="61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61"/>
      <c r="S782" s="61"/>
      <c r="T782" s="61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61"/>
      <c r="S783" s="61"/>
      <c r="T783" s="61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61"/>
      <c r="S784" s="61"/>
      <c r="T784" s="61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61"/>
      <c r="S785" s="61"/>
      <c r="T785" s="61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61"/>
      <c r="S786" s="61"/>
      <c r="T786" s="61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61"/>
      <c r="S787" s="61"/>
      <c r="T787" s="61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61"/>
      <c r="S788" s="61"/>
      <c r="T788" s="61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61"/>
      <c r="S789" s="61"/>
      <c r="T789" s="61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61"/>
      <c r="S790" s="61"/>
      <c r="T790" s="61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61"/>
      <c r="S791" s="61"/>
      <c r="T791" s="61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61"/>
      <c r="S792" s="61"/>
      <c r="T792" s="61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61"/>
      <c r="S793" s="61"/>
      <c r="T793" s="61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61"/>
      <c r="S794" s="61"/>
      <c r="T794" s="61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61"/>
      <c r="S795" s="61"/>
      <c r="T795" s="61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61"/>
      <c r="S796" s="61"/>
      <c r="T796" s="61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61"/>
      <c r="S797" s="61"/>
      <c r="T797" s="61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61"/>
      <c r="S798" s="61"/>
      <c r="T798" s="61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61"/>
      <c r="S799" s="61"/>
      <c r="T799" s="61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61"/>
      <c r="S800" s="61"/>
      <c r="T800" s="61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61"/>
      <c r="S801" s="61"/>
      <c r="T801" s="61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61"/>
      <c r="S802" s="61"/>
      <c r="T802" s="61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61"/>
      <c r="S803" s="61"/>
      <c r="T803" s="61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61"/>
      <c r="S804" s="61"/>
      <c r="T804" s="61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61"/>
      <c r="S805" s="61"/>
      <c r="T805" s="61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61"/>
      <c r="S806" s="61"/>
      <c r="T806" s="61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61"/>
      <c r="S807" s="61"/>
      <c r="T807" s="61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61"/>
      <c r="S808" s="61"/>
      <c r="T808" s="61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61"/>
      <c r="S809" s="61"/>
      <c r="T809" s="61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61"/>
      <c r="S810" s="61"/>
      <c r="T810" s="61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61"/>
      <c r="S811" s="61"/>
      <c r="T811" s="61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61"/>
      <c r="S812" s="61"/>
      <c r="T812" s="61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61"/>
      <c r="S813" s="61"/>
      <c r="T813" s="61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61"/>
      <c r="S814" s="61"/>
      <c r="T814" s="61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61"/>
      <c r="S815" s="61"/>
      <c r="T815" s="61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61"/>
      <c r="S816" s="61"/>
      <c r="T816" s="61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61"/>
      <c r="S817" s="61"/>
      <c r="T817" s="61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61"/>
      <c r="S818" s="61"/>
      <c r="T818" s="61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61"/>
      <c r="S819" s="61"/>
      <c r="T819" s="61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61"/>
      <c r="S820" s="61"/>
      <c r="T820" s="61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61"/>
      <c r="S821" s="61"/>
      <c r="T821" s="61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61"/>
      <c r="S822" s="61"/>
      <c r="T822" s="61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61"/>
      <c r="S823" s="61"/>
      <c r="T823" s="61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61"/>
      <c r="S824" s="61"/>
      <c r="T824" s="61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61"/>
      <c r="S825" s="61"/>
      <c r="T825" s="61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61"/>
      <c r="S826" s="61"/>
      <c r="T826" s="61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61"/>
      <c r="S827" s="61"/>
      <c r="T827" s="61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61"/>
      <c r="S828" s="61"/>
      <c r="T828" s="61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61"/>
      <c r="S829" s="61"/>
      <c r="T829" s="61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61"/>
      <c r="S830" s="61"/>
      <c r="T830" s="61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61"/>
      <c r="S831" s="61"/>
      <c r="T831" s="61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61"/>
      <c r="S832" s="61"/>
      <c r="T832" s="61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61"/>
      <c r="S833" s="61"/>
      <c r="T833" s="61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61"/>
      <c r="S834" s="61"/>
      <c r="T834" s="61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61"/>
      <c r="S835" s="61"/>
      <c r="T835" s="61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61"/>
      <c r="S836" s="61"/>
      <c r="T836" s="61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61"/>
      <c r="S837" s="61"/>
      <c r="T837" s="61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61"/>
      <c r="S838" s="61"/>
      <c r="T838" s="61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61"/>
      <c r="S839" s="61"/>
      <c r="T839" s="61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61"/>
      <c r="S840" s="61"/>
      <c r="T840" s="61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61"/>
      <c r="S841" s="61"/>
      <c r="T841" s="61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61"/>
      <c r="S842" s="61"/>
      <c r="T842" s="61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61"/>
      <c r="S843" s="61"/>
      <c r="T843" s="61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61"/>
      <c r="S844" s="61"/>
      <c r="T844" s="61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61"/>
      <c r="S845" s="61"/>
      <c r="T845" s="61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61"/>
      <c r="S846" s="61"/>
      <c r="T846" s="61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61"/>
      <c r="S847" s="61"/>
      <c r="T847" s="61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61"/>
      <c r="S848" s="61"/>
      <c r="T848" s="61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61"/>
      <c r="S849" s="61"/>
      <c r="T849" s="61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61"/>
      <c r="S850" s="61"/>
      <c r="T850" s="61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61"/>
      <c r="S851" s="61"/>
      <c r="T851" s="61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61"/>
      <c r="S852" s="61"/>
      <c r="T852" s="61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61"/>
      <c r="S853" s="61"/>
      <c r="T853" s="61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61"/>
      <c r="S854" s="61"/>
      <c r="T854" s="61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61"/>
      <c r="S855" s="61"/>
      <c r="T855" s="61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61"/>
      <c r="S856" s="61"/>
      <c r="T856" s="61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61"/>
      <c r="S857" s="61"/>
      <c r="T857" s="61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61"/>
      <c r="S858" s="61"/>
      <c r="T858" s="61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61"/>
      <c r="S859" s="61"/>
      <c r="T859" s="61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61"/>
      <c r="S860" s="61"/>
      <c r="T860" s="61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61"/>
      <c r="S861" s="61"/>
      <c r="T861" s="61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61"/>
      <c r="S862" s="61"/>
      <c r="T862" s="61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61"/>
      <c r="S863" s="61"/>
      <c r="T863" s="61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61"/>
      <c r="S864" s="61"/>
      <c r="T864" s="61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61"/>
      <c r="S865" s="61"/>
      <c r="T865" s="61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61"/>
      <c r="S866" s="61"/>
      <c r="T866" s="61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61"/>
      <c r="S867" s="61"/>
      <c r="T867" s="61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61"/>
      <c r="S868" s="61"/>
      <c r="T868" s="61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61"/>
      <c r="S869" s="61"/>
      <c r="T869" s="61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61"/>
      <c r="S870" s="61"/>
      <c r="T870" s="61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61"/>
      <c r="S871" s="61"/>
      <c r="T871" s="61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61"/>
      <c r="S872" s="61"/>
      <c r="T872" s="61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61"/>
      <c r="S873" s="61"/>
      <c r="T873" s="61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61"/>
      <c r="S874" s="61"/>
      <c r="T874" s="61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61"/>
      <c r="S875" s="61"/>
      <c r="T875" s="61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61"/>
      <c r="S876" s="61"/>
      <c r="T876" s="61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61"/>
      <c r="S877" s="61"/>
      <c r="T877" s="61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61"/>
      <c r="S878" s="61"/>
      <c r="T878" s="61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61"/>
      <c r="S879" s="61"/>
      <c r="T879" s="61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61"/>
      <c r="S880" s="61"/>
      <c r="T880" s="61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61"/>
      <c r="S881" s="61"/>
      <c r="T881" s="61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61"/>
      <c r="S882" s="61"/>
      <c r="T882" s="61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61"/>
      <c r="S883" s="61"/>
      <c r="T883" s="61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61"/>
      <c r="S884" s="61"/>
      <c r="T884" s="61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61"/>
      <c r="S885" s="61"/>
      <c r="T885" s="61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61"/>
      <c r="S886" s="61"/>
      <c r="T886" s="61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61"/>
      <c r="S887" s="61"/>
      <c r="T887" s="61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61"/>
      <c r="S888" s="61"/>
      <c r="T888" s="61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61"/>
      <c r="S889" s="61"/>
      <c r="T889" s="61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61"/>
      <c r="S890" s="61"/>
      <c r="T890" s="61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61"/>
      <c r="S891" s="61"/>
      <c r="T891" s="61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61"/>
      <c r="S892" s="61"/>
      <c r="T892" s="61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61"/>
      <c r="S893" s="61"/>
      <c r="T893" s="61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61"/>
      <c r="S894" s="61"/>
      <c r="T894" s="61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61"/>
      <c r="S895" s="61"/>
      <c r="T895" s="61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61"/>
      <c r="S896" s="61"/>
      <c r="T896" s="61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61"/>
      <c r="S897" s="61"/>
      <c r="T897" s="61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61"/>
      <c r="S898" s="61"/>
      <c r="T898" s="61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61"/>
      <c r="S899" s="61"/>
      <c r="T899" s="61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61"/>
      <c r="S900" s="61"/>
      <c r="T900" s="61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61"/>
      <c r="S901" s="61"/>
      <c r="T901" s="61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61"/>
      <c r="S902" s="61"/>
      <c r="T902" s="61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61"/>
      <c r="S903" s="61"/>
      <c r="T903" s="61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61"/>
      <c r="S904" s="61"/>
      <c r="T904" s="61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61"/>
      <c r="S905" s="61"/>
      <c r="T905" s="61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61"/>
      <c r="S906" s="61"/>
      <c r="T906" s="61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61"/>
      <c r="S907" s="61"/>
      <c r="T907" s="61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61"/>
      <c r="S908" s="61"/>
      <c r="T908" s="61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61"/>
      <c r="S909" s="61"/>
      <c r="T909" s="61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61"/>
      <c r="S910" s="61"/>
      <c r="T910" s="61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61"/>
      <c r="S911" s="61"/>
      <c r="T911" s="61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61"/>
      <c r="S912" s="61"/>
      <c r="T912" s="61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61"/>
      <c r="S913" s="61"/>
      <c r="T913" s="61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61"/>
      <c r="S914" s="61"/>
      <c r="T914" s="61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61"/>
      <c r="S915" s="61"/>
      <c r="T915" s="61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61"/>
      <c r="S916" s="61"/>
      <c r="T916" s="61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61"/>
      <c r="S917" s="61"/>
      <c r="T917" s="61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61"/>
      <c r="S918" s="61"/>
      <c r="T918" s="61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61"/>
      <c r="S919" s="61"/>
      <c r="T919" s="61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61"/>
      <c r="S920" s="61"/>
      <c r="T920" s="61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61"/>
      <c r="S921" s="61"/>
      <c r="T921" s="61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61"/>
      <c r="S922" s="61"/>
      <c r="T922" s="61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61"/>
      <c r="S923" s="61"/>
      <c r="T923" s="61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61"/>
      <c r="S924" s="61"/>
      <c r="T924" s="61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61"/>
      <c r="S925" s="61"/>
      <c r="T925" s="61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61"/>
      <c r="S926" s="61"/>
      <c r="T926" s="61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61"/>
      <c r="S927" s="61"/>
      <c r="T927" s="61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61"/>
      <c r="S928" s="61"/>
      <c r="T928" s="61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61"/>
      <c r="S929" s="61"/>
      <c r="T929" s="61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61"/>
      <c r="S930" s="61"/>
      <c r="T930" s="61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61"/>
      <c r="S931" s="61"/>
      <c r="T931" s="61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61"/>
      <c r="S932" s="61"/>
      <c r="T932" s="61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61"/>
      <c r="S933" s="61"/>
      <c r="T933" s="61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61"/>
      <c r="S934" s="61"/>
      <c r="T934" s="61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61"/>
      <c r="S935" s="61"/>
      <c r="T935" s="61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61"/>
      <c r="S936" s="61"/>
      <c r="T936" s="61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61"/>
      <c r="S937" s="61"/>
      <c r="T937" s="61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61"/>
      <c r="S938" s="61"/>
      <c r="T938" s="61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61"/>
      <c r="S939" s="61"/>
      <c r="T939" s="61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61"/>
      <c r="S940" s="61"/>
      <c r="T940" s="61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61"/>
      <c r="S941" s="61"/>
      <c r="T941" s="61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61"/>
      <c r="S942" s="61"/>
      <c r="T942" s="61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61"/>
      <c r="S943" s="61"/>
      <c r="T943" s="61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61"/>
      <c r="S944" s="61"/>
      <c r="T944" s="61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61"/>
      <c r="S945" s="61"/>
      <c r="T945" s="61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61"/>
      <c r="S946" s="61"/>
      <c r="T946" s="61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61"/>
      <c r="S947" s="61"/>
      <c r="T947" s="61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61"/>
      <c r="S948" s="61"/>
      <c r="T948" s="61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61"/>
      <c r="S949" s="61"/>
      <c r="T949" s="61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61"/>
      <c r="S950" s="61"/>
      <c r="T950" s="61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61"/>
      <c r="S951" s="61"/>
      <c r="T951" s="61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61"/>
      <c r="S952" s="61"/>
      <c r="T952" s="61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61"/>
      <c r="S953" s="61"/>
      <c r="T953" s="61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61"/>
      <c r="S954" s="61"/>
      <c r="T954" s="61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61"/>
      <c r="S955" s="61"/>
      <c r="T955" s="61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61"/>
      <c r="S956" s="61"/>
      <c r="T956" s="61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61"/>
      <c r="S957" s="61"/>
      <c r="T957" s="61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61"/>
      <c r="S958" s="61"/>
      <c r="T958" s="61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61"/>
      <c r="S959" s="61"/>
      <c r="T959" s="61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61"/>
      <c r="S960" s="61"/>
      <c r="T960" s="61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61"/>
      <c r="S961" s="61"/>
      <c r="T961" s="61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61"/>
      <c r="S962" s="61"/>
      <c r="T962" s="61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61"/>
      <c r="S963" s="61"/>
      <c r="T963" s="61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61"/>
      <c r="S964" s="61"/>
      <c r="T964" s="61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61"/>
      <c r="S965" s="61"/>
      <c r="T965" s="61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61"/>
      <c r="S966" s="61"/>
      <c r="T966" s="61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61"/>
      <c r="S967" s="61"/>
      <c r="T967" s="61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61"/>
      <c r="S968" s="61"/>
      <c r="T968" s="61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61"/>
      <c r="S969" s="61"/>
      <c r="T969" s="61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61"/>
      <c r="S970" s="61"/>
      <c r="T970" s="61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61"/>
      <c r="S971" s="61"/>
      <c r="T971" s="61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61"/>
      <c r="S972" s="61"/>
      <c r="T972" s="61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61"/>
      <c r="S973" s="61"/>
      <c r="T973" s="61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61"/>
      <c r="S974" s="61"/>
      <c r="T974" s="61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61"/>
      <c r="S975" s="61"/>
      <c r="T975" s="61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61"/>
      <c r="S976" s="61"/>
      <c r="T976" s="61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61"/>
      <c r="S977" s="61"/>
      <c r="T977" s="61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61"/>
      <c r="S978" s="61"/>
      <c r="T978" s="61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61"/>
      <c r="S979" s="61"/>
      <c r="T979" s="61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61"/>
      <c r="S980" s="61"/>
      <c r="T980" s="61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61"/>
      <c r="S981" s="61"/>
      <c r="T981" s="61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61"/>
      <c r="S982" s="61"/>
      <c r="T982" s="61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61"/>
      <c r="S983" s="61"/>
      <c r="T983" s="61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61"/>
      <c r="S984" s="61"/>
      <c r="T984" s="61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61"/>
      <c r="S985" s="61"/>
      <c r="T985" s="61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61"/>
      <c r="S986" s="61"/>
      <c r="T986" s="61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61"/>
      <c r="S987" s="61"/>
      <c r="T987" s="61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61"/>
      <c r="S988" s="61"/>
      <c r="T988" s="61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61"/>
      <c r="S989" s="61"/>
      <c r="T989" s="61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61"/>
      <c r="S990" s="61"/>
      <c r="T990" s="61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61"/>
      <c r="S991" s="61"/>
      <c r="T991" s="61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61"/>
      <c r="S992" s="61"/>
      <c r="T992" s="61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61"/>
      <c r="S993" s="61"/>
      <c r="T993" s="61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61"/>
      <c r="S994" s="61"/>
      <c r="T994" s="61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61"/>
      <c r="S995" s="61"/>
      <c r="T995" s="61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61"/>
      <c r="S996" s="61"/>
      <c r="T996" s="61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61"/>
      <c r="S997" s="61"/>
      <c r="T997" s="61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61"/>
      <c r="S998" s="61"/>
      <c r="T998" s="61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61"/>
      <c r="S999" s="61"/>
      <c r="T999" s="61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61"/>
      <c r="S1000" s="61"/>
      <c r="T1000" s="61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E3:E4"/>
    <mergeCell ref="F3:F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G2:P2"/>
    <mergeCell ref="A3:A4"/>
    <mergeCell ref="B3:B4"/>
    <mergeCell ref="C3:C4"/>
    <mergeCell ref="D3:D4"/>
  </mergeCells>
  <printOptions horizontalCentered="1"/>
  <pageMargins bottom="0.28" footer="0.0" header="0.0" left="0.25" right="0.25" top="0.4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71"/>
    <col customWidth="1" min="19" max="19" width="6.29"/>
    <col customWidth="1" min="20" max="20" width="27.29"/>
    <col customWidth="1" hidden="1" min="21" max="21" width="7.86"/>
    <col customWidth="1" hidden="1" min="22" max="22" width="9.14"/>
    <col customWidth="1" min="23" max="28" width="9.0"/>
  </cols>
  <sheetData>
    <row r="1" ht="60.0" customHeight="1">
      <c r="A1" s="6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1</v>
      </c>
      <c r="B2" s="18"/>
      <c r="C2" s="53"/>
      <c r="D2" s="68" t="s">
        <v>76</v>
      </c>
      <c r="E2" s="15" t="s">
        <v>8</v>
      </c>
      <c r="F2" s="16" t="s">
        <v>9</v>
      </c>
      <c r="G2" s="69"/>
      <c r="H2" s="70" t="s">
        <v>77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5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4.5" customHeight="1">
      <c r="A5" s="34">
        <v>1.0</v>
      </c>
      <c r="B5" s="34">
        <v>110037.0</v>
      </c>
      <c r="C5" s="34"/>
      <c r="D5" s="72" t="s">
        <v>78</v>
      </c>
      <c r="E5" s="54" t="s">
        <v>25</v>
      </c>
      <c r="F5" s="54" t="s">
        <v>22</v>
      </c>
      <c r="G5" s="30">
        <v>17.0</v>
      </c>
      <c r="H5" s="29">
        <f t="shared" ref="H5:H36" si="1">G5*4</f>
        <v>68</v>
      </c>
      <c r="I5" s="30">
        <v>15.5</v>
      </c>
      <c r="J5" s="29">
        <f t="shared" ref="J5:J36" si="2">I5*4</f>
        <v>62</v>
      </c>
      <c r="K5" s="30">
        <v>23.0</v>
      </c>
      <c r="L5" s="29">
        <f t="shared" ref="L5:L36" si="3">K5*4</f>
        <v>92</v>
      </c>
      <c r="M5" s="30">
        <v>21.0</v>
      </c>
      <c r="N5" s="29">
        <f t="shared" ref="N5:N36" si="4">M5*4</f>
        <v>84</v>
      </c>
      <c r="O5" s="30">
        <v>21.5</v>
      </c>
      <c r="P5" s="29">
        <f t="shared" ref="P5:P36" si="5">O5*4</f>
        <v>86</v>
      </c>
      <c r="Q5" s="29">
        <f t="shared" ref="Q5:Q36" si="6">SUM(H5+J5+L5+N5+P5)</f>
        <v>392</v>
      </c>
      <c r="R5" s="30">
        <v>20.0</v>
      </c>
      <c r="S5" s="29">
        <f t="shared" ref="S5:S36" si="7">R5*4</f>
        <v>80</v>
      </c>
      <c r="T5" s="32" t="s">
        <v>79</v>
      </c>
      <c r="U5" s="24">
        <f t="shared" ref="U5:U34" si="8">SUM(G5+I5+K5+M5+O5)</f>
        <v>98</v>
      </c>
      <c r="V5" s="24">
        <f t="shared" ref="V5:V34" si="9">Q5*0.2</f>
        <v>78.4</v>
      </c>
      <c r="W5" s="21"/>
      <c r="X5" s="21"/>
      <c r="Y5" s="21"/>
      <c r="Z5" s="21"/>
      <c r="AA5" s="21"/>
      <c r="AB5" s="21"/>
    </row>
    <row r="6" ht="34.5" customHeight="1">
      <c r="A6" s="34">
        <v>2.0</v>
      </c>
      <c r="B6" s="34">
        <v>160344.0</v>
      </c>
      <c r="C6" s="34"/>
      <c r="D6" s="72" t="s">
        <v>80</v>
      </c>
      <c r="E6" s="34" t="s">
        <v>21</v>
      </c>
      <c r="F6" s="54" t="s">
        <v>22</v>
      </c>
      <c r="G6" s="30">
        <v>10.0</v>
      </c>
      <c r="H6" s="29">
        <f t="shared" si="1"/>
        <v>40</v>
      </c>
      <c r="I6" s="73">
        <v>9.5</v>
      </c>
      <c r="J6" s="29">
        <f t="shared" si="2"/>
        <v>38</v>
      </c>
      <c r="K6" s="30">
        <v>10.0</v>
      </c>
      <c r="L6" s="29">
        <f t="shared" si="3"/>
        <v>40</v>
      </c>
      <c r="M6" s="30">
        <v>11.0</v>
      </c>
      <c r="N6" s="29">
        <f t="shared" si="4"/>
        <v>44</v>
      </c>
      <c r="O6" s="30">
        <v>19.5</v>
      </c>
      <c r="P6" s="29">
        <f t="shared" si="5"/>
        <v>78</v>
      </c>
      <c r="Q6" s="29">
        <f t="shared" si="6"/>
        <v>240</v>
      </c>
      <c r="R6" s="32">
        <v>19.0</v>
      </c>
      <c r="S6" s="29">
        <f t="shared" si="7"/>
        <v>76</v>
      </c>
      <c r="T6" s="32" t="s">
        <v>81</v>
      </c>
      <c r="U6" s="24">
        <f t="shared" si="8"/>
        <v>60</v>
      </c>
      <c r="V6" s="24">
        <f t="shared" si="9"/>
        <v>48</v>
      </c>
      <c r="W6" s="21"/>
      <c r="X6" s="21"/>
      <c r="Y6" s="21"/>
      <c r="Z6" s="21"/>
      <c r="AA6" s="21"/>
      <c r="AB6" s="21"/>
    </row>
    <row r="7" ht="34.5" customHeight="1">
      <c r="A7" s="34">
        <v>3.0</v>
      </c>
      <c r="B7" s="34">
        <v>110028.0</v>
      </c>
      <c r="C7" s="34"/>
      <c r="D7" s="72" t="s">
        <v>82</v>
      </c>
      <c r="E7" s="34" t="s">
        <v>21</v>
      </c>
      <c r="F7" s="54" t="s">
        <v>22</v>
      </c>
      <c r="G7" s="30">
        <v>16.5</v>
      </c>
      <c r="H7" s="29">
        <f t="shared" si="1"/>
        <v>66</v>
      </c>
      <c r="I7" s="30">
        <v>14.5</v>
      </c>
      <c r="J7" s="29">
        <f t="shared" si="2"/>
        <v>58</v>
      </c>
      <c r="K7" s="30">
        <v>13.0</v>
      </c>
      <c r="L7" s="29">
        <f t="shared" si="3"/>
        <v>52</v>
      </c>
      <c r="M7" s="30">
        <v>16.0</v>
      </c>
      <c r="N7" s="29">
        <f t="shared" si="4"/>
        <v>64</v>
      </c>
      <c r="O7" s="30">
        <v>15.5</v>
      </c>
      <c r="P7" s="29">
        <f t="shared" si="5"/>
        <v>62</v>
      </c>
      <c r="Q7" s="29">
        <f t="shared" si="6"/>
        <v>302</v>
      </c>
      <c r="R7" s="32">
        <v>23.0</v>
      </c>
      <c r="S7" s="29">
        <f t="shared" si="7"/>
        <v>92</v>
      </c>
      <c r="T7" s="32" t="s">
        <v>83</v>
      </c>
      <c r="U7" s="24">
        <f t="shared" si="8"/>
        <v>75.5</v>
      </c>
      <c r="V7" s="24">
        <f t="shared" si="9"/>
        <v>60.4</v>
      </c>
      <c r="W7" s="21"/>
      <c r="X7" s="21"/>
      <c r="Y7" s="21"/>
      <c r="Z7" s="21"/>
      <c r="AA7" s="21"/>
      <c r="AB7" s="21"/>
    </row>
    <row r="8" ht="34.5" customHeight="1">
      <c r="A8" s="34">
        <v>4.0</v>
      </c>
      <c r="B8" s="34">
        <v>180429.0</v>
      </c>
      <c r="C8" s="34"/>
      <c r="D8" s="72" t="s">
        <v>84</v>
      </c>
      <c r="E8" s="34" t="s">
        <v>21</v>
      </c>
      <c r="F8" s="54" t="s">
        <v>22</v>
      </c>
      <c r="G8" s="30">
        <v>21.5</v>
      </c>
      <c r="H8" s="29">
        <f t="shared" si="1"/>
        <v>86</v>
      </c>
      <c r="I8" s="30">
        <v>21.0</v>
      </c>
      <c r="J8" s="29">
        <f t="shared" si="2"/>
        <v>84</v>
      </c>
      <c r="K8" s="30">
        <v>25.0</v>
      </c>
      <c r="L8" s="29">
        <f t="shared" si="3"/>
        <v>100</v>
      </c>
      <c r="M8" s="30">
        <v>25.0</v>
      </c>
      <c r="N8" s="29">
        <f t="shared" si="4"/>
        <v>100</v>
      </c>
      <c r="O8" s="30">
        <v>22.0</v>
      </c>
      <c r="P8" s="29">
        <f t="shared" si="5"/>
        <v>88</v>
      </c>
      <c r="Q8" s="29">
        <f t="shared" si="6"/>
        <v>458</v>
      </c>
      <c r="R8" s="32">
        <v>25.0</v>
      </c>
      <c r="S8" s="29">
        <f t="shared" si="7"/>
        <v>100</v>
      </c>
      <c r="T8" s="32" t="s">
        <v>85</v>
      </c>
      <c r="U8" s="24">
        <f t="shared" si="8"/>
        <v>114.5</v>
      </c>
      <c r="V8" s="24">
        <f t="shared" si="9"/>
        <v>91.6</v>
      </c>
      <c r="W8" s="21"/>
      <c r="X8" s="21"/>
      <c r="Y8" s="21"/>
      <c r="Z8" s="21"/>
      <c r="AA8" s="21"/>
      <c r="AB8" s="21"/>
    </row>
    <row r="9" ht="34.5" customHeight="1">
      <c r="A9" s="34">
        <v>5.0</v>
      </c>
      <c r="B9" s="34">
        <v>110097.0</v>
      </c>
      <c r="C9" s="34"/>
      <c r="D9" s="72" t="s">
        <v>86</v>
      </c>
      <c r="E9" s="34" t="s">
        <v>25</v>
      </c>
      <c r="F9" s="54" t="s">
        <v>22</v>
      </c>
      <c r="G9" s="30">
        <v>19.5</v>
      </c>
      <c r="H9" s="29">
        <f t="shared" si="1"/>
        <v>78</v>
      </c>
      <c r="I9" s="30">
        <v>16.5</v>
      </c>
      <c r="J9" s="29">
        <f t="shared" si="2"/>
        <v>66</v>
      </c>
      <c r="K9" s="30">
        <v>23.0</v>
      </c>
      <c r="L9" s="29">
        <f t="shared" si="3"/>
        <v>92</v>
      </c>
      <c r="M9" s="30">
        <v>21.0</v>
      </c>
      <c r="N9" s="29">
        <f t="shared" si="4"/>
        <v>84</v>
      </c>
      <c r="O9" s="30">
        <v>23.5</v>
      </c>
      <c r="P9" s="29">
        <f t="shared" si="5"/>
        <v>94</v>
      </c>
      <c r="Q9" s="29">
        <f t="shared" si="6"/>
        <v>414</v>
      </c>
      <c r="R9" s="32">
        <v>25.0</v>
      </c>
      <c r="S9" s="29">
        <f t="shared" si="7"/>
        <v>100</v>
      </c>
      <c r="T9" s="32" t="s">
        <v>79</v>
      </c>
      <c r="U9" s="24">
        <f t="shared" si="8"/>
        <v>103.5</v>
      </c>
      <c r="V9" s="24">
        <f t="shared" si="9"/>
        <v>82.8</v>
      </c>
      <c r="W9" s="21"/>
      <c r="X9" s="21"/>
      <c r="Y9" s="21"/>
      <c r="Z9" s="21"/>
      <c r="AA9" s="21"/>
      <c r="AB9" s="21"/>
    </row>
    <row r="10" ht="34.5" customHeight="1">
      <c r="A10" s="34">
        <v>6.0</v>
      </c>
      <c r="B10" s="34">
        <v>120377.0</v>
      </c>
      <c r="C10" s="34"/>
      <c r="D10" s="72" t="s">
        <v>87</v>
      </c>
      <c r="E10" s="34" t="s">
        <v>25</v>
      </c>
      <c r="F10" s="54" t="s">
        <v>22</v>
      </c>
      <c r="G10" s="30">
        <v>18.0</v>
      </c>
      <c r="H10" s="29">
        <f t="shared" si="1"/>
        <v>72</v>
      </c>
      <c r="I10" s="30">
        <v>21.0</v>
      </c>
      <c r="J10" s="29">
        <f t="shared" si="2"/>
        <v>84</v>
      </c>
      <c r="K10" s="30">
        <v>23.0</v>
      </c>
      <c r="L10" s="29">
        <f t="shared" si="3"/>
        <v>92</v>
      </c>
      <c r="M10" s="30">
        <v>23.0</v>
      </c>
      <c r="N10" s="29">
        <f t="shared" si="4"/>
        <v>92</v>
      </c>
      <c r="O10" s="30">
        <v>20.5</v>
      </c>
      <c r="P10" s="29">
        <f t="shared" si="5"/>
        <v>82</v>
      </c>
      <c r="Q10" s="29">
        <f t="shared" si="6"/>
        <v>422</v>
      </c>
      <c r="R10" s="32">
        <v>25.0</v>
      </c>
      <c r="S10" s="29">
        <f t="shared" si="7"/>
        <v>100</v>
      </c>
      <c r="T10" s="32" t="s">
        <v>88</v>
      </c>
      <c r="U10" s="24">
        <f t="shared" si="8"/>
        <v>105.5</v>
      </c>
      <c r="V10" s="24">
        <f t="shared" si="9"/>
        <v>84.4</v>
      </c>
      <c r="W10" s="21"/>
      <c r="X10" s="21"/>
      <c r="Y10" s="21"/>
      <c r="Z10" s="21"/>
      <c r="AA10" s="21"/>
      <c r="AB10" s="21"/>
    </row>
    <row r="11" ht="34.5" customHeight="1">
      <c r="A11" s="34">
        <v>7.0</v>
      </c>
      <c r="B11" s="34">
        <v>150378.0</v>
      </c>
      <c r="C11" s="34"/>
      <c r="D11" s="72" t="s">
        <v>89</v>
      </c>
      <c r="E11" s="34" t="s">
        <v>21</v>
      </c>
      <c r="F11" s="54" t="s">
        <v>22</v>
      </c>
      <c r="G11" s="30">
        <v>21.5</v>
      </c>
      <c r="H11" s="29">
        <f t="shared" si="1"/>
        <v>86</v>
      </c>
      <c r="I11" s="30">
        <v>17.5</v>
      </c>
      <c r="J11" s="29">
        <f t="shared" si="2"/>
        <v>70</v>
      </c>
      <c r="K11" s="30">
        <v>22.0</v>
      </c>
      <c r="L11" s="29">
        <f t="shared" si="3"/>
        <v>88</v>
      </c>
      <c r="M11" s="30">
        <v>22.5</v>
      </c>
      <c r="N11" s="29">
        <f t="shared" si="4"/>
        <v>90</v>
      </c>
      <c r="O11" s="30">
        <v>22.5</v>
      </c>
      <c r="P11" s="29">
        <f t="shared" si="5"/>
        <v>90</v>
      </c>
      <c r="Q11" s="29">
        <f t="shared" si="6"/>
        <v>424</v>
      </c>
      <c r="R11" s="32">
        <v>24.0</v>
      </c>
      <c r="S11" s="29">
        <f t="shared" si="7"/>
        <v>96</v>
      </c>
      <c r="T11" s="32" t="s">
        <v>90</v>
      </c>
      <c r="U11" s="24">
        <f t="shared" si="8"/>
        <v>106</v>
      </c>
      <c r="V11" s="24">
        <f t="shared" si="9"/>
        <v>84.8</v>
      </c>
      <c r="W11" s="21"/>
      <c r="X11" s="21"/>
      <c r="Y11" s="21"/>
      <c r="Z11" s="21"/>
      <c r="AA11" s="21"/>
      <c r="AB11" s="21"/>
    </row>
    <row r="12" ht="34.5" customHeight="1">
      <c r="A12" s="34">
        <v>8.0</v>
      </c>
      <c r="B12" s="34">
        <v>180150.0</v>
      </c>
      <c r="C12" s="34"/>
      <c r="D12" s="72" t="s">
        <v>91</v>
      </c>
      <c r="E12" s="34" t="s">
        <v>25</v>
      </c>
      <c r="F12" s="54" t="s">
        <v>22</v>
      </c>
      <c r="G12" s="30">
        <v>14.0</v>
      </c>
      <c r="H12" s="29">
        <f t="shared" si="1"/>
        <v>56</v>
      </c>
      <c r="I12" s="30">
        <v>22.0</v>
      </c>
      <c r="J12" s="29">
        <f t="shared" si="2"/>
        <v>88</v>
      </c>
      <c r="K12" s="30">
        <v>20.0</v>
      </c>
      <c r="L12" s="29">
        <f t="shared" si="3"/>
        <v>80</v>
      </c>
      <c r="M12" s="30">
        <v>19.5</v>
      </c>
      <c r="N12" s="29">
        <f t="shared" si="4"/>
        <v>78</v>
      </c>
      <c r="O12" s="30">
        <v>20.0</v>
      </c>
      <c r="P12" s="29">
        <f t="shared" si="5"/>
        <v>80</v>
      </c>
      <c r="Q12" s="29">
        <f t="shared" si="6"/>
        <v>382</v>
      </c>
      <c r="R12" s="32">
        <v>23.5</v>
      </c>
      <c r="S12" s="29">
        <f t="shared" si="7"/>
        <v>94</v>
      </c>
      <c r="T12" s="32" t="s">
        <v>92</v>
      </c>
      <c r="U12" s="24">
        <f t="shared" si="8"/>
        <v>95.5</v>
      </c>
      <c r="V12" s="24">
        <f t="shared" si="9"/>
        <v>76.4</v>
      </c>
      <c r="W12" s="21"/>
      <c r="X12" s="21"/>
      <c r="Y12" s="21"/>
      <c r="Z12" s="21"/>
      <c r="AA12" s="21"/>
      <c r="AB12" s="21"/>
    </row>
    <row r="13" ht="34.5" customHeight="1">
      <c r="A13" s="34">
        <v>9.0</v>
      </c>
      <c r="B13" s="34">
        <v>110192.0</v>
      </c>
      <c r="C13" s="34"/>
      <c r="D13" s="72" t="s">
        <v>93</v>
      </c>
      <c r="E13" s="34" t="s">
        <v>21</v>
      </c>
      <c r="F13" s="54" t="s">
        <v>22</v>
      </c>
      <c r="G13" s="30">
        <v>19.5</v>
      </c>
      <c r="H13" s="29">
        <f t="shared" si="1"/>
        <v>78</v>
      </c>
      <c r="I13" s="30">
        <v>19.0</v>
      </c>
      <c r="J13" s="29">
        <f t="shared" si="2"/>
        <v>76</v>
      </c>
      <c r="K13" s="30">
        <v>24.5</v>
      </c>
      <c r="L13" s="29">
        <f t="shared" si="3"/>
        <v>98</v>
      </c>
      <c r="M13" s="30">
        <v>20.5</v>
      </c>
      <c r="N13" s="29">
        <f t="shared" si="4"/>
        <v>82</v>
      </c>
      <c r="O13" s="30">
        <v>23.0</v>
      </c>
      <c r="P13" s="29">
        <f t="shared" si="5"/>
        <v>92</v>
      </c>
      <c r="Q13" s="29">
        <f t="shared" si="6"/>
        <v>426</v>
      </c>
      <c r="R13" s="32">
        <v>23.0</v>
      </c>
      <c r="S13" s="29">
        <f t="shared" si="7"/>
        <v>92</v>
      </c>
      <c r="T13" s="32" t="s">
        <v>94</v>
      </c>
      <c r="U13" s="24">
        <f t="shared" si="8"/>
        <v>106.5</v>
      </c>
      <c r="V13" s="24">
        <f t="shared" si="9"/>
        <v>85.2</v>
      </c>
      <c r="W13" s="21"/>
      <c r="X13" s="21"/>
      <c r="Y13" s="21"/>
      <c r="Z13" s="21"/>
      <c r="AA13" s="21"/>
      <c r="AB13" s="21"/>
    </row>
    <row r="14" ht="34.5" customHeight="1">
      <c r="A14" s="34">
        <v>10.0</v>
      </c>
      <c r="B14" s="34">
        <v>110095.0</v>
      </c>
      <c r="C14" s="34"/>
      <c r="D14" s="72" t="s">
        <v>95</v>
      </c>
      <c r="E14" s="54" t="s">
        <v>21</v>
      </c>
      <c r="F14" s="54" t="s">
        <v>22</v>
      </c>
      <c r="G14" s="30">
        <v>11.0</v>
      </c>
      <c r="H14" s="29">
        <f t="shared" si="1"/>
        <v>44</v>
      </c>
      <c r="I14" s="30">
        <v>17.5</v>
      </c>
      <c r="J14" s="29">
        <f t="shared" si="2"/>
        <v>70</v>
      </c>
      <c r="K14" s="30">
        <v>16.5</v>
      </c>
      <c r="L14" s="29">
        <f t="shared" si="3"/>
        <v>66</v>
      </c>
      <c r="M14" s="30">
        <v>18.5</v>
      </c>
      <c r="N14" s="29">
        <f t="shared" si="4"/>
        <v>74</v>
      </c>
      <c r="O14" s="30">
        <v>23.5</v>
      </c>
      <c r="P14" s="29">
        <f t="shared" si="5"/>
        <v>94</v>
      </c>
      <c r="Q14" s="29">
        <f t="shared" si="6"/>
        <v>348</v>
      </c>
      <c r="R14" s="32">
        <v>19.5</v>
      </c>
      <c r="S14" s="29">
        <f t="shared" si="7"/>
        <v>78</v>
      </c>
      <c r="T14" s="32" t="s">
        <v>92</v>
      </c>
      <c r="U14" s="24">
        <f t="shared" si="8"/>
        <v>87</v>
      </c>
      <c r="V14" s="24">
        <f t="shared" si="9"/>
        <v>69.6</v>
      </c>
      <c r="W14" s="21"/>
      <c r="X14" s="21"/>
      <c r="Y14" s="21"/>
      <c r="Z14" s="21"/>
      <c r="AA14" s="21"/>
      <c r="AB14" s="21"/>
    </row>
    <row r="15" ht="34.5" customHeight="1">
      <c r="A15" s="34">
        <v>11.0</v>
      </c>
      <c r="B15" s="34">
        <v>180149.0</v>
      </c>
      <c r="C15" s="34"/>
      <c r="D15" s="72" t="s">
        <v>96</v>
      </c>
      <c r="E15" s="34" t="s">
        <v>21</v>
      </c>
      <c r="F15" s="54" t="s">
        <v>22</v>
      </c>
      <c r="G15" s="30">
        <v>10.0</v>
      </c>
      <c r="H15" s="29">
        <f t="shared" si="1"/>
        <v>40</v>
      </c>
      <c r="I15" s="73">
        <v>6.0</v>
      </c>
      <c r="J15" s="29">
        <f t="shared" si="2"/>
        <v>24</v>
      </c>
      <c r="K15" s="30">
        <v>14.5</v>
      </c>
      <c r="L15" s="29">
        <f t="shared" si="3"/>
        <v>58</v>
      </c>
      <c r="M15" s="30">
        <v>12.5</v>
      </c>
      <c r="N15" s="29">
        <f t="shared" si="4"/>
        <v>50</v>
      </c>
      <c r="O15" s="30">
        <v>13.0</v>
      </c>
      <c r="P15" s="29">
        <f t="shared" si="5"/>
        <v>52</v>
      </c>
      <c r="Q15" s="29">
        <f t="shared" si="6"/>
        <v>224</v>
      </c>
      <c r="R15" s="32">
        <v>18.5</v>
      </c>
      <c r="S15" s="29">
        <f t="shared" si="7"/>
        <v>74</v>
      </c>
      <c r="T15" s="32" t="s">
        <v>97</v>
      </c>
      <c r="U15" s="24">
        <f t="shared" si="8"/>
        <v>56</v>
      </c>
      <c r="V15" s="24">
        <f t="shared" si="9"/>
        <v>44.8</v>
      </c>
      <c r="W15" s="21"/>
      <c r="X15" s="21"/>
      <c r="Y15" s="21"/>
      <c r="Z15" s="21"/>
      <c r="AA15" s="21"/>
      <c r="AB15" s="21"/>
    </row>
    <row r="16" ht="34.5" customHeight="1">
      <c r="A16" s="34">
        <v>12.0</v>
      </c>
      <c r="B16" s="34">
        <v>150298.0</v>
      </c>
      <c r="C16" s="34"/>
      <c r="D16" s="72" t="s">
        <v>98</v>
      </c>
      <c r="E16" s="34" t="s">
        <v>21</v>
      </c>
      <c r="F16" s="54" t="s">
        <v>22</v>
      </c>
      <c r="G16" s="74">
        <v>6.0</v>
      </c>
      <c r="H16" s="29">
        <f t="shared" si="1"/>
        <v>24</v>
      </c>
      <c r="I16" s="73">
        <v>8.5</v>
      </c>
      <c r="J16" s="29">
        <f t="shared" si="2"/>
        <v>34</v>
      </c>
      <c r="K16" s="30">
        <v>14.0</v>
      </c>
      <c r="L16" s="29">
        <f t="shared" si="3"/>
        <v>56</v>
      </c>
      <c r="M16" s="73">
        <v>5.5</v>
      </c>
      <c r="N16" s="29">
        <f t="shared" si="4"/>
        <v>22</v>
      </c>
      <c r="O16" s="75">
        <v>8.5</v>
      </c>
      <c r="P16" s="29">
        <f t="shared" si="5"/>
        <v>34</v>
      </c>
      <c r="Q16" s="29">
        <f t="shared" si="6"/>
        <v>170</v>
      </c>
      <c r="R16" s="32">
        <v>17.0</v>
      </c>
      <c r="S16" s="29">
        <f t="shared" si="7"/>
        <v>68</v>
      </c>
      <c r="T16" s="32" t="s">
        <v>99</v>
      </c>
      <c r="U16" s="24">
        <f t="shared" si="8"/>
        <v>42.5</v>
      </c>
      <c r="V16" s="24">
        <f t="shared" si="9"/>
        <v>34</v>
      </c>
      <c r="W16" s="21"/>
      <c r="X16" s="21"/>
      <c r="Y16" s="21"/>
      <c r="Z16" s="21"/>
      <c r="AA16" s="21"/>
      <c r="AB16" s="21"/>
    </row>
    <row r="17" ht="34.5" customHeight="1">
      <c r="A17" s="34">
        <v>13.0</v>
      </c>
      <c r="B17" s="34">
        <v>120230.0</v>
      </c>
      <c r="C17" s="34"/>
      <c r="D17" s="72" t="s">
        <v>100</v>
      </c>
      <c r="E17" s="34" t="s">
        <v>21</v>
      </c>
      <c r="F17" s="34" t="s">
        <v>22</v>
      </c>
      <c r="G17" s="30">
        <v>12.5</v>
      </c>
      <c r="H17" s="29">
        <f t="shared" si="1"/>
        <v>50</v>
      </c>
      <c r="I17" s="30">
        <v>11.0</v>
      </c>
      <c r="J17" s="29">
        <f t="shared" si="2"/>
        <v>44</v>
      </c>
      <c r="K17" s="30">
        <v>13.0</v>
      </c>
      <c r="L17" s="29">
        <f t="shared" si="3"/>
        <v>52</v>
      </c>
      <c r="M17" s="30">
        <v>15.5</v>
      </c>
      <c r="N17" s="29">
        <f t="shared" si="4"/>
        <v>62</v>
      </c>
      <c r="O17" s="30">
        <v>18.5</v>
      </c>
      <c r="P17" s="29">
        <f t="shared" si="5"/>
        <v>74</v>
      </c>
      <c r="Q17" s="29">
        <f t="shared" si="6"/>
        <v>282</v>
      </c>
      <c r="R17" s="32">
        <v>24.0</v>
      </c>
      <c r="S17" s="29">
        <f t="shared" si="7"/>
        <v>96</v>
      </c>
      <c r="T17" s="32" t="s">
        <v>101</v>
      </c>
      <c r="U17" s="24">
        <f t="shared" si="8"/>
        <v>70.5</v>
      </c>
      <c r="V17" s="24">
        <f t="shared" si="9"/>
        <v>56.4</v>
      </c>
      <c r="W17" s="21"/>
      <c r="X17" s="21"/>
      <c r="Y17" s="21"/>
      <c r="Z17" s="21"/>
      <c r="AA17" s="21"/>
      <c r="AB17" s="21"/>
    </row>
    <row r="18" ht="34.5" customHeight="1">
      <c r="A18" s="34">
        <v>14.0</v>
      </c>
      <c r="B18" s="34">
        <v>110164.0</v>
      </c>
      <c r="C18" s="34"/>
      <c r="D18" s="72" t="s">
        <v>102</v>
      </c>
      <c r="E18" s="54" t="s">
        <v>25</v>
      </c>
      <c r="F18" s="34" t="s">
        <v>22</v>
      </c>
      <c r="G18" s="30">
        <v>13.0</v>
      </c>
      <c r="H18" s="29">
        <f t="shared" si="1"/>
        <v>52</v>
      </c>
      <c r="I18" s="30">
        <v>19.5</v>
      </c>
      <c r="J18" s="29">
        <f t="shared" si="2"/>
        <v>78</v>
      </c>
      <c r="K18" s="30">
        <v>22.0</v>
      </c>
      <c r="L18" s="29">
        <f t="shared" si="3"/>
        <v>88</v>
      </c>
      <c r="M18" s="30">
        <v>24.0</v>
      </c>
      <c r="N18" s="29">
        <f t="shared" si="4"/>
        <v>96</v>
      </c>
      <c r="O18" s="30">
        <v>20.0</v>
      </c>
      <c r="P18" s="29">
        <f t="shared" si="5"/>
        <v>80</v>
      </c>
      <c r="Q18" s="29">
        <f t="shared" si="6"/>
        <v>394</v>
      </c>
      <c r="R18" s="35">
        <v>24.0</v>
      </c>
      <c r="S18" s="29">
        <f t="shared" si="7"/>
        <v>96</v>
      </c>
      <c r="T18" s="35" t="s">
        <v>103</v>
      </c>
      <c r="U18" s="24">
        <f t="shared" si="8"/>
        <v>98.5</v>
      </c>
      <c r="V18" s="24">
        <f t="shared" si="9"/>
        <v>78.8</v>
      </c>
      <c r="W18" s="21"/>
      <c r="X18" s="21"/>
      <c r="Y18" s="21"/>
      <c r="Z18" s="21"/>
      <c r="AA18" s="21"/>
      <c r="AB18" s="21"/>
    </row>
    <row r="19" ht="34.5" customHeight="1">
      <c r="A19" s="34">
        <v>15.0</v>
      </c>
      <c r="B19" s="34">
        <v>210276.0</v>
      </c>
      <c r="C19" s="34"/>
      <c r="D19" s="72" t="s">
        <v>104</v>
      </c>
      <c r="E19" s="34" t="s">
        <v>25</v>
      </c>
      <c r="F19" s="54" t="s">
        <v>22</v>
      </c>
      <c r="G19" s="30">
        <v>16.0</v>
      </c>
      <c r="H19" s="29">
        <f t="shared" si="1"/>
        <v>64</v>
      </c>
      <c r="I19" s="30">
        <v>18.5</v>
      </c>
      <c r="J19" s="29">
        <f t="shared" si="2"/>
        <v>74</v>
      </c>
      <c r="K19" s="30">
        <v>23.5</v>
      </c>
      <c r="L19" s="29">
        <f t="shared" si="3"/>
        <v>94</v>
      </c>
      <c r="M19" s="30">
        <v>21.5</v>
      </c>
      <c r="N19" s="29">
        <f t="shared" si="4"/>
        <v>86</v>
      </c>
      <c r="O19" s="30">
        <v>17.5</v>
      </c>
      <c r="P19" s="29">
        <f t="shared" si="5"/>
        <v>70</v>
      </c>
      <c r="Q19" s="29">
        <f t="shared" si="6"/>
        <v>388</v>
      </c>
      <c r="R19" s="32">
        <v>23.0</v>
      </c>
      <c r="S19" s="29">
        <f t="shared" si="7"/>
        <v>92</v>
      </c>
      <c r="T19" s="32" t="s">
        <v>105</v>
      </c>
      <c r="U19" s="24">
        <f t="shared" si="8"/>
        <v>97</v>
      </c>
      <c r="V19" s="24">
        <f t="shared" si="9"/>
        <v>77.6</v>
      </c>
      <c r="W19" s="21"/>
      <c r="X19" s="21"/>
      <c r="Y19" s="21"/>
      <c r="Z19" s="21"/>
      <c r="AA19" s="21"/>
      <c r="AB19" s="21"/>
    </row>
    <row r="20" ht="34.5" customHeight="1">
      <c r="A20" s="34">
        <v>16.0</v>
      </c>
      <c r="B20" s="34">
        <v>120395.0</v>
      </c>
      <c r="C20" s="34"/>
      <c r="D20" s="72" t="s">
        <v>106</v>
      </c>
      <c r="E20" s="34" t="s">
        <v>25</v>
      </c>
      <c r="F20" s="54" t="s">
        <v>22</v>
      </c>
      <c r="G20" s="30">
        <v>10.5</v>
      </c>
      <c r="H20" s="29">
        <f t="shared" si="1"/>
        <v>42</v>
      </c>
      <c r="I20" s="30">
        <v>19.0</v>
      </c>
      <c r="J20" s="29">
        <f t="shared" si="2"/>
        <v>76</v>
      </c>
      <c r="K20" s="76">
        <v>4.5</v>
      </c>
      <c r="L20" s="29">
        <f t="shared" si="3"/>
        <v>18</v>
      </c>
      <c r="M20" s="73">
        <v>8.0</v>
      </c>
      <c r="N20" s="29">
        <f t="shared" si="4"/>
        <v>32</v>
      </c>
      <c r="O20" s="30">
        <v>16.0</v>
      </c>
      <c r="P20" s="29">
        <f t="shared" si="5"/>
        <v>64</v>
      </c>
      <c r="Q20" s="29">
        <f t="shared" si="6"/>
        <v>232</v>
      </c>
      <c r="R20" s="32">
        <v>24.0</v>
      </c>
      <c r="S20" s="29">
        <f t="shared" si="7"/>
        <v>96</v>
      </c>
      <c r="T20" s="32" t="s">
        <v>107</v>
      </c>
      <c r="U20" s="24">
        <f t="shared" si="8"/>
        <v>58</v>
      </c>
      <c r="V20" s="24">
        <f t="shared" si="9"/>
        <v>46.4</v>
      </c>
      <c r="W20" s="21"/>
      <c r="X20" s="21"/>
      <c r="Y20" s="21"/>
      <c r="Z20" s="21"/>
      <c r="AA20" s="21"/>
      <c r="AB20" s="21"/>
    </row>
    <row r="21" ht="34.5" customHeight="1">
      <c r="A21" s="34">
        <v>17.0</v>
      </c>
      <c r="B21" s="34">
        <v>110163.0</v>
      </c>
      <c r="C21" s="34"/>
      <c r="D21" s="72" t="s">
        <v>108</v>
      </c>
      <c r="E21" s="54" t="s">
        <v>21</v>
      </c>
      <c r="F21" s="54" t="s">
        <v>22</v>
      </c>
      <c r="G21" s="30">
        <v>19.0</v>
      </c>
      <c r="H21" s="29">
        <f t="shared" si="1"/>
        <v>76</v>
      </c>
      <c r="I21" s="30">
        <v>19.5</v>
      </c>
      <c r="J21" s="29">
        <f t="shared" si="2"/>
        <v>78</v>
      </c>
      <c r="K21" s="30">
        <v>22.5</v>
      </c>
      <c r="L21" s="29">
        <f t="shared" si="3"/>
        <v>90</v>
      </c>
      <c r="M21" s="30">
        <v>21.0</v>
      </c>
      <c r="N21" s="29">
        <f t="shared" si="4"/>
        <v>84</v>
      </c>
      <c r="O21" s="30">
        <v>22.0</v>
      </c>
      <c r="P21" s="29">
        <f t="shared" si="5"/>
        <v>88</v>
      </c>
      <c r="Q21" s="29">
        <f t="shared" si="6"/>
        <v>416</v>
      </c>
      <c r="R21" s="32">
        <v>22.0</v>
      </c>
      <c r="S21" s="29">
        <f t="shared" si="7"/>
        <v>88</v>
      </c>
      <c r="T21" s="32" t="s">
        <v>109</v>
      </c>
      <c r="U21" s="24">
        <f t="shared" si="8"/>
        <v>104</v>
      </c>
      <c r="V21" s="24">
        <f t="shared" si="9"/>
        <v>83.2</v>
      </c>
      <c r="W21" s="21"/>
      <c r="X21" s="21"/>
      <c r="Y21" s="21"/>
      <c r="Z21" s="21"/>
      <c r="AA21" s="21"/>
      <c r="AB21" s="21"/>
    </row>
    <row r="22" ht="34.5" customHeight="1">
      <c r="A22" s="34">
        <v>18.0</v>
      </c>
      <c r="B22" s="34">
        <v>110127.0</v>
      </c>
      <c r="C22" s="34"/>
      <c r="D22" s="72" t="s">
        <v>110</v>
      </c>
      <c r="E22" s="54" t="s">
        <v>25</v>
      </c>
      <c r="F22" s="54" t="s">
        <v>22</v>
      </c>
      <c r="G22" s="30">
        <v>12.5</v>
      </c>
      <c r="H22" s="29">
        <f t="shared" si="1"/>
        <v>50</v>
      </c>
      <c r="I22" s="30">
        <v>16.0</v>
      </c>
      <c r="J22" s="29">
        <f t="shared" si="2"/>
        <v>64</v>
      </c>
      <c r="K22" s="30">
        <v>22.0</v>
      </c>
      <c r="L22" s="29">
        <f t="shared" si="3"/>
        <v>88</v>
      </c>
      <c r="M22" s="30">
        <v>15.5</v>
      </c>
      <c r="N22" s="29">
        <f t="shared" si="4"/>
        <v>62</v>
      </c>
      <c r="O22" s="30">
        <v>12.5</v>
      </c>
      <c r="P22" s="29">
        <f t="shared" si="5"/>
        <v>50</v>
      </c>
      <c r="Q22" s="29">
        <f t="shared" si="6"/>
        <v>314</v>
      </c>
      <c r="R22" s="32">
        <v>20.0</v>
      </c>
      <c r="S22" s="29">
        <f t="shared" si="7"/>
        <v>80</v>
      </c>
      <c r="T22" s="32" t="s">
        <v>111</v>
      </c>
      <c r="U22" s="24">
        <f t="shared" si="8"/>
        <v>78.5</v>
      </c>
      <c r="V22" s="24">
        <f t="shared" si="9"/>
        <v>62.8</v>
      </c>
      <c r="W22" s="21"/>
      <c r="X22" s="21"/>
      <c r="Y22" s="21"/>
      <c r="Z22" s="21"/>
      <c r="AA22" s="21"/>
      <c r="AB22" s="21"/>
    </row>
    <row r="23" ht="34.5" customHeight="1">
      <c r="A23" s="34">
        <v>19.0</v>
      </c>
      <c r="B23" s="34">
        <v>110075.0</v>
      </c>
      <c r="C23" s="34"/>
      <c r="D23" s="72" t="s">
        <v>112</v>
      </c>
      <c r="E23" s="34" t="s">
        <v>25</v>
      </c>
      <c r="F23" s="54" t="s">
        <v>22</v>
      </c>
      <c r="G23" s="30">
        <v>20.0</v>
      </c>
      <c r="H23" s="29">
        <f t="shared" si="1"/>
        <v>80</v>
      </c>
      <c r="I23" s="30">
        <v>18.5</v>
      </c>
      <c r="J23" s="29">
        <f t="shared" si="2"/>
        <v>74</v>
      </c>
      <c r="K23" s="30">
        <v>23.5</v>
      </c>
      <c r="L23" s="29">
        <f t="shared" si="3"/>
        <v>94</v>
      </c>
      <c r="M23" s="30">
        <v>23.0</v>
      </c>
      <c r="N23" s="29">
        <f t="shared" si="4"/>
        <v>92</v>
      </c>
      <c r="O23" s="30">
        <v>20.5</v>
      </c>
      <c r="P23" s="29">
        <f t="shared" si="5"/>
        <v>82</v>
      </c>
      <c r="Q23" s="29">
        <f t="shared" si="6"/>
        <v>422</v>
      </c>
      <c r="R23" s="32">
        <v>22.0</v>
      </c>
      <c r="S23" s="29">
        <f t="shared" si="7"/>
        <v>88</v>
      </c>
      <c r="T23" s="32" t="s">
        <v>113</v>
      </c>
      <c r="U23" s="24">
        <f t="shared" si="8"/>
        <v>105.5</v>
      </c>
      <c r="V23" s="24">
        <f t="shared" si="9"/>
        <v>84.4</v>
      </c>
      <c r="W23" s="21"/>
      <c r="X23" s="21"/>
      <c r="Y23" s="21"/>
      <c r="Z23" s="21"/>
      <c r="AA23" s="21"/>
      <c r="AB23" s="21"/>
    </row>
    <row r="24" ht="34.5" customHeight="1">
      <c r="A24" s="34">
        <v>20.0</v>
      </c>
      <c r="B24" s="34">
        <v>110680.0</v>
      </c>
      <c r="C24" s="34"/>
      <c r="D24" s="72" t="s">
        <v>114</v>
      </c>
      <c r="E24" s="34" t="s">
        <v>21</v>
      </c>
      <c r="F24" s="54" t="s">
        <v>22</v>
      </c>
      <c r="G24" s="30">
        <v>12.5</v>
      </c>
      <c r="H24" s="29">
        <f t="shared" si="1"/>
        <v>50</v>
      </c>
      <c r="I24" s="30">
        <v>20.0</v>
      </c>
      <c r="J24" s="29">
        <f t="shared" si="2"/>
        <v>80</v>
      </c>
      <c r="K24" s="30">
        <v>18.0</v>
      </c>
      <c r="L24" s="29">
        <f t="shared" si="3"/>
        <v>72</v>
      </c>
      <c r="M24" s="30">
        <v>22.0</v>
      </c>
      <c r="N24" s="29">
        <f t="shared" si="4"/>
        <v>88</v>
      </c>
      <c r="O24" s="30">
        <v>17.0</v>
      </c>
      <c r="P24" s="29">
        <f t="shared" si="5"/>
        <v>68</v>
      </c>
      <c r="Q24" s="29">
        <f t="shared" si="6"/>
        <v>358</v>
      </c>
      <c r="R24" s="32">
        <v>22.0</v>
      </c>
      <c r="S24" s="29">
        <f t="shared" si="7"/>
        <v>88</v>
      </c>
      <c r="T24" s="32" t="s">
        <v>115</v>
      </c>
      <c r="U24" s="24">
        <f t="shared" si="8"/>
        <v>89.5</v>
      </c>
      <c r="V24" s="24">
        <f t="shared" si="9"/>
        <v>71.6</v>
      </c>
      <c r="W24" s="21"/>
      <c r="X24" s="21"/>
      <c r="Y24" s="21"/>
      <c r="Z24" s="21"/>
      <c r="AA24" s="21"/>
      <c r="AB24" s="21"/>
    </row>
    <row r="25" ht="34.5" customHeight="1">
      <c r="A25" s="34">
        <v>21.0</v>
      </c>
      <c r="B25" s="34">
        <v>180412.0</v>
      </c>
      <c r="C25" s="34"/>
      <c r="D25" s="72" t="s">
        <v>116</v>
      </c>
      <c r="E25" s="34" t="s">
        <v>25</v>
      </c>
      <c r="F25" s="54" t="s">
        <v>22</v>
      </c>
      <c r="G25" s="30">
        <v>20.5</v>
      </c>
      <c r="H25" s="29">
        <f t="shared" si="1"/>
        <v>82</v>
      </c>
      <c r="I25" s="30">
        <v>22.0</v>
      </c>
      <c r="J25" s="29">
        <f t="shared" si="2"/>
        <v>88</v>
      </c>
      <c r="K25" s="30">
        <v>23.0</v>
      </c>
      <c r="L25" s="29">
        <f t="shared" si="3"/>
        <v>92</v>
      </c>
      <c r="M25" s="30">
        <v>19.0</v>
      </c>
      <c r="N25" s="29">
        <f t="shared" si="4"/>
        <v>76</v>
      </c>
      <c r="O25" s="30">
        <v>22.0</v>
      </c>
      <c r="P25" s="29">
        <f t="shared" si="5"/>
        <v>88</v>
      </c>
      <c r="Q25" s="29">
        <f t="shared" si="6"/>
        <v>426</v>
      </c>
      <c r="R25" s="32">
        <v>24.0</v>
      </c>
      <c r="S25" s="29">
        <f t="shared" si="7"/>
        <v>96</v>
      </c>
      <c r="T25" s="32" t="s">
        <v>113</v>
      </c>
      <c r="U25" s="24">
        <f t="shared" si="8"/>
        <v>106.5</v>
      </c>
      <c r="V25" s="24">
        <f t="shared" si="9"/>
        <v>85.2</v>
      </c>
      <c r="W25" s="21"/>
      <c r="X25" s="21"/>
      <c r="Y25" s="21"/>
      <c r="Z25" s="21"/>
      <c r="AA25" s="21"/>
      <c r="AB25" s="21"/>
    </row>
    <row r="26" ht="34.5" customHeight="1">
      <c r="A26" s="34">
        <v>22.0</v>
      </c>
      <c r="B26" s="34">
        <v>190481.0</v>
      </c>
      <c r="C26" s="34"/>
      <c r="D26" s="72" t="s">
        <v>117</v>
      </c>
      <c r="E26" s="77" t="s">
        <v>25</v>
      </c>
      <c r="F26" s="54" t="s">
        <v>22</v>
      </c>
      <c r="G26" s="30">
        <v>13.5</v>
      </c>
      <c r="H26" s="29">
        <f t="shared" si="1"/>
        <v>54</v>
      </c>
      <c r="I26" s="30">
        <v>20.0</v>
      </c>
      <c r="J26" s="29">
        <f t="shared" si="2"/>
        <v>80</v>
      </c>
      <c r="K26" s="30">
        <v>23.0</v>
      </c>
      <c r="L26" s="29">
        <f t="shared" si="3"/>
        <v>92</v>
      </c>
      <c r="M26" s="30">
        <v>18.5</v>
      </c>
      <c r="N26" s="29">
        <f t="shared" si="4"/>
        <v>74</v>
      </c>
      <c r="O26" s="30">
        <v>18.0</v>
      </c>
      <c r="P26" s="29">
        <f t="shared" si="5"/>
        <v>72</v>
      </c>
      <c r="Q26" s="29">
        <f t="shared" si="6"/>
        <v>372</v>
      </c>
      <c r="R26" s="32">
        <v>22.0</v>
      </c>
      <c r="S26" s="29">
        <f t="shared" si="7"/>
        <v>88</v>
      </c>
      <c r="T26" s="35" t="s">
        <v>103</v>
      </c>
      <c r="U26" s="24">
        <f t="shared" si="8"/>
        <v>93</v>
      </c>
      <c r="V26" s="24">
        <f t="shared" si="9"/>
        <v>74.4</v>
      </c>
      <c r="W26" s="21"/>
      <c r="X26" s="21"/>
      <c r="Y26" s="21"/>
      <c r="Z26" s="21"/>
      <c r="AA26" s="21"/>
      <c r="AB26" s="21"/>
    </row>
    <row r="27" ht="34.5" customHeight="1">
      <c r="A27" s="34">
        <v>23.0</v>
      </c>
      <c r="B27" s="34">
        <v>110176.0</v>
      </c>
      <c r="C27" s="34"/>
      <c r="D27" s="72" t="s">
        <v>118</v>
      </c>
      <c r="E27" s="34" t="s">
        <v>25</v>
      </c>
      <c r="F27" s="54" t="s">
        <v>22</v>
      </c>
      <c r="G27" s="30">
        <v>20.0</v>
      </c>
      <c r="H27" s="29">
        <f t="shared" si="1"/>
        <v>80</v>
      </c>
      <c r="I27" s="30">
        <v>22.0</v>
      </c>
      <c r="J27" s="29">
        <f t="shared" si="2"/>
        <v>88</v>
      </c>
      <c r="K27" s="30">
        <v>18.0</v>
      </c>
      <c r="L27" s="29">
        <f t="shared" si="3"/>
        <v>72</v>
      </c>
      <c r="M27" s="30">
        <v>20.5</v>
      </c>
      <c r="N27" s="29">
        <f t="shared" si="4"/>
        <v>82</v>
      </c>
      <c r="O27" s="30">
        <v>22.0</v>
      </c>
      <c r="P27" s="29">
        <f t="shared" si="5"/>
        <v>88</v>
      </c>
      <c r="Q27" s="29">
        <f t="shared" si="6"/>
        <v>410</v>
      </c>
      <c r="R27" s="32">
        <v>24.0</v>
      </c>
      <c r="S27" s="29">
        <f t="shared" si="7"/>
        <v>96</v>
      </c>
      <c r="T27" s="32" t="s">
        <v>113</v>
      </c>
      <c r="U27" s="24">
        <f t="shared" si="8"/>
        <v>102.5</v>
      </c>
      <c r="V27" s="24">
        <f t="shared" si="9"/>
        <v>82</v>
      </c>
      <c r="W27" s="21"/>
      <c r="X27" s="21"/>
      <c r="Y27" s="21"/>
      <c r="Z27" s="21"/>
      <c r="AA27" s="21"/>
      <c r="AB27" s="21"/>
    </row>
    <row r="28" ht="34.5" customHeight="1">
      <c r="A28" s="34">
        <v>24.0</v>
      </c>
      <c r="B28" s="34">
        <v>130348.0</v>
      </c>
      <c r="C28" s="34"/>
      <c r="D28" s="72" t="s">
        <v>119</v>
      </c>
      <c r="E28" s="34" t="s">
        <v>25</v>
      </c>
      <c r="F28" s="54" t="s">
        <v>22</v>
      </c>
      <c r="G28" s="30">
        <v>15.5</v>
      </c>
      <c r="H28" s="29">
        <f t="shared" si="1"/>
        <v>62</v>
      </c>
      <c r="I28" s="30">
        <v>18.0</v>
      </c>
      <c r="J28" s="29">
        <f t="shared" si="2"/>
        <v>72</v>
      </c>
      <c r="K28" s="30">
        <v>21.0</v>
      </c>
      <c r="L28" s="29">
        <f t="shared" si="3"/>
        <v>84</v>
      </c>
      <c r="M28" s="30">
        <v>22.0</v>
      </c>
      <c r="N28" s="29">
        <f t="shared" si="4"/>
        <v>88</v>
      </c>
      <c r="O28" s="30">
        <v>17.0</v>
      </c>
      <c r="P28" s="29">
        <f t="shared" si="5"/>
        <v>68</v>
      </c>
      <c r="Q28" s="29">
        <f t="shared" si="6"/>
        <v>374</v>
      </c>
      <c r="R28" s="32">
        <v>24.0</v>
      </c>
      <c r="S28" s="29">
        <f t="shared" si="7"/>
        <v>96</v>
      </c>
      <c r="T28" s="32" t="s">
        <v>120</v>
      </c>
      <c r="U28" s="24">
        <f t="shared" si="8"/>
        <v>93.5</v>
      </c>
      <c r="V28" s="24">
        <f t="shared" si="9"/>
        <v>74.8</v>
      </c>
      <c r="W28" s="21"/>
      <c r="X28" s="21"/>
      <c r="Y28" s="21"/>
      <c r="Z28" s="21"/>
      <c r="AA28" s="21"/>
      <c r="AB28" s="21"/>
    </row>
    <row r="29" ht="34.5" customHeight="1">
      <c r="A29" s="34">
        <v>25.0</v>
      </c>
      <c r="B29" s="34">
        <v>170304.0</v>
      </c>
      <c r="C29" s="34"/>
      <c r="D29" s="72" t="s">
        <v>121</v>
      </c>
      <c r="E29" s="34" t="s">
        <v>25</v>
      </c>
      <c r="F29" s="54" t="s">
        <v>22</v>
      </c>
      <c r="G29" s="30">
        <v>15.5</v>
      </c>
      <c r="H29" s="29">
        <f t="shared" si="1"/>
        <v>62</v>
      </c>
      <c r="I29" s="30">
        <v>11.5</v>
      </c>
      <c r="J29" s="29">
        <f t="shared" si="2"/>
        <v>46</v>
      </c>
      <c r="K29" s="30">
        <v>20.0</v>
      </c>
      <c r="L29" s="29">
        <f t="shared" si="3"/>
        <v>80</v>
      </c>
      <c r="M29" s="30">
        <v>19.5</v>
      </c>
      <c r="N29" s="29">
        <f t="shared" si="4"/>
        <v>78</v>
      </c>
      <c r="O29" s="30">
        <v>23.0</v>
      </c>
      <c r="P29" s="29">
        <f t="shared" si="5"/>
        <v>92</v>
      </c>
      <c r="Q29" s="29">
        <f t="shared" si="6"/>
        <v>358</v>
      </c>
      <c r="R29" s="32">
        <v>23.5</v>
      </c>
      <c r="S29" s="29">
        <f t="shared" si="7"/>
        <v>94</v>
      </c>
      <c r="T29" s="32" t="s">
        <v>83</v>
      </c>
      <c r="U29" s="24">
        <f t="shared" si="8"/>
        <v>89.5</v>
      </c>
      <c r="V29" s="24">
        <f t="shared" si="9"/>
        <v>71.6</v>
      </c>
      <c r="W29" s="21"/>
      <c r="X29" s="21"/>
      <c r="Y29" s="21"/>
      <c r="Z29" s="21"/>
      <c r="AA29" s="21"/>
      <c r="AB29" s="21"/>
    </row>
    <row r="30" ht="34.5" customHeight="1">
      <c r="A30" s="34">
        <v>26.0</v>
      </c>
      <c r="B30" s="34">
        <v>180402.0</v>
      </c>
      <c r="C30" s="34"/>
      <c r="D30" s="72" t="s">
        <v>122</v>
      </c>
      <c r="E30" s="34" t="s">
        <v>25</v>
      </c>
      <c r="F30" s="54" t="s">
        <v>22</v>
      </c>
      <c r="G30" s="30">
        <v>16.0</v>
      </c>
      <c r="H30" s="29">
        <f t="shared" si="1"/>
        <v>64</v>
      </c>
      <c r="I30" s="30">
        <v>22.0</v>
      </c>
      <c r="J30" s="29">
        <f t="shared" si="2"/>
        <v>88</v>
      </c>
      <c r="K30" s="30">
        <v>24.0</v>
      </c>
      <c r="L30" s="29">
        <f t="shared" si="3"/>
        <v>96</v>
      </c>
      <c r="M30" s="30">
        <v>23.0</v>
      </c>
      <c r="N30" s="29">
        <f t="shared" si="4"/>
        <v>92</v>
      </c>
      <c r="O30" s="30">
        <v>20.0</v>
      </c>
      <c r="P30" s="29">
        <f t="shared" si="5"/>
        <v>80</v>
      </c>
      <c r="Q30" s="29">
        <f t="shared" si="6"/>
        <v>420</v>
      </c>
      <c r="R30" s="32">
        <v>24.0</v>
      </c>
      <c r="S30" s="29">
        <f t="shared" si="7"/>
        <v>96</v>
      </c>
      <c r="T30" s="32" t="s">
        <v>113</v>
      </c>
      <c r="U30" s="24">
        <f t="shared" si="8"/>
        <v>105</v>
      </c>
      <c r="V30" s="24">
        <f t="shared" si="9"/>
        <v>84</v>
      </c>
      <c r="W30" s="21"/>
      <c r="X30" s="21"/>
      <c r="Y30" s="21"/>
      <c r="Z30" s="21"/>
      <c r="AA30" s="21"/>
      <c r="AB30" s="21"/>
    </row>
    <row r="31" ht="34.5" customHeight="1">
      <c r="A31" s="34">
        <v>27.0</v>
      </c>
      <c r="B31" s="34">
        <v>110027.0</v>
      </c>
      <c r="C31" s="34"/>
      <c r="D31" s="72" t="s">
        <v>123</v>
      </c>
      <c r="E31" s="34" t="s">
        <v>25</v>
      </c>
      <c r="F31" s="54" t="s">
        <v>22</v>
      </c>
      <c r="G31" s="30">
        <v>17.0</v>
      </c>
      <c r="H31" s="29">
        <f t="shared" si="1"/>
        <v>68</v>
      </c>
      <c r="I31" s="73">
        <v>8.0</v>
      </c>
      <c r="J31" s="29">
        <f t="shared" si="2"/>
        <v>32</v>
      </c>
      <c r="K31" s="30">
        <v>14.5</v>
      </c>
      <c r="L31" s="29">
        <f t="shared" si="3"/>
        <v>58</v>
      </c>
      <c r="M31" s="30">
        <v>15.5</v>
      </c>
      <c r="N31" s="29">
        <f t="shared" si="4"/>
        <v>62</v>
      </c>
      <c r="O31" s="30">
        <v>20.0</v>
      </c>
      <c r="P31" s="29">
        <f t="shared" si="5"/>
        <v>80</v>
      </c>
      <c r="Q31" s="29">
        <f t="shared" si="6"/>
        <v>300</v>
      </c>
      <c r="R31" s="32">
        <v>21.0</v>
      </c>
      <c r="S31" s="29">
        <f t="shared" si="7"/>
        <v>84</v>
      </c>
      <c r="T31" s="32" t="s">
        <v>124</v>
      </c>
      <c r="U31" s="24">
        <f t="shared" si="8"/>
        <v>75</v>
      </c>
      <c r="V31" s="24">
        <f t="shared" si="9"/>
        <v>60</v>
      </c>
      <c r="W31" s="21"/>
      <c r="X31" s="21"/>
      <c r="Y31" s="21"/>
      <c r="Z31" s="21"/>
      <c r="AA31" s="21"/>
      <c r="AB31" s="21"/>
    </row>
    <row r="32" ht="34.5" customHeight="1">
      <c r="A32" s="34">
        <v>28.0</v>
      </c>
      <c r="B32" s="34">
        <v>150379.0</v>
      </c>
      <c r="C32" s="34"/>
      <c r="D32" s="72" t="s">
        <v>125</v>
      </c>
      <c r="E32" s="34" t="s">
        <v>21</v>
      </c>
      <c r="F32" s="54" t="s">
        <v>22</v>
      </c>
      <c r="G32" s="30">
        <v>14.0</v>
      </c>
      <c r="H32" s="29">
        <f t="shared" si="1"/>
        <v>56</v>
      </c>
      <c r="I32" s="30">
        <v>22.5</v>
      </c>
      <c r="J32" s="29">
        <f t="shared" si="2"/>
        <v>90</v>
      </c>
      <c r="K32" s="30">
        <v>15.5</v>
      </c>
      <c r="L32" s="29">
        <f t="shared" si="3"/>
        <v>62</v>
      </c>
      <c r="M32" s="30">
        <v>16.5</v>
      </c>
      <c r="N32" s="29">
        <f t="shared" si="4"/>
        <v>66</v>
      </c>
      <c r="O32" s="30">
        <v>20.0</v>
      </c>
      <c r="P32" s="29">
        <f t="shared" si="5"/>
        <v>80</v>
      </c>
      <c r="Q32" s="29">
        <f t="shared" si="6"/>
        <v>354</v>
      </c>
      <c r="R32" s="32">
        <v>21.5</v>
      </c>
      <c r="S32" s="29">
        <f t="shared" si="7"/>
        <v>86</v>
      </c>
      <c r="T32" s="32" t="s">
        <v>107</v>
      </c>
      <c r="U32" s="24">
        <f t="shared" si="8"/>
        <v>88.5</v>
      </c>
      <c r="V32" s="24">
        <f t="shared" si="9"/>
        <v>70.8</v>
      </c>
      <c r="W32" s="21"/>
      <c r="X32" s="21"/>
      <c r="Y32" s="21"/>
      <c r="Z32" s="21"/>
      <c r="AA32" s="21"/>
      <c r="AB32" s="21"/>
    </row>
    <row r="33" ht="34.5" customHeight="1">
      <c r="A33" s="34">
        <v>29.0</v>
      </c>
      <c r="B33" s="34">
        <v>190281.0</v>
      </c>
      <c r="C33" s="34"/>
      <c r="D33" s="72" t="s">
        <v>126</v>
      </c>
      <c r="E33" s="34" t="s">
        <v>25</v>
      </c>
      <c r="F33" s="54" t="s">
        <v>22</v>
      </c>
      <c r="G33" s="30">
        <v>16.0</v>
      </c>
      <c r="H33" s="29">
        <f t="shared" si="1"/>
        <v>64</v>
      </c>
      <c r="I33" s="73">
        <v>8.0</v>
      </c>
      <c r="J33" s="29">
        <f t="shared" si="2"/>
        <v>32</v>
      </c>
      <c r="K33" s="30">
        <v>14.5</v>
      </c>
      <c r="L33" s="29">
        <f t="shared" si="3"/>
        <v>58</v>
      </c>
      <c r="M33" s="30">
        <v>16.0</v>
      </c>
      <c r="N33" s="29">
        <f t="shared" si="4"/>
        <v>64</v>
      </c>
      <c r="O33" s="30">
        <v>20.5</v>
      </c>
      <c r="P33" s="29">
        <f t="shared" si="5"/>
        <v>82</v>
      </c>
      <c r="Q33" s="29">
        <f t="shared" si="6"/>
        <v>300</v>
      </c>
      <c r="R33" s="32">
        <v>21.5</v>
      </c>
      <c r="S33" s="29">
        <f t="shared" si="7"/>
        <v>86</v>
      </c>
      <c r="T33" s="32" t="s">
        <v>127</v>
      </c>
      <c r="U33" s="24">
        <f t="shared" si="8"/>
        <v>75</v>
      </c>
      <c r="V33" s="24">
        <f t="shared" si="9"/>
        <v>60</v>
      </c>
      <c r="W33" s="21"/>
      <c r="X33" s="21"/>
      <c r="Y33" s="21"/>
      <c r="Z33" s="21"/>
      <c r="AA33" s="21"/>
      <c r="AB33" s="21"/>
    </row>
    <row r="34" ht="34.5" customHeight="1">
      <c r="A34" s="34">
        <v>30.0</v>
      </c>
      <c r="B34" s="34">
        <v>140331.0</v>
      </c>
      <c r="C34" s="34"/>
      <c r="D34" s="72" t="s">
        <v>128</v>
      </c>
      <c r="E34" s="34" t="s">
        <v>25</v>
      </c>
      <c r="F34" s="54" t="s">
        <v>22</v>
      </c>
      <c r="G34" s="30">
        <v>15.0</v>
      </c>
      <c r="H34" s="29">
        <f t="shared" si="1"/>
        <v>60</v>
      </c>
      <c r="I34" s="30">
        <v>21.5</v>
      </c>
      <c r="J34" s="29">
        <f t="shared" si="2"/>
        <v>86</v>
      </c>
      <c r="K34" s="30">
        <v>21.5</v>
      </c>
      <c r="L34" s="29">
        <f t="shared" si="3"/>
        <v>86</v>
      </c>
      <c r="M34" s="30">
        <v>21.5</v>
      </c>
      <c r="N34" s="29">
        <f t="shared" si="4"/>
        <v>86</v>
      </c>
      <c r="O34" s="30">
        <v>18.5</v>
      </c>
      <c r="P34" s="29">
        <f t="shared" si="5"/>
        <v>74</v>
      </c>
      <c r="Q34" s="29">
        <f t="shared" si="6"/>
        <v>392</v>
      </c>
      <c r="R34" s="32">
        <v>23.5</v>
      </c>
      <c r="S34" s="29">
        <f t="shared" si="7"/>
        <v>94</v>
      </c>
      <c r="T34" s="32" t="s">
        <v>79</v>
      </c>
      <c r="U34" s="24">
        <f t="shared" si="8"/>
        <v>98</v>
      </c>
      <c r="V34" s="24">
        <f t="shared" si="9"/>
        <v>78.4</v>
      </c>
      <c r="W34" s="21"/>
      <c r="X34" s="21"/>
      <c r="Y34" s="21"/>
      <c r="Z34" s="21"/>
      <c r="AA34" s="21"/>
      <c r="AB34" s="21"/>
    </row>
    <row r="35" ht="34.5" customHeight="1">
      <c r="A35" s="34">
        <v>31.0</v>
      </c>
      <c r="B35" s="34">
        <v>110098.0</v>
      </c>
      <c r="C35" s="34"/>
      <c r="D35" s="72" t="s">
        <v>129</v>
      </c>
      <c r="E35" s="34" t="s">
        <v>25</v>
      </c>
      <c r="F35" s="54" t="s">
        <v>22</v>
      </c>
      <c r="G35" s="30">
        <v>13.0</v>
      </c>
      <c r="H35" s="29">
        <f t="shared" si="1"/>
        <v>52</v>
      </c>
      <c r="I35" s="30">
        <v>20.0</v>
      </c>
      <c r="J35" s="29">
        <f t="shared" si="2"/>
        <v>80</v>
      </c>
      <c r="K35" s="30">
        <v>22.0</v>
      </c>
      <c r="L35" s="29">
        <f t="shared" si="3"/>
        <v>88</v>
      </c>
      <c r="M35" s="30">
        <v>18.5</v>
      </c>
      <c r="N35" s="29">
        <f t="shared" si="4"/>
        <v>74</v>
      </c>
      <c r="O35" s="30">
        <v>21.0</v>
      </c>
      <c r="P35" s="29">
        <f t="shared" si="5"/>
        <v>84</v>
      </c>
      <c r="Q35" s="29">
        <f t="shared" si="6"/>
        <v>378</v>
      </c>
      <c r="R35" s="32">
        <v>22.0</v>
      </c>
      <c r="S35" s="29">
        <f t="shared" si="7"/>
        <v>88</v>
      </c>
      <c r="T35" s="32" t="s">
        <v>130</v>
      </c>
      <c r="U35" s="24"/>
      <c r="V35" s="24"/>
      <c r="W35" s="21"/>
      <c r="X35" s="21"/>
      <c r="Y35" s="21"/>
      <c r="Z35" s="21"/>
      <c r="AA35" s="21"/>
      <c r="AB35" s="21"/>
    </row>
    <row r="36" ht="34.5" customHeight="1">
      <c r="A36" s="24">
        <v>32.0</v>
      </c>
      <c r="B36" s="24">
        <v>110613.0</v>
      </c>
      <c r="C36" s="24"/>
      <c r="D36" s="78" t="s">
        <v>131</v>
      </c>
      <c r="E36" s="27" t="s">
        <v>21</v>
      </c>
      <c r="F36" s="27" t="s">
        <v>22</v>
      </c>
      <c r="G36" s="79">
        <v>18.0</v>
      </c>
      <c r="H36" s="29">
        <f t="shared" si="1"/>
        <v>72</v>
      </c>
      <c r="I36" s="30">
        <v>10.0</v>
      </c>
      <c r="J36" s="29">
        <f t="shared" si="2"/>
        <v>40</v>
      </c>
      <c r="K36" s="76">
        <v>8.5</v>
      </c>
      <c r="L36" s="29">
        <f t="shared" si="3"/>
        <v>34</v>
      </c>
      <c r="M36" s="30">
        <v>17.5</v>
      </c>
      <c r="N36" s="29">
        <f t="shared" si="4"/>
        <v>70</v>
      </c>
      <c r="O36" s="30">
        <v>14.5</v>
      </c>
      <c r="P36" s="29">
        <f t="shared" si="5"/>
        <v>58</v>
      </c>
      <c r="Q36" s="29">
        <f t="shared" si="6"/>
        <v>274</v>
      </c>
      <c r="R36" s="32">
        <v>20.0</v>
      </c>
      <c r="S36" s="29">
        <f t="shared" si="7"/>
        <v>80</v>
      </c>
      <c r="T36" s="32" t="s">
        <v>132</v>
      </c>
      <c r="U36" s="24">
        <f t="shared" ref="U36:U37" si="10">SUM(G36+I36+K36+M36+O36)</f>
        <v>68.5</v>
      </c>
      <c r="V36" s="24">
        <v>8.0</v>
      </c>
      <c r="W36" s="21"/>
      <c r="X36" s="21"/>
      <c r="Y36" s="21"/>
      <c r="Z36" s="21"/>
      <c r="AA36" s="21"/>
      <c r="AB36" s="21"/>
    </row>
    <row r="37" ht="34.5" hidden="1" customHeight="1">
      <c r="A37" s="24">
        <v>33.0</v>
      </c>
      <c r="B37" s="24">
        <v>220147.0</v>
      </c>
      <c r="C37" s="24"/>
      <c r="D37" s="78" t="s">
        <v>133</v>
      </c>
      <c r="E37" s="24" t="s">
        <v>21</v>
      </c>
      <c r="F37" s="24" t="s">
        <v>22</v>
      </c>
      <c r="G37" s="24"/>
      <c r="H37" s="24"/>
      <c r="I37" s="24"/>
      <c r="J37" s="24"/>
      <c r="K37" s="24"/>
      <c r="L37" s="24"/>
      <c r="M37" s="80"/>
      <c r="N37" s="24"/>
      <c r="O37" s="24"/>
      <c r="P37" s="24"/>
      <c r="Q37" s="24"/>
      <c r="R37" s="78"/>
      <c r="S37" s="78"/>
      <c r="T37" s="78"/>
      <c r="U37" s="24">
        <f t="shared" si="10"/>
        <v>0</v>
      </c>
      <c r="V37" s="24">
        <v>7.0</v>
      </c>
      <c r="W37" s="21"/>
      <c r="X37" s="21"/>
      <c r="Y37" s="21"/>
      <c r="Z37" s="21"/>
      <c r="AA37" s="21"/>
      <c r="AB37" s="21"/>
    </row>
    <row r="38" ht="15.75" hidden="1" customHeight="1">
      <c r="A38" s="24"/>
      <c r="B38" s="24"/>
      <c r="C38" s="24"/>
      <c r="D38" s="78"/>
      <c r="E38" s="24"/>
      <c r="F38" s="24"/>
      <c r="G38" s="26"/>
      <c r="H38" s="81"/>
      <c r="I38" s="81"/>
      <c r="J38" s="34"/>
      <c r="K38" s="34"/>
      <c r="L38" s="34"/>
      <c r="M38" s="34"/>
      <c r="N38" s="34"/>
      <c r="O38" s="34"/>
      <c r="P38" s="24"/>
      <c r="Q38" s="24"/>
      <c r="R38" s="24"/>
      <c r="S38" s="24"/>
      <c r="T38" s="24"/>
      <c r="U38" s="24"/>
      <c r="V38" s="24"/>
      <c r="W38" s="21"/>
      <c r="X38" s="21"/>
      <c r="Y38" s="21"/>
      <c r="Z38" s="21"/>
      <c r="AA38" s="21"/>
      <c r="AB38" s="21"/>
    </row>
    <row r="39" ht="21.75" hidden="1" customHeight="1">
      <c r="A39" s="42"/>
      <c r="B39" s="43"/>
      <c r="C39" s="43"/>
      <c r="D39" s="82"/>
      <c r="E39" s="45"/>
      <c r="F39" s="45"/>
      <c r="G39" s="44"/>
      <c r="H39" s="45"/>
      <c r="I39" s="45"/>
      <c r="J39" s="34"/>
      <c r="K39" s="34"/>
      <c r="L39" s="34"/>
      <c r="M39" s="34"/>
      <c r="N39" s="34"/>
      <c r="O39" s="34"/>
      <c r="P39" s="24"/>
      <c r="Q39" s="24"/>
      <c r="R39" s="24"/>
      <c r="S39" s="24"/>
      <c r="T39" s="24"/>
      <c r="U39" s="24"/>
      <c r="V39" s="24"/>
      <c r="W39" s="4"/>
      <c r="X39" s="4"/>
      <c r="Y39" s="4"/>
      <c r="Z39" s="4"/>
      <c r="AA39" s="4"/>
      <c r="AB39" s="4"/>
    </row>
    <row r="40" ht="21.75" hidden="1" customHeight="1">
      <c r="A40" s="42"/>
      <c r="B40" s="43"/>
      <c r="C40" s="43"/>
      <c r="D40" s="83"/>
      <c r="E40" s="84"/>
      <c r="F40" s="84"/>
      <c r="G40" s="85"/>
      <c r="H40" s="45"/>
      <c r="I40" s="45"/>
      <c r="J40" s="34"/>
      <c r="K40" s="34"/>
      <c r="L40" s="34"/>
      <c r="M40" s="34"/>
      <c r="N40" s="34"/>
      <c r="O40" s="34"/>
      <c r="P40" s="24"/>
      <c r="Q40" s="24"/>
      <c r="R40" s="24"/>
      <c r="S40" s="24"/>
      <c r="T40" s="24"/>
      <c r="U40" s="24"/>
      <c r="V40" s="24"/>
      <c r="W40" s="4"/>
      <c r="X40" s="4"/>
      <c r="Y40" s="4"/>
      <c r="Z40" s="4"/>
      <c r="AA40" s="4"/>
      <c r="AB40" s="4"/>
    </row>
    <row r="41" ht="22.5" hidden="1" customHeight="1">
      <c r="A41" s="86"/>
      <c r="B41" s="86"/>
      <c r="C41" s="86"/>
      <c r="D41" s="83"/>
      <c r="E41" s="84"/>
      <c r="F41" s="84"/>
      <c r="G41" s="85"/>
      <c r="H41" s="45"/>
      <c r="I41" s="45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4"/>
      <c r="X41" s="4"/>
      <c r="Y41" s="4"/>
      <c r="Z41" s="4"/>
      <c r="AA41" s="4"/>
      <c r="AB41" s="4"/>
    </row>
    <row r="42" ht="34.5" hidden="1" customHeight="1">
      <c r="A42" s="87"/>
      <c r="B42" s="47"/>
      <c r="C42" s="46"/>
      <c r="D42" s="83"/>
      <c r="E42" s="88"/>
      <c r="F42" s="88"/>
      <c r="G42" s="83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4"/>
      <c r="X42" s="4"/>
      <c r="Y42" s="4"/>
      <c r="Z42" s="4"/>
      <c r="AA42" s="4"/>
      <c r="AB42" s="4"/>
    </row>
    <row r="43" ht="15.75" hidden="1" customHeight="1">
      <c r="A43" s="46"/>
      <c r="B43" s="24"/>
      <c r="C43" s="24"/>
      <c r="D43" s="83"/>
      <c r="E43" s="88"/>
      <c r="F43" s="88"/>
      <c r="G43" s="83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58"/>
      <c r="X43" s="58"/>
      <c r="Y43" s="58"/>
      <c r="Z43" s="58"/>
      <c r="AA43" s="58"/>
      <c r="AB43" s="58"/>
    </row>
    <row r="44" ht="15.75" hidden="1" customHeight="1">
      <c r="A44" s="46"/>
      <c r="B44" s="24"/>
      <c r="C44" s="24"/>
      <c r="D44" s="78"/>
      <c r="E44" s="24"/>
      <c r="F44" s="24"/>
      <c r="G44" s="2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58"/>
      <c r="X44" s="58"/>
      <c r="Y44" s="58"/>
      <c r="Z44" s="58"/>
      <c r="AA44" s="58"/>
      <c r="AB44" s="58"/>
    </row>
    <row r="45" ht="15.75" customHeight="1">
      <c r="A45" s="46"/>
      <c r="B45" s="47"/>
      <c r="C45" s="46"/>
      <c r="D45" s="55" t="s">
        <v>67</v>
      </c>
      <c r="E45" s="49"/>
      <c r="F45" s="49"/>
      <c r="G45" s="44"/>
      <c r="H45" s="50">
        <f>AVERAGE(H5:H37)</f>
        <v>61.8125</v>
      </c>
      <c r="I45" s="50"/>
      <c r="J45" s="50">
        <f>AVERAGE(J5:J37)</f>
        <v>67</v>
      </c>
      <c r="K45" s="50"/>
      <c r="L45" s="50">
        <f>AVERAGE(L5:L37)</f>
        <v>75.375</v>
      </c>
      <c r="M45" s="50"/>
      <c r="N45" s="50">
        <f>AVERAGE(N5:N37)</f>
        <v>74.3125</v>
      </c>
      <c r="O45" s="50"/>
      <c r="P45" s="50">
        <f>AVERAGE(P5:P37)</f>
        <v>76.6875</v>
      </c>
      <c r="Q45" s="50"/>
      <c r="R45" s="50"/>
      <c r="S45" s="50">
        <f>AVERAGE(S5:S36)</f>
        <v>89.3125</v>
      </c>
      <c r="T45" s="50"/>
      <c r="U45" s="50"/>
      <c r="V45" s="50">
        <f>AVERAGE(V5:V37)</f>
        <v>67.43125</v>
      </c>
      <c r="W45" s="4"/>
      <c r="X45" s="4"/>
      <c r="Y45" s="4"/>
      <c r="Z45" s="4"/>
      <c r="AA45" s="4"/>
      <c r="AB45" s="4"/>
    </row>
    <row r="46" ht="15.75" customHeight="1">
      <c r="A46" s="46"/>
      <c r="B46" s="47"/>
      <c r="C46" s="46"/>
      <c r="D46" s="55" t="s">
        <v>68</v>
      </c>
      <c r="E46" s="49"/>
      <c r="F46" s="49"/>
      <c r="G46" s="53"/>
      <c r="H46" s="34">
        <f>MAX(H5:H37)</f>
        <v>86</v>
      </c>
      <c r="I46" s="34"/>
      <c r="J46" s="34">
        <f>MAX(J5:J37)</f>
        <v>90</v>
      </c>
      <c r="K46" s="34"/>
      <c r="L46" s="34">
        <f>MAX(L5:L37)</f>
        <v>100</v>
      </c>
      <c r="M46" s="34"/>
      <c r="N46" s="34">
        <f>MAX(N5:N37)</f>
        <v>100</v>
      </c>
      <c r="O46" s="34"/>
      <c r="P46" s="34">
        <f>MAX(P5:P37)</f>
        <v>94</v>
      </c>
      <c r="Q46" s="34"/>
      <c r="R46" s="34"/>
      <c r="S46" s="34">
        <f>MAX(S5:S36)</f>
        <v>100</v>
      </c>
      <c r="T46" s="34"/>
      <c r="U46" s="34"/>
      <c r="V46" s="34">
        <f>MAX(V5:V37)</f>
        <v>91.6</v>
      </c>
      <c r="W46" s="4"/>
      <c r="X46" s="4"/>
      <c r="Y46" s="4"/>
      <c r="Z46" s="4"/>
      <c r="AA46" s="4"/>
      <c r="AB46" s="4"/>
    </row>
    <row r="47" ht="15.75" customHeight="1">
      <c r="A47" s="46"/>
      <c r="B47" s="47"/>
      <c r="C47" s="46"/>
      <c r="D47" s="55" t="s">
        <v>69</v>
      </c>
      <c r="E47" s="49"/>
      <c r="F47" s="49"/>
      <c r="G47" s="53"/>
      <c r="H47" s="34">
        <f>MIN(H5:H37)</f>
        <v>24</v>
      </c>
      <c r="I47" s="34"/>
      <c r="J47" s="34">
        <f>MIN(J5:J37)</f>
        <v>24</v>
      </c>
      <c r="K47" s="34"/>
      <c r="L47" s="34">
        <f>MIN(L5:L37)</f>
        <v>18</v>
      </c>
      <c r="M47" s="34"/>
      <c r="N47" s="34">
        <f>MIN(N5:N37)</f>
        <v>22</v>
      </c>
      <c r="O47" s="34"/>
      <c r="P47" s="34">
        <f>MIN(P5:P37)</f>
        <v>34</v>
      </c>
      <c r="Q47" s="34"/>
      <c r="R47" s="34"/>
      <c r="S47" s="34">
        <f>MIN(S5:S36)</f>
        <v>68</v>
      </c>
      <c r="T47" s="34"/>
      <c r="U47" s="34"/>
      <c r="V47" s="34">
        <f>MIN(V5:V37)</f>
        <v>7</v>
      </c>
      <c r="W47" s="4"/>
      <c r="X47" s="4"/>
      <c r="Y47" s="4"/>
      <c r="Z47" s="4"/>
      <c r="AA47" s="4"/>
      <c r="AB47" s="4"/>
    </row>
    <row r="48" ht="15.75" customHeight="1">
      <c r="A48" s="46"/>
      <c r="B48" s="47"/>
      <c r="C48" s="46"/>
      <c r="D48" s="55" t="s">
        <v>70</v>
      </c>
      <c r="E48" s="56"/>
      <c r="F48" s="56"/>
      <c r="G48" s="57"/>
      <c r="H48" s="34">
        <f>COUNTIFS(H5:H42, "&lt;40")</f>
        <v>1</v>
      </c>
      <c r="I48" s="34"/>
      <c r="J48" s="34">
        <f>COUNTIFS(J5:J42, "&lt;40")</f>
        <v>5</v>
      </c>
      <c r="K48" s="34"/>
      <c r="L48" s="34">
        <f>COUNTIFS(L5:L42, "&lt;40")</f>
        <v>2</v>
      </c>
      <c r="M48" s="34"/>
      <c r="N48" s="34">
        <f>COUNTIFS(N5:N42, "&lt;40")</f>
        <v>2</v>
      </c>
      <c r="O48" s="34"/>
      <c r="P48" s="34">
        <f>COUNTIFS(P5:P42, "&lt;40")</f>
        <v>1</v>
      </c>
      <c r="Q48" s="34"/>
      <c r="R48" s="34"/>
      <c r="S48" s="34">
        <f>COUNTIFS(S5:S36, "&lt;40")</f>
        <v>0</v>
      </c>
      <c r="T48" s="34"/>
      <c r="U48" s="34"/>
      <c r="V48" s="3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47"/>
      <c r="C49" s="46"/>
      <c r="D49" s="55" t="s">
        <v>71</v>
      </c>
      <c r="E49" s="56"/>
      <c r="F49" s="56"/>
      <c r="G49" s="57"/>
      <c r="H49" s="34">
        <f>COUNTIFS(H5:H42, "&gt;=60")</f>
        <v>19</v>
      </c>
      <c r="I49" s="34"/>
      <c r="J49" s="34">
        <f>COUNTIFS(J5:J42, "&gt;=60")</f>
        <v>23</v>
      </c>
      <c r="K49" s="34"/>
      <c r="L49" s="34">
        <f>COUNTIFS(L5:L42, "&gt;=60")</f>
        <v>23</v>
      </c>
      <c r="M49" s="34"/>
      <c r="N49" s="34">
        <f>COUNTIFS(N5:N42, "&gt;=60")</f>
        <v>28</v>
      </c>
      <c r="O49" s="34"/>
      <c r="P49" s="34">
        <f>COUNTIFS(P5:P42, "&gt;=60")</f>
        <v>28</v>
      </c>
      <c r="Q49" s="34"/>
      <c r="R49" s="34"/>
      <c r="S49" s="34">
        <f>COUNTIFS(S5:S36, "&gt;=80")</f>
        <v>28</v>
      </c>
      <c r="T49" s="34"/>
      <c r="U49" s="34"/>
      <c r="V49" s="34">
        <f>COUNTIFS(V5:V42, "&gt;=6")</f>
        <v>32</v>
      </c>
      <c r="W49" s="4"/>
      <c r="X49" s="4"/>
      <c r="Y49" s="4"/>
      <c r="Z49" s="4"/>
      <c r="AA49" s="4"/>
      <c r="AB49" s="4"/>
    </row>
    <row r="50" ht="15.75" customHeight="1">
      <c r="A50" s="4"/>
      <c r="B50" s="58"/>
      <c r="C50" s="4"/>
      <c r="D50" s="89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60">
        <v>4.0</v>
      </c>
      <c r="T50" s="58"/>
      <c r="U50" s="58"/>
      <c r="V50" s="58"/>
      <c r="W50" s="4"/>
      <c r="X50" s="4"/>
      <c r="Y50" s="4"/>
      <c r="Z50" s="4"/>
      <c r="AA50" s="4"/>
      <c r="AB50" s="4"/>
    </row>
    <row r="51" ht="15.75" customHeight="1">
      <c r="A51" s="62" t="s">
        <v>72</v>
      </c>
      <c r="B51" s="63"/>
      <c r="C51" s="64"/>
      <c r="D51" s="64"/>
      <c r="E51" s="63"/>
      <c r="F51" s="63"/>
      <c r="G51" s="64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  <c r="X51" s="64"/>
      <c r="Y51" s="64"/>
      <c r="Z51" s="64"/>
      <c r="AA51" s="64"/>
      <c r="AB51" s="64"/>
    </row>
    <row r="52" ht="15.75" customHeight="1">
      <c r="A52" s="64"/>
      <c r="B52" s="63"/>
      <c r="C52" s="64"/>
      <c r="D52" s="64"/>
      <c r="E52" s="63"/>
      <c r="F52" s="63"/>
      <c r="G52" s="64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4"/>
      <c r="X52" s="64"/>
      <c r="Y52" s="64"/>
      <c r="Z52" s="64"/>
      <c r="AA52" s="64"/>
      <c r="AB52" s="64"/>
    </row>
    <row r="53" ht="18.75" customHeight="1">
      <c r="A53" s="62"/>
      <c r="B53" s="63"/>
      <c r="C53" s="64"/>
      <c r="D53" s="64"/>
      <c r="E53" s="63"/>
      <c r="F53" s="63"/>
      <c r="G53" s="64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  <c r="X53" s="64"/>
      <c r="Y53" s="64"/>
      <c r="Z53" s="64"/>
      <c r="AA53" s="64"/>
      <c r="AB53" s="64"/>
    </row>
    <row r="54" ht="15.75" customHeight="1">
      <c r="A54" s="65" t="s">
        <v>73</v>
      </c>
      <c r="B54" s="65"/>
      <c r="C54" s="65"/>
      <c r="D54" s="64"/>
      <c r="E54" s="63"/>
      <c r="F54" s="63"/>
      <c r="G54" s="65"/>
      <c r="H54" s="65"/>
      <c r="I54" s="66" t="s">
        <v>74</v>
      </c>
      <c r="J54" s="65"/>
      <c r="K54" s="65"/>
      <c r="L54" s="63"/>
      <c r="M54" s="63"/>
      <c r="N54" s="63"/>
      <c r="O54" s="63"/>
      <c r="P54" s="63"/>
      <c r="Q54" s="63"/>
      <c r="R54" s="65"/>
      <c r="S54" s="65"/>
      <c r="T54" s="65" t="s">
        <v>75</v>
      </c>
      <c r="U54" s="63"/>
      <c r="V54" s="63"/>
      <c r="W54" s="64"/>
      <c r="X54" s="64"/>
      <c r="Y54" s="64"/>
      <c r="Z54" s="64"/>
      <c r="AA54" s="64"/>
      <c r="AB54" s="64"/>
    </row>
    <row r="55" ht="15.75" customHeight="1">
      <c r="A55" s="4"/>
      <c r="B55" s="58"/>
      <c r="C55" s="4"/>
      <c r="D55" s="89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89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89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89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89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89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89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89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89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89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89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89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89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89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89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89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89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89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89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89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89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89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89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89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89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89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89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89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89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89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89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89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89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89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89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89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89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89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89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89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89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89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89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89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89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89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89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89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89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89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89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89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89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89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89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89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89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89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89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89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89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89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89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89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89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89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89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89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89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89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89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89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89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89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89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89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89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89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89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89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89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89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89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89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89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89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89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89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89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89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89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89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89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89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89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89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89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89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89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89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89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89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89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89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89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89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89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89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89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89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89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89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89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89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89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89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89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89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89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89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89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89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89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89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89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89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89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89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89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89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89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89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89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89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89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89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89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89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89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89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89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89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89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89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89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89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89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89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89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89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89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89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89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89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89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89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89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89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89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89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89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89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89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89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89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89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89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89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89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89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89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89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89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89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89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89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89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89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89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89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89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89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89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89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89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89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89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89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89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89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89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89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89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89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89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89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89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89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89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89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89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89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89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89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89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89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89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89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89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89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89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89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89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89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89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89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89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89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89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89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89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89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89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89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89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89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89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89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89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89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89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89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89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89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89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89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89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89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89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89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89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89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89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89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89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89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89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89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89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89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89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89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89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89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89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89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89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89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89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89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89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89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89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89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89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89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89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89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89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89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89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89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89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89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89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89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89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89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89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89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89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89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89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89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89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89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89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89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89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89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89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89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89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89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89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89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89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89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89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89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89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89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89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89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89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89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89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89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89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89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89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89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89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89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89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89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89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89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89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89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89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89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89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89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89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89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89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89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89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89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89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89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89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89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89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89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89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89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89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89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89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89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89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89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89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89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89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89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89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89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89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89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89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89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89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89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89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89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89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89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89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89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89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89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89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89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89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89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89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89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89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89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89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89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89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89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89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89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89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89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89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89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89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89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89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89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89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89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89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89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89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89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89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89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89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89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89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89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89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89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89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89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89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89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89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89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89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89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89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89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89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89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89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89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89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89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89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89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89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89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89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89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89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89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89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89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89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89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89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89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89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89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89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89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89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89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89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89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89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89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89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89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89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89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89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89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89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89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89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89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89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89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89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89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89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89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89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89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89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89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89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89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89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89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89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89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89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89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89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89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89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89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89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89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89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89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89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89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89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89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89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89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89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89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89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89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89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89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89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89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89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89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89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89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89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89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89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89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89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89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89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89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89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89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89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89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89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89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89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89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89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89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89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89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89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89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89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89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89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89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89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89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89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89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89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89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89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89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89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89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89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89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89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89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89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89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89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89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89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89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89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89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89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89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89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89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89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89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89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89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89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89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89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89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89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89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89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89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89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89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89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89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89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89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89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89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89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89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89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89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89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89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89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89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89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89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89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89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89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89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89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89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89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89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89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89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89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89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89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89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89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89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89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89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89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89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89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89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89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89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89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89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89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89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89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89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89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89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89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89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89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89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89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89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89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89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89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89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89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89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89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89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89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89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89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89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89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89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89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89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89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89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89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89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89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89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89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89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89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89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89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89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89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89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89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89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89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89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89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89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89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89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89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89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89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89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89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89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89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89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89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89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89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89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89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89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89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89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89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89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89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89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89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89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89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89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89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89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89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89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89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89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89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89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89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89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89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89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89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89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89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89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89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89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89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89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89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89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89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89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89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89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89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89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89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89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89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89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89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89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89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89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89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89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89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89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89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89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89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89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89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89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89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89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89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89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89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89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89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89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89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89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89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89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89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89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89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89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89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89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89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89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89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89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89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89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89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89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89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89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89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89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89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89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89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89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89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89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89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89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89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89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89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89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89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89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89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89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89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89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89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89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89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89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89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89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89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89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89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89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89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89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89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89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89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89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89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89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89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89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89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89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89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89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89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89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89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89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89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89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89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89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89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89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89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89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89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89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89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89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89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89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89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89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89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89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89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89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89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89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89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89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89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89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89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89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89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89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89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89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89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89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89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89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89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89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89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89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89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89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89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89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89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89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89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89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89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89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89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89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89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89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89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89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89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89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89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89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89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89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89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89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89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89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89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89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89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89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89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89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89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89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89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89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89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89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89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89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89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89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89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89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89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89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89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89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89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89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89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89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89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89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89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89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89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89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89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89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89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89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89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89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89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89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89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89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89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89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89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89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89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89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89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89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89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89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89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89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89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89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89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89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89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89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89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89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89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89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89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89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89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89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89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89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89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89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89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89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89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89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89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89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89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89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89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89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H2:T2"/>
    <mergeCell ref="A3:A4"/>
    <mergeCell ref="B3:B4"/>
  </mergeCells>
  <printOptions horizontalCentered="1"/>
  <pageMargins bottom="0.25" footer="0.0" header="0.0" left="0.2362204724409449" right="0.2362204724409449" top="0.34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71"/>
    <col customWidth="1" min="19" max="19" width="6.0"/>
    <col customWidth="1" min="20" max="20" width="31.57"/>
    <col customWidth="1" hidden="1" min="21" max="21" width="8.71"/>
    <col customWidth="1" hidden="1" min="22" max="22" width="18.71"/>
    <col customWidth="1" min="23" max="28" width="9.0"/>
  </cols>
  <sheetData>
    <row r="1" ht="54.0" customHeight="1">
      <c r="A1" s="90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91" t="s">
        <v>1</v>
      </c>
      <c r="B2" s="18"/>
      <c r="C2" s="48"/>
      <c r="D2" s="92" t="s">
        <v>134</v>
      </c>
      <c r="E2" s="93" t="s">
        <v>8</v>
      </c>
      <c r="F2" s="93" t="s">
        <v>9</v>
      </c>
      <c r="G2" s="94" t="s">
        <v>135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95"/>
      <c r="V2" s="96"/>
      <c r="W2" s="14"/>
      <c r="X2" s="14"/>
      <c r="Y2" s="14"/>
      <c r="Z2" s="14"/>
      <c r="AA2" s="14"/>
      <c r="AB2" s="14"/>
    </row>
    <row r="3" ht="14.25" customHeight="1">
      <c r="A3" s="93" t="s">
        <v>4</v>
      </c>
      <c r="B3" s="93" t="s">
        <v>5</v>
      </c>
      <c r="C3" s="93" t="s">
        <v>6</v>
      </c>
      <c r="D3" s="97" t="s">
        <v>7</v>
      </c>
      <c r="E3" s="71"/>
      <c r="F3" s="71"/>
      <c r="G3" s="98" t="s">
        <v>10</v>
      </c>
      <c r="H3" s="18"/>
      <c r="I3" s="94" t="s">
        <v>11</v>
      </c>
      <c r="J3" s="18"/>
      <c r="K3" s="94" t="s">
        <v>12</v>
      </c>
      <c r="L3" s="18"/>
      <c r="M3" s="94" t="s">
        <v>13</v>
      </c>
      <c r="N3" s="18"/>
      <c r="O3" s="94" t="s">
        <v>14</v>
      </c>
      <c r="P3" s="18"/>
      <c r="Q3" s="93" t="s">
        <v>15</v>
      </c>
      <c r="R3" s="99" t="s">
        <v>16</v>
      </c>
      <c r="S3" s="18"/>
      <c r="T3" s="93" t="s">
        <v>17</v>
      </c>
      <c r="U3" s="93" t="s">
        <v>18</v>
      </c>
      <c r="V3" s="93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49">
        <v>25.0</v>
      </c>
      <c r="H4" s="49">
        <v>100.0</v>
      </c>
      <c r="I4" s="49">
        <v>25.0</v>
      </c>
      <c r="J4" s="49">
        <v>100.0</v>
      </c>
      <c r="K4" s="49">
        <v>25.0</v>
      </c>
      <c r="L4" s="49">
        <v>100.0</v>
      </c>
      <c r="M4" s="49">
        <v>25.0</v>
      </c>
      <c r="N4" s="49">
        <v>100.0</v>
      </c>
      <c r="O4" s="49">
        <v>25.0</v>
      </c>
      <c r="P4" s="49">
        <v>100.0</v>
      </c>
      <c r="Q4" s="22"/>
      <c r="R4" s="49">
        <v>25.0</v>
      </c>
      <c r="S4" s="49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0.0" customHeight="1">
      <c r="A5" s="100">
        <v>1.0</v>
      </c>
      <c r="B5" s="101">
        <v>140333.0</v>
      </c>
      <c r="C5" s="102"/>
      <c r="D5" s="103" t="s">
        <v>136</v>
      </c>
      <c r="E5" s="102" t="s">
        <v>21</v>
      </c>
      <c r="F5" s="102" t="s">
        <v>137</v>
      </c>
      <c r="G5" s="104">
        <v>21.0</v>
      </c>
      <c r="H5" s="105">
        <f t="shared" ref="H5:H22" si="1">G5*4</f>
        <v>84</v>
      </c>
      <c r="I5" s="104">
        <v>25.0</v>
      </c>
      <c r="J5" s="105">
        <f t="shared" ref="J5:J33" si="2">I5*4</f>
        <v>100</v>
      </c>
      <c r="K5" s="105">
        <v>25.0</v>
      </c>
      <c r="L5" s="105">
        <f t="shared" ref="L5:L33" si="3">K5*4</f>
        <v>100</v>
      </c>
      <c r="M5" s="106">
        <v>22.0</v>
      </c>
      <c r="N5" s="105">
        <f t="shared" ref="N5:N33" si="4">M5*4</f>
        <v>88</v>
      </c>
      <c r="O5" s="104">
        <v>24.0</v>
      </c>
      <c r="P5" s="105">
        <f t="shared" ref="P5:P33" si="5">O5*4</f>
        <v>96</v>
      </c>
      <c r="Q5" s="105">
        <f t="shared" ref="Q5:Q33" si="6">SUM(H5+J5+L5+N5+P5)</f>
        <v>468</v>
      </c>
      <c r="R5" s="104">
        <v>24.0</v>
      </c>
      <c r="S5" s="105">
        <f t="shared" ref="S5:S22" si="7">R5*4</f>
        <v>96</v>
      </c>
      <c r="T5" s="107" t="s">
        <v>138</v>
      </c>
      <c r="U5" s="108">
        <f t="shared" ref="U5:U33" si="8">SUM(G5+I5+K5+M5+O5)</f>
        <v>117</v>
      </c>
      <c r="V5" s="109">
        <f t="shared" ref="V5:V33" si="9">Q5*0.2</f>
        <v>93.6</v>
      </c>
      <c r="W5" s="14"/>
      <c r="X5" s="14"/>
      <c r="Y5" s="14"/>
      <c r="Z5" s="14"/>
      <c r="AA5" s="14"/>
      <c r="AB5" s="14"/>
    </row>
    <row r="6" ht="30.0" customHeight="1">
      <c r="A6" s="100">
        <v>2.0</v>
      </c>
      <c r="B6" s="101">
        <v>140483.0</v>
      </c>
      <c r="C6" s="102"/>
      <c r="D6" s="103" t="s">
        <v>139</v>
      </c>
      <c r="E6" s="102" t="s">
        <v>21</v>
      </c>
      <c r="F6" s="102" t="s">
        <v>137</v>
      </c>
      <c r="G6" s="104">
        <v>12.0</v>
      </c>
      <c r="H6" s="105">
        <f t="shared" si="1"/>
        <v>48</v>
      </c>
      <c r="I6" s="104">
        <v>14.3</v>
      </c>
      <c r="J6" s="105">
        <f t="shared" si="2"/>
        <v>57.2</v>
      </c>
      <c r="K6" s="105">
        <v>18.5</v>
      </c>
      <c r="L6" s="105">
        <f t="shared" si="3"/>
        <v>74</v>
      </c>
      <c r="M6" s="106">
        <v>18.0</v>
      </c>
      <c r="N6" s="105">
        <f t="shared" si="4"/>
        <v>72</v>
      </c>
      <c r="O6" s="104">
        <v>20.5</v>
      </c>
      <c r="P6" s="105">
        <f t="shared" si="5"/>
        <v>82</v>
      </c>
      <c r="Q6" s="105">
        <f t="shared" si="6"/>
        <v>333.2</v>
      </c>
      <c r="R6" s="107">
        <v>22.0</v>
      </c>
      <c r="S6" s="105">
        <f t="shared" si="7"/>
        <v>88</v>
      </c>
      <c r="T6" s="107" t="s">
        <v>140</v>
      </c>
      <c r="U6" s="108">
        <f t="shared" si="8"/>
        <v>83.3</v>
      </c>
      <c r="V6" s="109">
        <f t="shared" si="9"/>
        <v>66.64</v>
      </c>
      <c r="W6" s="14"/>
      <c r="X6" s="14"/>
      <c r="Y6" s="14"/>
      <c r="Z6" s="14"/>
      <c r="AA6" s="14"/>
      <c r="AB6" s="14"/>
    </row>
    <row r="7" ht="30.0" customHeight="1">
      <c r="A7" s="100">
        <v>3.0</v>
      </c>
      <c r="B7" s="101">
        <v>110612.0</v>
      </c>
      <c r="C7" s="102"/>
      <c r="D7" s="103" t="s">
        <v>141</v>
      </c>
      <c r="E7" s="102" t="s">
        <v>21</v>
      </c>
      <c r="F7" s="102" t="s">
        <v>137</v>
      </c>
      <c r="G7" s="104">
        <v>12.5</v>
      </c>
      <c r="H7" s="105">
        <f t="shared" si="1"/>
        <v>50</v>
      </c>
      <c r="I7" s="104">
        <v>17.3</v>
      </c>
      <c r="J7" s="105">
        <f t="shared" si="2"/>
        <v>69.2</v>
      </c>
      <c r="K7" s="105">
        <v>18.0</v>
      </c>
      <c r="L7" s="105">
        <f t="shared" si="3"/>
        <v>72</v>
      </c>
      <c r="M7" s="106">
        <v>13.0</v>
      </c>
      <c r="N7" s="105">
        <f t="shared" si="4"/>
        <v>52</v>
      </c>
      <c r="O7" s="104">
        <v>23.5</v>
      </c>
      <c r="P7" s="105">
        <f t="shared" si="5"/>
        <v>94</v>
      </c>
      <c r="Q7" s="105">
        <f t="shared" si="6"/>
        <v>337.2</v>
      </c>
      <c r="R7" s="107">
        <v>23.0</v>
      </c>
      <c r="S7" s="105">
        <f t="shared" si="7"/>
        <v>92</v>
      </c>
      <c r="T7" s="107" t="s">
        <v>142</v>
      </c>
      <c r="U7" s="108">
        <f t="shared" si="8"/>
        <v>84.3</v>
      </c>
      <c r="V7" s="109">
        <f t="shared" si="9"/>
        <v>67.44</v>
      </c>
      <c r="W7" s="14"/>
      <c r="X7" s="14"/>
      <c r="Y7" s="14"/>
      <c r="Z7" s="14"/>
      <c r="AA7" s="14"/>
      <c r="AB7" s="14"/>
    </row>
    <row r="8" ht="30.0" customHeight="1">
      <c r="A8" s="100">
        <v>4.0</v>
      </c>
      <c r="B8" s="101">
        <v>120396.0</v>
      </c>
      <c r="C8" s="102"/>
      <c r="D8" s="103" t="s">
        <v>143</v>
      </c>
      <c r="E8" s="102" t="s">
        <v>25</v>
      </c>
      <c r="F8" s="102" t="s">
        <v>137</v>
      </c>
      <c r="G8" s="104">
        <v>14.0</v>
      </c>
      <c r="H8" s="105">
        <f t="shared" si="1"/>
        <v>56</v>
      </c>
      <c r="I8" s="104">
        <v>14.5</v>
      </c>
      <c r="J8" s="105">
        <f t="shared" si="2"/>
        <v>58</v>
      </c>
      <c r="K8" s="105">
        <v>23.0</v>
      </c>
      <c r="L8" s="105">
        <f t="shared" si="3"/>
        <v>92</v>
      </c>
      <c r="M8" s="106">
        <v>24.0</v>
      </c>
      <c r="N8" s="105">
        <f t="shared" si="4"/>
        <v>96</v>
      </c>
      <c r="O8" s="104">
        <v>22.0</v>
      </c>
      <c r="P8" s="105">
        <f t="shared" si="5"/>
        <v>88</v>
      </c>
      <c r="Q8" s="105">
        <f t="shared" si="6"/>
        <v>390</v>
      </c>
      <c r="R8" s="107">
        <v>22.0</v>
      </c>
      <c r="S8" s="105">
        <f t="shared" si="7"/>
        <v>88</v>
      </c>
      <c r="T8" s="107" t="s">
        <v>144</v>
      </c>
      <c r="U8" s="108">
        <f t="shared" si="8"/>
        <v>97.5</v>
      </c>
      <c r="V8" s="109">
        <f t="shared" si="9"/>
        <v>78</v>
      </c>
      <c r="W8" s="14"/>
      <c r="X8" s="14"/>
      <c r="Y8" s="14"/>
      <c r="Z8" s="14"/>
      <c r="AA8" s="14"/>
      <c r="AB8" s="14"/>
    </row>
    <row r="9" ht="30.0" customHeight="1">
      <c r="A9" s="100">
        <v>5.0</v>
      </c>
      <c r="B9" s="101">
        <v>180153.0</v>
      </c>
      <c r="C9" s="102"/>
      <c r="D9" s="103" t="s">
        <v>145</v>
      </c>
      <c r="E9" s="102" t="s">
        <v>21</v>
      </c>
      <c r="F9" s="102" t="s">
        <v>137</v>
      </c>
      <c r="G9" s="104">
        <v>12.0</v>
      </c>
      <c r="H9" s="105">
        <f t="shared" si="1"/>
        <v>48</v>
      </c>
      <c r="I9" s="104">
        <v>10.0</v>
      </c>
      <c r="J9" s="105">
        <f t="shared" si="2"/>
        <v>40</v>
      </c>
      <c r="K9" s="105">
        <v>13.0</v>
      </c>
      <c r="L9" s="105">
        <f t="shared" si="3"/>
        <v>52</v>
      </c>
      <c r="M9" s="106">
        <v>12.0</v>
      </c>
      <c r="N9" s="105">
        <f t="shared" si="4"/>
        <v>48</v>
      </c>
      <c r="O9" s="104">
        <v>23.0</v>
      </c>
      <c r="P9" s="105">
        <f t="shared" si="5"/>
        <v>92</v>
      </c>
      <c r="Q9" s="105">
        <f t="shared" si="6"/>
        <v>280</v>
      </c>
      <c r="R9" s="107">
        <v>21.0</v>
      </c>
      <c r="S9" s="105">
        <f t="shared" si="7"/>
        <v>84</v>
      </c>
      <c r="T9" s="107" t="s">
        <v>146</v>
      </c>
      <c r="U9" s="108">
        <f t="shared" si="8"/>
        <v>70</v>
      </c>
      <c r="V9" s="109">
        <f t="shared" si="9"/>
        <v>56</v>
      </c>
      <c r="W9" s="14"/>
      <c r="X9" s="14"/>
      <c r="Y9" s="14"/>
      <c r="Z9" s="14"/>
      <c r="AA9" s="14"/>
      <c r="AB9" s="14"/>
    </row>
    <row r="10" ht="30.0" customHeight="1">
      <c r="A10" s="100">
        <v>6.0</v>
      </c>
      <c r="B10" s="101">
        <v>110005.0</v>
      </c>
      <c r="C10" s="102"/>
      <c r="D10" s="103" t="s">
        <v>147</v>
      </c>
      <c r="E10" s="102" t="s">
        <v>21</v>
      </c>
      <c r="F10" s="102" t="s">
        <v>137</v>
      </c>
      <c r="G10" s="104">
        <v>14.0</v>
      </c>
      <c r="H10" s="105">
        <f t="shared" si="1"/>
        <v>56</v>
      </c>
      <c r="I10" s="104">
        <v>19.0</v>
      </c>
      <c r="J10" s="105">
        <f t="shared" si="2"/>
        <v>76</v>
      </c>
      <c r="K10" s="105">
        <v>18.5</v>
      </c>
      <c r="L10" s="105">
        <f t="shared" si="3"/>
        <v>74</v>
      </c>
      <c r="M10" s="106">
        <v>15.0</v>
      </c>
      <c r="N10" s="105">
        <f t="shared" si="4"/>
        <v>60</v>
      </c>
      <c r="O10" s="104">
        <v>19.5</v>
      </c>
      <c r="P10" s="105">
        <f t="shared" si="5"/>
        <v>78</v>
      </c>
      <c r="Q10" s="105">
        <f t="shared" si="6"/>
        <v>344</v>
      </c>
      <c r="R10" s="107">
        <v>21.0</v>
      </c>
      <c r="S10" s="105">
        <f t="shared" si="7"/>
        <v>84</v>
      </c>
      <c r="T10" s="110" t="s">
        <v>148</v>
      </c>
      <c r="U10" s="108">
        <f t="shared" si="8"/>
        <v>86</v>
      </c>
      <c r="V10" s="109">
        <f t="shared" si="9"/>
        <v>68.8</v>
      </c>
      <c r="W10" s="14"/>
      <c r="X10" s="14"/>
      <c r="Y10" s="14"/>
      <c r="Z10" s="14"/>
      <c r="AA10" s="14"/>
      <c r="AB10" s="14"/>
    </row>
    <row r="11" ht="30.0" customHeight="1">
      <c r="A11" s="100">
        <v>7.0</v>
      </c>
      <c r="B11" s="101">
        <v>110202.0</v>
      </c>
      <c r="C11" s="102"/>
      <c r="D11" s="103" t="s">
        <v>149</v>
      </c>
      <c r="E11" s="102" t="s">
        <v>21</v>
      </c>
      <c r="F11" s="102" t="s">
        <v>137</v>
      </c>
      <c r="G11" s="104">
        <v>19.0</v>
      </c>
      <c r="H11" s="105">
        <f t="shared" si="1"/>
        <v>76</v>
      </c>
      <c r="I11" s="104">
        <v>15.0</v>
      </c>
      <c r="J11" s="105">
        <f t="shared" si="2"/>
        <v>60</v>
      </c>
      <c r="K11" s="105">
        <v>22.0</v>
      </c>
      <c r="L11" s="105">
        <f t="shared" si="3"/>
        <v>88</v>
      </c>
      <c r="M11" s="106">
        <v>24.0</v>
      </c>
      <c r="N11" s="105">
        <f t="shared" si="4"/>
        <v>96</v>
      </c>
      <c r="O11" s="104">
        <v>22.0</v>
      </c>
      <c r="P11" s="105">
        <f t="shared" si="5"/>
        <v>88</v>
      </c>
      <c r="Q11" s="105">
        <f t="shared" si="6"/>
        <v>408</v>
      </c>
      <c r="R11" s="107">
        <v>24.0</v>
      </c>
      <c r="S11" s="105">
        <f t="shared" si="7"/>
        <v>96</v>
      </c>
      <c r="T11" s="111" t="s">
        <v>150</v>
      </c>
      <c r="U11" s="108">
        <f t="shared" si="8"/>
        <v>102</v>
      </c>
      <c r="V11" s="109">
        <f t="shared" si="9"/>
        <v>81.6</v>
      </c>
      <c r="W11" s="14"/>
      <c r="X11" s="14"/>
      <c r="Y11" s="14"/>
      <c r="Z11" s="14"/>
      <c r="AA11" s="14"/>
      <c r="AB11" s="14"/>
    </row>
    <row r="12" ht="30.0" customHeight="1">
      <c r="A12" s="100">
        <v>8.0</v>
      </c>
      <c r="B12" s="101">
        <v>110065.0</v>
      </c>
      <c r="C12" s="102"/>
      <c r="D12" s="103" t="s">
        <v>151</v>
      </c>
      <c r="E12" s="102" t="s">
        <v>21</v>
      </c>
      <c r="F12" s="102" t="s">
        <v>137</v>
      </c>
      <c r="G12" s="104">
        <v>11.0</v>
      </c>
      <c r="H12" s="105">
        <f t="shared" si="1"/>
        <v>44</v>
      </c>
      <c r="I12" s="104">
        <v>11.5</v>
      </c>
      <c r="J12" s="105">
        <f t="shared" si="2"/>
        <v>46</v>
      </c>
      <c r="K12" s="105">
        <v>22.0</v>
      </c>
      <c r="L12" s="105">
        <f t="shared" si="3"/>
        <v>88</v>
      </c>
      <c r="M12" s="106">
        <v>21.5</v>
      </c>
      <c r="N12" s="105">
        <f t="shared" si="4"/>
        <v>86</v>
      </c>
      <c r="O12" s="104">
        <v>21.0</v>
      </c>
      <c r="P12" s="105">
        <f t="shared" si="5"/>
        <v>84</v>
      </c>
      <c r="Q12" s="105">
        <f t="shared" si="6"/>
        <v>348</v>
      </c>
      <c r="R12" s="107">
        <v>21.0</v>
      </c>
      <c r="S12" s="105">
        <f t="shared" si="7"/>
        <v>84</v>
      </c>
      <c r="T12" s="107" t="s">
        <v>152</v>
      </c>
      <c r="U12" s="108">
        <f t="shared" si="8"/>
        <v>87</v>
      </c>
      <c r="V12" s="109">
        <f t="shared" si="9"/>
        <v>69.6</v>
      </c>
      <c r="W12" s="14"/>
      <c r="X12" s="14"/>
      <c r="Y12" s="14"/>
      <c r="Z12" s="14"/>
      <c r="AA12" s="14"/>
      <c r="AB12" s="14"/>
    </row>
    <row r="13" ht="30.0" customHeight="1">
      <c r="A13" s="100">
        <v>9.0</v>
      </c>
      <c r="B13" s="101">
        <v>110617.0</v>
      </c>
      <c r="C13" s="102"/>
      <c r="D13" s="103" t="s">
        <v>153</v>
      </c>
      <c r="E13" s="102" t="s">
        <v>25</v>
      </c>
      <c r="F13" s="102" t="s">
        <v>137</v>
      </c>
      <c r="G13" s="104">
        <v>19.5</v>
      </c>
      <c r="H13" s="105">
        <f t="shared" si="1"/>
        <v>78</v>
      </c>
      <c r="I13" s="104">
        <v>23.3</v>
      </c>
      <c r="J13" s="105">
        <f t="shared" si="2"/>
        <v>93.2</v>
      </c>
      <c r="K13" s="105">
        <v>25.0</v>
      </c>
      <c r="L13" s="105">
        <f t="shared" si="3"/>
        <v>100</v>
      </c>
      <c r="M13" s="106">
        <v>19.5</v>
      </c>
      <c r="N13" s="105">
        <f t="shared" si="4"/>
        <v>78</v>
      </c>
      <c r="O13" s="104">
        <v>21.0</v>
      </c>
      <c r="P13" s="105">
        <f t="shared" si="5"/>
        <v>84</v>
      </c>
      <c r="Q13" s="105">
        <f t="shared" si="6"/>
        <v>433.2</v>
      </c>
      <c r="R13" s="107">
        <v>25.0</v>
      </c>
      <c r="S13" s="105">
        <f t="shared" si="7"/>
        <v>100</v>
      </c>
      <c r="T13" s="110" t="s">
        <v>154</v>
      </c>
      <c r="U13" s="108">
        <f t="shared" si="8"/>
        <v>108.3</v>
      </c>
      <c r="V13" s="109">
        <f t="shared" si="9"/>
        <v>86.64</v>
      </c>
      <c r="W13" s="14"/>
      <c r="X13" s="14"/>
      <c r="Y13" s="14"/>
      <c r="Z13" s="14"/>
      <c r="AA13" s="14"/>
      <c r="AB13" s="14"/>
    </row>
    <row r="14" ht="30.0" customHeight="1">
      <c r="A14" s="100">
        <v>10.0</v>
      </c>
      <c r="B14" s="101">
        <v>110085.0</v>
      </c>
      <c r="C14" s="102"/>
      <c r="D14" s="103" t="s">
        <v>155</v>
      </c>
      <c r="E14" s="102" t="s">
        <v>21</v>
      </c>
      <c r="F14" s="102" t="s">
        <v>137</v>
      </c>
      <c r="G14" s="104">
        <v>14.5</v>
      </c>
      <c r="H14" s="105">
        <f t="shared" si="1"/>
        <v>58</v>
      </c>
      <c r="I14" s="104">
        <v>15.0</v>
      </c>
      <c r="J14" s="105">
        <f t="shared" si="2"/>
        <v>60</v>
      </c>
      <c r="K14" s="105">
        <v>21.5</v>
      </c>
      <c r="L14" s="105">
        <f t="shared" si="3"/>
        <v>86</v>
      </c>
      <c r="M14" s="106">
        <v>20.5</v>
      </c>
      <c r="N14" s="105">
        <f t="shared" si="4"/>
        <v>82</v>
      </c>
      <c r="O14" s="104">
        <v>24.0</v>
      </c>
      <c r="P14" s="105">
        <f t="shared" si="5"/>
        <v>96</v>
      </c>
      <c r="Q14" s="105">
        <f t="shared" si="6"/>
        <v>382</v>
      </c>
      <c r="R14" s="107">
        <v>23.0</v>
      </c>
      <c r="S14" s="105">
        <f t="shared" si="7"/>
        <v>92</v>
      </c>
      <c r="T14" s="107" t="s">
        <v>156</v>
      </c>
      <c r="U14" s="108">
        <f t="shared" si="8"/>
        <v>95.5</v>
      </c>
      <c r="V14" s="109">
        <f t="shared" si="9"/>
        <v>76.4</v>
      </c>
      <c r="W14" s="14"/>
      <c r="X14" s="14"/>
      <c r="Y14" s="14"/>
      <c r="Z14" s="14"/>
      <c r="AA14" s="14"/>
      <c r="AB14" s="14"/>
    </row>
    <row r="15" ht="30.0" customHeight="1">
      <c r="A15" s="100">
        <v>11.0</v>
      </c>
      <c r="B15" s="101">
        <v>110465.0</v>
      </c>
      <c r="C15" s="102"/>
      <c r="D15" s="103" t="s">
        <v>157</v>
      </c>
      <c r="E15" s="102" t="s">
        <v>25</v>
      </c>
      <c r="F15" s="102" t="s">
        <v>137</v>
      </c>
      <c r="G15" s="104">
        <v>12.5</v>
      </c>
      <c r="H15" s="105">
        <f t="shared" si="1"/>
        <v>50</v>
      </c>
      <c r="I15" s="104">
        <v>12.3</v>
      </c>
      <c r="J15" s="105">
        <f t="shared" si="2"/>
        <v>49.2</v>
      </c>
      <c r="K15" s="105">
        <v>13.5</v>
      </c>
      <c r="L15" s="105">
        <f t="shared" si="3"/>
        <v>54</v>
      </c>
      <c r="M15" s="106">
        <v>11.5</v>
      </c>
      <c r="N15" s="105">
        <f t="shared" si="4"/>
        <v>46</v>
      </c>
      <c r="O15" s="104">
        <v>17.0</v>
      </c>
      <c r="P15" s="105">
        <f t="shared" si="5"/>
        <v>68</v>
      </c>
      <c r="Q15" s="105">
        <f t="shared" si="6"/>
        <v>267.2</v>
      </c>
      <c r="R15" s="107">
        <v>17.5</v>
      </c>
      <c r="S15" s="105">
        <f t="shared" si="7"/>
        <v>70</v>
      </c>
      <c r="T15" s="107" t="s">
        <v>158</v>
      </c>
      <c r="U15" s="108">
        <f t="shared" si="8"/>
        <v>66.8</v>
      </c>
      <c r="V15" s="109">
        <f t="shared" si="9"/>
        <v>53.44</v>
      </c>
      <c r="W15" s="14"/>
      <c r="X15" s="14"/>
      <c r="Y15" s="14"/>
      <c r="Z15" s="14"/>
      <c r="AA15" s="14"/>
      <c r="AB15" s="14"/>
    </row>
    <row r="16" ht="30.0" customHeight="1">
      <c r="A16" s="100">
        <v>12.0</v>
      </c>
      <c r="B16" s="101">
        <v>110093.0</v>
      </c>
      <c r="C16" s="102"/>
      <c r="D16" s="103" t="s">
        <v>159</v>
      </c>
      <c r="E16" s="102" t="s">
        <v>25</v>
      </c>
      <c r="F16" s="102" t="s">
        <v>137</v>
      </c>
      <c r="G16" s="104">
        <v>15.0</v>
      </c>
      <c r="H16" s="105">
        <f t="shared" si="1"/>
        <v>60</v>
      </c>
      <c r="I16" s="104">
        <v>14.5</v>
      </c>
      <c r="J16" s="105">
        <f t="shared" si="2"/>
        <v>58</v>
      </c>
      <c r="K16" s="105">
        <v>24.0</v>
      </c>
      <c r="L16" s="105">
        <f t="shared" si="3"/>
        <v>96</v>
      </c>
      <c r="M16" s="106">
        <v>23.0</v>
      </c>
      <c r="N16" s="105">
        <f t="shared" si="4"/>
        <v>92</v>
      </c>
      <c r="O16" s="104">
        <v>19.0</v>
      </c>
      <c r="P16" s="105">
        <f t="shared" si="5"/>
        <v>76</v>
      </c>
      <c r="Q16" s="105">
        <f t="shared" si="6"/>
        <v>382</v>
      </c>
      <c r="R16" s="107">
        <v>23.5</v>
      </c>
      <c r="S16" s="105">
        <f t="shared" si="7"/>
        <v>94</v>
      </c>
      <c r="T16" s="107" t="s">
        <v>160</v>
      </c>
      <c r="U16" s="108">
        <f t="shared" si="8"/>
        <v>95.5</v>
      </c>
      <c r="V16" s="109">
        <f t="shared" si="9"/>
        <v>76.4</v>
      </c>
      <c r="W16" s="14"/>
      <c r="X16" s="14"/>
      <c r="Y16" s="14"/>
      <c r="Z16" s="14"/>
      <c r="AA16" s="14"/>
      <c r="AB16" s="14"/>
    </row>
    <row r="17" ht="30.0" customHeight="1">
      <c r="A17" s="100">
        <v>13.0</v>
      </c>
      <c r="B17" s="101">
        <v>110616.0</v>
      </c>
      <c r="C17" s="102"/>
      <c r="D17" s="103" t="s">
        <v>161</v>
      </c>
      <c r="E17" s="102" t="s">
        <v>25</v>
      </c>
      <c r="F17" s="102" t="s">
        <v>137</v>
      </c>
      <c r="G17" s="104">
        <v>16.5</v>
      </c>
      <c r="H17" s="105">
        <f t="shared" si="1"/>
        <v>66</v>
      </c>
      <c r="I17" s="104">
        <v>12.0</v>
      </c>
      <c r="J17" s="105">
        <f t="shared" si="2"/>
        <v>48</v>
      </c>
      <c r="K17" s="105">
        <v>18.0</v>
      </c>
      <c r="L17" s="105">
        <f t="shared" si="3"/>
        <v>72</v>
      </c>
      <c r="M17" s="106">
        <v>15.5</v>
      </c>
      <c r="N17" s="105">
        <f t="shared" si="4"/>
        <v>62</v>
      </c>
      <c r="O17" s="104">
        <v>22.0</v>
      </c>
      <c r="P17" s="105">
        <f t="shared" si="5"/>
        <v>88</v>
      </c>
      <c r="Q17" s="105">
        <f t="shared" si="6"/>
        <v>336</v>
      </c>
      <c r="R17" s="107">
        <v>20.0</v>
      </c>
      <c r="S17" s="105">
        <f t="shared" si="7"/>
        <v>80</v>
      </c>
      <c r="T17" s="110" t="s">
        <v>162</v>
      </c>
      <c r="U17" s="108">
        <f t="shared" si="8"/>
        <v>84</v>
      </c>
      <c r="V17" s="109">
        <f t="shared" si="9"/>
        <v>67.2</v>
      </c>
      <c r="W17" s="14"/>
      <c r="X17" s="14"/>
      <c r="Y17" s="14"/>
      <c r="Z17" s="14"/>
      <c r="AA17" s="14"/>
      <c r="AB17" s="14"/>
    </row>
    <row r="18" ht="30.0" customHeight="1">
      <c r="A18" s="100">
        <v>14.0</v>
      </c>
      <c r="B18" s="101">
        <v>110039.0</v>
      </c>
      <c r="C18" s="102"/>
      <c r="D18" s="103" t="s">
        <v>163</v>
      </c>
      <c r="E18" s="102" t="s">
        <v>25</v>
      </c>
      <c r="F18" s="102" t="s">
        <v>137</v>
      </c>
      <c r="G18" s="104">
        <v>13.0</v>
      </c>
      <c r="H18" s="105">
        <f t="shared" si="1"/>
        <v>52</v>
      </c>
      <c r="I18" s="104">
        <v>15.0</v>
      </c>
      <c r="J18" s="105">
        <f t="shared" si="2"/>
        <v>60</v>
      </c>
      <c r="K18" s="105">
        <v>23.0</v>
      </c>
      <c r="L18" s="105">
        <f t="shared" si="3"/>
        <v>92</v>
      </c>
      <c r="M18" s="106">
        <v>25.0</v>
      </c>
      <c r="N18" s="105">
        <f t="shared" si="4"/>
        <v>100</v>
      </c>
      <c r="O18" s="104">
        <v>21.0</v>
      </c>
      <c r="P18" s="105">
        <f t="shared" si="5"/>
        <v>84</v>
      </c>
      <c r="Q18" s="105">
        <f t="shared" si="6"/>
        <v>388</v>
      </c>
      <c r="R18" s="112">
        <v>23.5</v>
      </c>
      <c r="S18" s="105">
        <f t="shared" si="7"/>
        <v>94</v>
      </c>
      <c r="T18" s="107" t="s">
        <v>160</v>
      </c>
      <c r="U18" s="108">
        <f t="shared" si="8"/>
        <v>97</v>
      </c>
      <c r="V18" s="109">
        <f t="shared" si="9"/>
        <v>77.6</v>
      </c>
      <c r="W18" s="14"/>
      <c r="X18" s="14"/>
      <c r="Y18" s="14"/>
      <c r="Z18" s="14"/>
      <c r="AA18" s="14"/>
      <c r="AB18" s="14"/>
    </row>
    <row r="19" ht="30.0" customHeight="1">
      <c r="A19" s="100">
        <v>15.0</v>
      </c>
      <c r="B19" s="101">
        <v>110051.0</v>
      </c>
      <c r="C19" s="102"/>
      <c r="D19" s="103" t="s">
        <v>164</v>
      </c>
      <c r="E19" s="102" t="s">
        <v>25</v>
      </c>
      <c r="F19" s="102" t="s">
        <v>137</v>
      </c>
      <c r="G19" s="104">
        <v>22.5</v>
      </c>
      <c r="H19" s="105">
        <f t="shared" si="1"/>
        <v>90</v>
      </c>
      <c r="I19" s="104">
        <v>25.0</v>
      </c>
      <c r="J19" s="105">
        <f t="shared" si="2"/>
        <v>100</v>
      </c>
      <c r="K19" s="105">
        <v>25.0</v>
      </c>
      <c r="L19" s="105">
        <f t="shared" si="3"/>
        <v>100</v>
      </c>
      <c r="M19" s="106">
        <v>23.0</v>
      </c>
      <c r="N19" s="105">
        <f t="shared" si="4"/>
        <v>92</v>
      </c>
      <c r="O19" s="104">
        <v>25.0</v>
      </c>
      <c r="P19" s="105">
        <f t="shared" si="5"/>
        <v>100</v>
      </c>
      <c r="Q19" s="105">
        <f t="shared" si="6"/>
        <v>482</v>
      </c>
      <c r="R19" s="107">
        <v>24.5</v>
      </c>
      <c r="S19" s="105">
        <f t="shared" si="7"/>
        <v>98</v>
      </c>
      <c r="T19" s="107" t="s">
        <v>165</v>
      </c>
      <c r="U19" s="108">
        <f t="shared" si="8"/>
        <v>120.5</v>
      </c>
      <c r="V19" s="109">
        <f t="shared" si="9"/>
        <v>96.4</v>
      </c>
      <c r="W19" s="14"/>
      <c r="X19" s="14"/>
      <c r="Y19" s="14"/>
      <c r="Z19" s="14"/>
      <c r="AA19" s="14"/>
      <c r="AB19" s="14"/>
    </row>
    <row r="20" ht="30.0" customHeight="1">
      <c r="A20" s="100">
        <v>16.0</v>
      </c>
      <c r="B20" s="101">
        <v>130312.0</v>
      </c>
      <c r="C20" s="102"/>
      <c r="D20" s="103" t="s">
        <v>166</v>
      </c>
      <c r="E20" s="102" t="s">
        <v>25</v>
      </c>
      <c r="F20" s="102" t="s">
        <v>137</v>
      </c>
      <c r="G20" s="104">
        <v>19.5</v>
      </c>
      <c r="H20" s="105">
        <f t="shared" si="1"/>
        <v>78</v>
      </c>
      <c r="I20" s="104">
        <v>23.3</v>
      </c>
      <c r="J20" s="105">
        <f t="shared" si="2"/>
        <v>93.2</v>
      </c>
      <c r="K20" s="105">
        <v>21.5</v>
      </c>
      <c r="L20" s="105">
        <f t="shared" si="3"/>
        <v>86</v>
      </c>
      <c r="M20" s="106">
        <v>21.0</v>
      </c>
      <c r="N20" s="105">
        <f t="shared" si="4"/>
        <v>84</v>
      </c>
      <c r="O20" s="104">
        <v>21.0</v>
      </c>
      <c r="P20" s="105">
        <f t="shared" si="5"/>
        <v>84</v>
      </c>
      <c r="Q20" s="105">
        <f t="shared" si="6"/>
        <v>425.2</v>
      </c>
      <c r="R20" s="107">
        <v>24.5</v>
      </c>
      <c r="S20" s="105">
        <f t="shared" si="7"/>
        <v>98</v>
      </c>
      <c r="T20" s="107" t="s">
        <v>160</v>
      </c>
      <c r="U20" s="108">
        <f t="shared" si="8"/>
        <v>106.3</v>
      </c>
      <c r="V20" s="109">
        <f t="shared" si="9"/>
        <v>85.04</v>
      </c>
      <c r="W20" s="14"/>
      <c r="X20" s="14"/>
      <c r="Y20" s="14"/>
      <c r="Z20" s="14"/>
      <c r="AA20" s="14"/>
      <c r="AB20" s="14"/>
    </row>
    <row r="21" ht="30.0" customHeight="1">
      <c r="A21" s="100">
        <v>17.0</v>
      </c>
      <c r="B21" s="101">
        <v>160270.0</v>
      </c>
      <c r="C21" s="102"/>
      <c r="D21" s="103" t="s">
        <v>167</v>
      </c>
      <c r="E21" s="102" t="s">
        <v>25</v>
      </c>
      <c r="F21" s="102" t="s">
        <v>137</v>
      </c>
      <c r="G21" s="104">
        <v>18.0</v>
      </c>
      <c r="H21" s="105">
        <f t="shared" si="1"/>
        <v>72</v>
      </c>
      <c r="I21" s="104">
        <v>10.0</v>
      </c>
      <c r="J21" s="105">
        <f t="shared" si="2"/>
        <v>40</v>
      </c>
      <c r="K21" s="105">
        <v>11.0</v>
      </c>
      <c r="L21" s="105">
        <f t="shared" si="3"/>
        <v>44</v>
      </c>
      <c r="M21" s="106">
        <v>18.0</v>
      </c>
      <c r="N21" s="105">
        <f t="shared" si="4"/>
        <v>72</v>
      </c>
      <c r="O21" s="104">
        <v>22.5</v>
      </c>
      <c r="P21" s="105">
        <f t="shared" si="5"/>
        <v>90</v>
      </c>
      <c r="Q21" s="105">
        <f t="shared" si="6"/>
        <v>318</v>
      </c>
      <c r="R21" s="107">
        <v>24.0</v>
      </c>
      <c r="S21" s="105">
        <f t="shared" si="7"/>
        <v>96</v>
      </c>
      <c r="T21" s="107" t="s">
        <v>168</v>
      </c>
      <c r="U21" s="108">
        <f t="shared" si="8"/>
        <v>79.5</v>
      </c>
      <c r="V21" s="109">
        <f t="shared" si="9"/>
        <v>63.6</v>
      </c>
      <c r="W21" s="14"/>
      <c r="X21" s="14"/>
      <c r="Y21" s="14"/>
      <c r="Z21" s="14"/>
      <c r="AA21" s="14"/>
      <c r="AB21" s="14"/>
    </row>
    <row r="22" ht="30.0" customHeight="1">
      <c r="A22" s="100">
        <v>18.0</v>
      </c>
      <c r="B22" s="102">
        <v>110175.0</v>
      </c>
      <c r="C22" s="102"/>
      <c r="D22" s="103" t="s">
        <v>169</v>
      </c>
      <c r="E22" s="102" t="s">
        <v>25</v>
      </c>
      <c r="F22" s="102" t="s">
        <v>137</v>
      </c>
      <c r="G22" s="104">
        <v>13.0</v>
      </c>
      <c r="H22" s="105">
        <f t="shared" si="1"/>
        <v>52</v>
      </c>
      <c r="I22" s="104">
        <v>9.5</v>
      </c>
      <c r="J22" s="105">
        <f t="shared" si="2"/>
        <v>38</v>
      </c>
      <c r="K22" s="105">
        <v>20.5</v>
      </c>
      <c r="L22" s="105">
        <f t="shared" si="3"/>
        <v>82</v>
      </c>
      <c r="M22" s="106">
        <v>19.0</v>
      </c>
      <c r="N22" s="105">
        <f t="shared" si="4"/>
        <v>76</v>
      </c>
      <c r="O22" s="104">
        <v>18.0</v>
      </c>
      <c r="P22" s="105">
        <f t="shared" si="5"/>
        <v>72</v>
      </c>
      <c r="Q22" s="105">
        <f t="shared" si="6"/>
        <v>320</v>
      </c>
      <c r="R22" s="107">
        <v>25.0</v>
      </c>
      <c r="S22" s="105">
        <f t="shared" si="7"/>
        <v>100</v>
      </c>
      <c r="T22" s="110" t="s">
        <v>162</v>
      </c>
      <c r="U22" s="108">
        <f t="shared" si="8"/>
        <v>80</v>
      </c>
      <c r="V22" s="109">
        <f t="shared" si="9"/>
        <v>64</v>
      </c>
      <c r="W22" s="14"/>
      <c r="X22" s="14"/>
      <c r="Y22" s="14"/>
      <c r="Z22" s="14"/>
      <c r="AA22" s="14"/>
      <c r="AB22" s="14"/>
    </row>
    <row r="23" ht="30.0" customHeight="1">
      <c r="A23" s="100">
        <v>19.0</v>
      </c>
      <c r="B23" s="101">
        <v>110020.0</v>
      </c>
      <c r="C23" s="102"/>
      <c r="D23" s="103" t="s">
        <v>170</v>
      </c>
      <c r="E23" s="102" t="s">
        <v>21</v>
      </c>
      <c r="F23" s="102" t="s">
        <v>137</v>
      </c>
      <c r="G23" s="113" t="s">
        <v>171</v>
      </c>
      <c r="H23" s="113" t="s">
        <v>171</v>
      </c>
      <c r="I23" s="113"/>
      <c r="J23" s="105">
        <f t="shared" si="2"/>
        <v>0</v>
      </c>
      <c r="K23" s="104">
        <v>0.0</v>
      </c>
      <c r="L23" s="105">
        <f t="shared" si="3"/>
        <v>0</v>
      </c>
      <c r="M23" s="106">
        <v>0.0</v>
      </c>
      <c r="N23" s="105">
        <f t="shared" si="4"/>
        <v>0</v>
      </c>
      <c r="O23" s="104">
        <v>0.0</v>
      </c>
      <c r="P23" s="105">
        <f t="shared" si="5"/>
        <v>0</v>
      </c>
      <c r="Q23" s="105" t="str">
        <f t="shared" si="6"/>
        <v>#VALUE!</v>
      </c>
      <c r="R23" s="107" t="s">
        <v>171</v>
      </c>
      <c r="S23" s="104" t="s">
        <v>171</v>
      </c>
      <c r="T23" s="107" t="s">
        <v>172</v>
      </c>
      <c r="U23" s="108" t="str">
        <f t="shared" si="8"/>
        <v>#VALUE!</v>
      </c>
      <c r="V23" s="109" t="str">
        <f t="shared" si="9"/>
        <v>#VALUE!</v>
      </c>
      <c r="W23" s="14"/>
      <c r="X23" s="14"/>
      <c r="Y23" s="14"/>
      <c r="Z23" s="14"/>
      <c r="AA23" s="14"/>
      <c r="AB23" s="14"/>
    </row>
    <row r="24" ht="30.0" customHeight="1">
      <c r="A24" s="100">
        <v>20.0</v>
      </c>
      <c r="B24" s="101">
        <v>110031.0</v>
      </c>
      <c r="C24" s="102"/>
      <c r="D24" s="103" t="s">
        <v>173</v>
      </c>
      <c r="E24" s="102" t="s">
        <v>21</v>
      </c>
      <c r="F24" s="102" t="s">
        <v>137</v>
      </c>
      <c r="G24" s="104">
        <v>16.0</v>
      </c>
      <c r="H24" s="105">
        <f t="shared" ref="H24:H33" si="10">G24*4</f>
        <v>64</v>
      </c>
      <c r="I24" s="104">
        <v>10.5</v>
      </c>
      <c r="J24" s="105">
        <f t="shared" si="2"/>
        <v>42</v>
      </c>
      <c r="K24" s="105">
        <v>11.5</v>
      </c>
      <c r="L24" s="105">
        <f t="shared" si="3"/>
        <v>46</v>
      </c>
      <c r="M24" s="106">
        <v>16.5</v>
      </c>
      <c r="N24" s="105">
        <f t="shared" si="4"/>
        <v>66</v>
      </c>
      <c r="O24" s="104">
        <v>18.0</v>
      </c>
      <c r="P24" s="105">
        <f t="shared" si="5"/>
        <v>72</v>
      </c>
      <c r="Q24" s="105">
        <f t="shared" si="6"/>
        <v>290</v>
      </c>
      <c r="R24" s="107">
        <v>21.5</v>
      </c>
      <c r="S24" s="105">
        <f t="shared" ref="S24:S37" si="11">R24*4</f>
        <v>86</v>
      </c>
      <c r="T24" s="114" t="s">
        <v>146</v>
      </c>
      <c r="U24" s="108">
        <f t="shared" si="8"/>
        <v>72.5</v>
      </c>
      <c r="V24" s="109">
        <f t="shared" si="9"/>
        <v>58</v>
      </c>
      <c r="W24" s="14"/>
      <c r="X24" s="14"/>
      <c r="Y24" s="14"/>
      <c r="Z24" s="14"/>
      <c r="AA24" s="14"/>
      <c r="AB24" s="14"/>
    </row>
    <row r="25" ht="30.0" customHeight="1">
      <c r="A25" s="100">
        <v>21.0</v>
      </c>
      <c r="B25" s="101">
        <v>110228.0</v>
      </c>
      <c r="C25" s="102"/>
      <c r="D25" s="103" t="s">
        <v>174</v>
      </c>
      <c r="E25" s="102" t="s">
        <v>21</v>
      </c>
      <c r="F25" s="102" t="s">
        <v>137</v>
      </c>
      <c r="G25" s="104">
        <v>12.0</v>
      </c>
      <c r="H25" s="105">
        <f t="shared" si="10"/>
        <v>48</v>
      </c>
      <c r="I25" s="104">
        <v>16.0</v>
      </c>
      <c r="J25" s="105">
        <f t="shared" si="2"/>
        <v>64</v>
      </c>
      <c r="K25" s="105">
        <v>19.0</v>
      </c>
      <c r="L25" s="105">
        <f t="shared" si="3"/>
        <v>76</v>
      </c>
      <c r="M25" s="106">
        <v>11.0</v>
      </c>
      <c r="N25" s="105">
        <f t="shared" si="4"/>
        <v>44</v>
      </c>
      <c r="O25" s="104">
        <v>12.5</v>
      </c>
      <c r="P25" s="105">
        <f t="shared" si="5"/>
        <v>50</v>
      </c>
      <c r="Q25" s="105">
        <f t="shared" si="6"/>
        <v>282</v>
      </c>
      <c r="R25" s="107">
        <v>19.0</v>
      </c>
      <c r="S25" s="105">
        <f t="shared" si="11"/>
        <v>76</v>
      </c>
      <c r="T25" s="115" t="s">
        <v>175</v>
      </c>
      <c r="U25" s="108">
        <f t="shared" si="8"/>
        <v>70.5</v>
      </c>
      <c r="V25" s="109">
        <f t="shared" si="9"/>
        <v>56.4</v>
      </c>
      <c r="W25" s="14"/>
      <c r="X25" s="14"/>
      <c r="Y25" s="14"/>
      <c r="Z25" s="14"/>
      <c r="AA25" s="14"/>
      <c r="AB25" s="14"/>
    </row>
    <row r="26" ht="30.0" customHeight="1">
      <c r="A26" s="100">
        <v>22.0</v>
      </c>
      <c r="B26" s="101">
        <v>100108.0</v>
      </c>
      <c r="C26" s="102"/>
      <c r="D26" s="103" t="s">
        <v>176</v>
      </c>
      <c r="E26" s="102" t="s">
        <v>21</v>
      </c>
      <c r="F26" s="102" t="s">
        <v>137</v>
      </c>
      <c r="G26" s="104">
        <v>16.0</v>
      </c>
      <c r="H26" s="105">
        <f t="shared" si="10"/>
        <v>64</v>
      </c>
      <c r="I26" s="113">
        <v>6.3</v>
      </c>
      <c r="J26" s="105">
        <f t="shared" si="2"/>
        <v>25.2</v>
      </c>
      <c r="K26" s="105">
        <v>19.0</v>
      </c>
      <c r="L26" s="105">
        <f t="shared" si="3"/>
        <v>76</v>
      </c>
      <c r="M26" s="106">
        <v>18.0</v>
      </c>
      <c r="N26" s="105">
        <f t="shared" si="4"/>
        <v>72</v>
      </c>
      <c r="O26" s="104">
        <v>21.0</v>
      </c>
      <c r="P26" s="105">
        <f t="shared" si="5"/>
        <v>84</v>
      </c>
      <c r="Q26" s="105">
        <f t="shared" si="6"/>
        <v>321.2</v>
      </c>
      <c r="R26" s="107">
        <v>24.0</v>
      </c>
      <c r="S26" s="105">
        <f t="shared" si="11"/>
        <v>96</v>
      </c>
      <c r="T26" s="116" t="s">
        <v>177</v>
      </c>
      <c r="U26" s="108">
        <f t="shared" si="8"/>
        <v>80.3</v>
      </c>
      <c r="V26" s="109">
        <f t="shared" si="9"/>
        <v>64.24</v>
      </c>
      <c r="W26" s="14"/>
      <c r="X26" s="14"/>
      <c r="Y26" s="14"/>
      <c r="Z26" s="14"/>
      <c r="AA26" s="14"/>
      <c r="AB26" s="14"/>
    </row>
    <row r="27" ht="30.0" customHeight="1">
      <c r="A27" s="100">
        <v>23.0</v>
      </c>
      <c r="B27" s="101">
        <v>170388.0</v>
      </c>
      <c r="C27" s="102"/>
      <c r="D27" s="103" t="s">
        <v>178</v>
      </c>
      <c r="E27" s="102" t="s">
        <v>21</v>
      </c>
      <c r="F27" s="102" t="s">
        <v>137</v>
      </c>
      <c r="G27" s="104">
        <v>11.5</v>
      </c>
      <c r="H27" s="105">
        <f t="shared" si="10"/>
        <v>46</v>
      </c>
      <c r="I27" s="104">
        <v>21.0</v>
      </c>
      <c r="J27" s="105">
        <f t="shared" si="2"/>
        <v>84</v>
      </c>
      <c r="K27" s="105">
        <v>16.0</v>
      </c>
      <c r="L27" s="105">
        <f t="shared" si="3"/>
        <v>64</v>
      </c>
      <c r="M27" s="106">
        <v>17.0</v>
      </c>
      <c r="N27" s="105">
        <f t="shared" si="4"/>
        <v>68</v>
      </c>
      <c r="O27" s="104">
        <v>23.0</v>
      </c>
      <c r="P27" s="105">
        <f t="shared" si="5"/>
        <v>92</v>
      </c>
      <c r="Q27" s="105">
        <f t="shared" si="6"/>
        <v>354</v>
      </c>
      <c r="R27" s="107">
        <v>21.5</v>
      </c>
      <c r="S27" s="105">
        <f t="shared" si="11"/>
        <v>86</v>
      </c>
      <c r="T27" s="110" t="s">
        <v>179</v>
      </c>
      <c r="U27" s="108">
        <f t="shared" si="8"/>
        <v>88.5</v>
      </c>
      <c r="V27" s="109">
        <f t="shared" si="9"/>
        <v>70.8</v>
      </c>
      <c r="W27" s="14"/>
      <c r="X27" s="14"/>
      <c r="Y27" s="14"/>
      <c r="Z27" s="14"/>
      <c r="AA27" s="14"/>
      <c r="AB27" s="14"/>
    </row>
    <row r="28" ht="30.0" customHeight="1">
      <c r="A28" s="100">
        <v>24.0</v>
      </c>
      <c r="B28" s="101">
        <v>140338.0</v>
      </c>
      <c r="C28" s="102"/>
      <c r="D28" s="103" t="s">
        <v>180</v>
      </c>
      <c r="E28" s="102" t="s">
        <v>21</v>
      </c>
      <c r="F28" s="102" t="s">
        <v>137</v>
      </c>
      <c r="G28" s="104">
        <v>15.0</v>
      </c>
      <c r="H28" s="105">
        <f t="shared" si="10"/>
        <v>60</v>
      </c>
      <c r="I28" s="104">
        <v>23.5</v>
      </c>
      <c r="J28" s="105">
        <f t="shared" si="2"/>
        <v>94</v>
      </c>
      <c r="K28" s="105">
        <v>23.0</v>
      </c>
      <c r="L28" s="105">
        <f t="shared" si="3"/>
        <v>92</v>
      </c>
      <c r="M28" s="106">
        <v>21.5</v>
      </c>
      <c r="N28" s="105">
        <f t="shared" si="4"/>
        <v>86</v>
      </c>
      <c r="O28" s="104">
        <v>24.0</v>
      </c>
      <c r="P28" s="105">
        <f t="shared" si="5"/>
        <v>96</v>
      </c>
      <c r="Q28" s="105">
        <f t="shared" si="6"/>
        <v>428</v>
      </c>
      <c r="R28" s="107">
        <v>23.5</v>
      </c>
      <c r="S28" s="105">
        <f t="shared" si="11"/>
        <v>94</v>
      </c>
      <c r="T28" s="107" t="s">
        <v>181</v>
      </c>
      <c r="U28" s="108">
        <f t="shared" si="8"/>
        <v>107</v>
      </c>
      <c r="V28" s="109">
        <f t="shared" si="9"/>
        <v>85.6</v>
      </c>
      <c r="W28" s="14"/>
      <c r="X28" s="14"/>
      <c r="Y28" s="14"/>
      <c r="Z28" s="14"/>
      <c r="AA28" s="14"/>
      <c r="AB28" s="14"/>
    </row>
    <row r="29" ht="30.0" customHeight="1">
      <c r="A29" s="100">
        <v>25.0</v>
      </c>
      <c r="B29" s="101">
        <v>160370.0</v>
      </c>
      <c r="C29" s="102"/>
      <c r="D29" s="103" t="s">
        <v>182</v>
      </c>
      <c r="E29" s="102" t="s">
        <v>21</v>
      </c>
      <c r="F29" s="102" t="s">
        <v>137</v>
      </c>
      <c r="G29" s="104">
        <v>16.5</v>
      </c>
      <c r="H29" s="105">
        <f t="shared" si="10"/>
        <v>66</v>
      </c>
      <c r="I29" s="104">
        <v>17.0</v>
      </c>
      <c r="J29" s="105">
        <f t="shared" si="2"/>
        <v>68</v>
      </c>
      <c r="K29" s="105">
        <v>22.5</v>
      </c>
      <c r="L29" s="105">
        <f t="shared" si="3"/>
        <v>90</v>
      </c>
      <c r="M29" s="106">
        <v>15.5</v>
      </c>
      <c r="N29" s="105">
        <f t="shared" si="4"/>
        <v>62</v>
      </c>
      <c r="O29" s="104">
        <v>18.5</v>
      </c>
      <c r="P29" s="105">
        <f t="shared" si="5"/>
        <v>74</v>
      </c>
      <c r="Q29" s="105">
        <f t="shared" si="6"/>
        <v>360</v>
      </c>
      <c r="R29" s="107">
        <v>21.5</v>
      </c>
      <c r="S29" s="105">
        <f t="shared" si="11"/>
        <v>86</v>
      </c>
      <c r="T29" s="107" t="s">
        <v>183</v>
      </c>
      <c r="U29" s="108">
        <f t="shared" si="8"/>
        <v>90</v>
      </c>
      <c r="V29" s="109">
        <f t="shared" si="9"/>
        <v>72</v>
      </c>
      <c r="W29" s="14"/>
      <c r="X29" s="14"/>
      <c r="Y29" s="14"/>
      <c r="Z29" s="14"/>
      <c r="AA29" s="14"/>
      <c r="AB29" s="14"/>
    </row>
    <row r="30" ht="30.0" customHeight="1">
      <c r="A30" s="100">
        <v>26.0</v>
      </c>
      <c r="B30" s="101">
        <v>150474.0</v>
      </c>
      <c r="C30" s="102"/>
      <c r="D30" s="103" t="s">
        <v>184</v>
      </c>
      <c r="E30" s="102" t="s">
        <v>25</v>
      </c>
      <c r="F30" s="102" t="s">
        <v>137</v>
      </c>
      <c r="G30" s="113">
        <v>8.5</v>
      </c>
      <c r="H30" s="105">
        <f t="shared" si="10"/>
        <v>34</v>
      </c>
      <c r="I30" s="113">
        <v>8.0</v>
      </c>
      <c r="J30" s="105">
        <f t="shared" si="2"/>
        <v>32</v>
      </c>
      <c r="K30" s="117">
        <v>4.5</v>
      </c>
      <c r="L30" s="105">
        <f t="shared" si="3"/>
        <v>18</v>
      </c>
      <c r="M30" s="106">
        <v>11.0</v>
      </c>
      <c r="N30" s="105">
        <f t="shared" si="4"/>
        <v>44</v>
      </c>
      <c r="O30" s="104">
        <v>10.5</v>
      </c>
      <c r="P30" s="105">
        <f t="shared" si="5"/>
        <v>42</v>
      </c>
      <c r="Q30" s="105">
        <f t="shared" si="6"/>
        <v>170</v>
      </c>
      <c r="R30" s="107">
        <v>19.0</v>
      </c>
      <c r="S30" s="105">
        <f t="shared" si="11"/>
        <v>76</v>
      </c>
      <c r="T30" s="116" t="s">
        <v>177</v>
      </c>
      <c r="U30" s="108">
        <f t="shared" si="8"/>
        <v>42.5</v>
      </c>
      <c r="V30" s="109">
        <f t="shared" si="9"/>
        <v>34</v>
      </c>
      <c r="W30" s="14"/>
      <c r="X30" s="14"/>
      <c r="Y30" s="14"/>
      <c r="Z30" s="14"/>
      <c r="AA30" s="14"/>
      <c r="AB30" s="14"/>
    </row>
    <row r="31" ht="30.0" customHeight="1">
      <c r="A31" s="118">
        <v>27.0</v>
      </c>
      <c r="B31" s="101">
        <v>170280.0</v>
      </c>
      <c r="C31" s="102"/>
      <c r="D31" s="103" t="s">
        <v>185</v>
      </c>
      <c r="E31" s="102" t="s">
        <v>21</v>
      </c>
      <c r="F31" s="102" t="s">
        <v>137</v>
      </c>
      <c r="G31" s="104">
        <v>20.0</v>
      </c>
      <c r="H31" s="105">
        <f t="shared" si="10"/>
        <v>80</v>
      </c>
      <c r="I31" s="104">
        <v>25.0</v>
      </c>
      <c r="J31" s="105">
        <f t="shared" si="2"/>
        <v>100</v>
      </c>
      <c r="K31" s="105">
        <v>25.0</v>
      </c>
      <c r="L31" s="105">
        <f t="shared" si="3"/>
        <v>100</v>
      </c>
      <c r="M31" s="106">
        <v>24.0</v>
      </c>
      <c r="N31" s="105">
        <f t="shared" si="4"/>
        <v>96</v>
      </c>
      <c r="O31" s="104">
        <v>24.0</v>
      </c>
      <c r="P31" s="105">
        <f t="shared" si="5"/>
        <v>96</v>
      </c>
      <c r="Q31" s="105">
        <f t="shared" si="6"/>
        <v>472</v>
      </c>
      <c r="R31" s="107">
        <v>24.0</v>
      </c>
      <c r="S31" s="105">
        <f t="shared" si="11"/>
        <v>96</v>
      </c>
      <c r="T31" s="107" t="s">
        <v>186</v>
      </c>
      <c r="U31" s="108">
        <f t="shared" si="8"/>
        <v>118</v>
      </c>
      <c r="V31" s="109">
        <f t="shared" si="9"/>
        <v>94.4</v>
      </c>
      <c r="W31" s="14"/>
      <c r="X31" s="14"/>
      <c r="Y31" s="14"/>
      <c r="Z31" s="14"/>
      <c r="AA31" s="14"/>
      <c r="AB31" s="14"/>
    </row>
    <row r="32" ht="30.0" customHeight="1">
      <c r="A32" s="118">
        <v>28.0</v>
      </c>
      <c r="B32" s="101">
        <v>130346.0</v>
      </c>
      <c r="C32" s="102"/>
      <c r="D32" s="103" t="s">
        <v>187</v>
      </c>
      <c r="E32" s="102" t="s">
        <v>21</v>
      </c>
      <c r="F32" s="102" t="s">
        <v>137</v>
      </c>
      <c r="G32" s="104">
        <v>20.0</v>
      </c>
      <c r="H32" s="105">
        <f t="shared" si="10"/>
        <v>80</v>
      </c>
      <c r="I32" s="104">
        <v>22.3</v>
      </c>
      <c r="J32" s="105">
        <f t="shared" si="2"/>
        <v>89.2</v>
      </c>
      <c r="K32" s="105">
        <v>22.0</v>
      </c>
      <c r="L32" s="105">
        <f t="shared" si="3"/>
        <v>88</v>
      </c>
      <c r="M32" s="106">
        <v>24.0</v>
      </c>
      <c r="N32" s="105">
        <f t="shared" si="4"/>
        <v>96</v>
      </c>
      <c r="O32" s="104">
        <v>25.0</v>
      </c>
      <c r="P32" s="105">
        <f t="shared" si="5"/>
        <v>100</v>
      </c>
      <c r="Q32" s="105">
        <f t="shared" si="6"/>
        <v>453.2</v>
      </c>
      <c r="R32" s="107">
        <v>24.0</v>
      </c>
      <c r="S32" s="105">
        <f t="shared" si="11"/>
        <v>96</v>
      </c>
      <c r="T32" s="110" t="s">
        <v>188</v>
      </c>
      <c r="U32" s="108">
        <f t="shared" si="8"/>
        <v>113.3</v>
      </c>
      <c r="V32" s="109">
        <f t="shared" si="9"/>
        <v>90.64</v>
      </c>
      <c r="W32" s="14"/>
      <c r="X32" s="14"/>
      <c r="Y32" s="14"/>
      <c r="Z32" s="14"/>
      <c r="AA32" s="14"/>
      <c r="AB32" s="14"/>
    </row>
    <row r="33" ht="30.0" customHeight="1">
      <c r="A33" s="118">
        <v>29.0</v>
      </c>
      <c r="B33" s="101">
        <v>170237.0</v>
      </c>
      <c r="C33" s="102"/>
      <c r="D33" s="103" t="s">
        <v>189</v>
      </c>
      <c r="E33" s="102" t="s">
        <v>21</v>
      </c>
      <c r="F33" s="102" t="s">
        <v>137</v>
      </c>
      <c r="G33" s="104">
        <v>16.5</v>
      </c>
      <c r="H33" s="105">
        <f t="shared" si="10"/>
        <v>66</v>
      </c>
      <c r="I33" s="104">
        <v>25.0</v>
      </c>
      <c r="J33" s="105">
        <f t="shared" si="2"/>
        <v>100</v>
      </c>
      <c r="K33" s="105">
        <v>21.0</v>
      </c>
      <c r="L33" s="105">
        <f t="shared" si="3"/>
        <v>84</v>
      </c>
      <c r="M33" s="106">
        <v>23.0</v>
      </c>
      <c r="N33" s="105">
        <f t="shared" si="4"/>
        <v>92</v>
      </c>
      <c r="O33" s="104">
        <v>24.0</v>
      </c>
      <c r="P33" s="105">
        <f t="shared" si="5"/>
        <v>96</v>
      </c>
      <c r="Q33" s="105">
        <f t="shared" si="6"/>
        <v>438</v>
      </c>
      <c r="R33" s="107">
        <v>24.5</v>
      </c>
      <c r="S33" s="105">
        <f t="shared" si="11"/>
        <v>98</v>
      </c>
      <c r="T33" s="107" t="s">
        <v>190</v>
      </c>
      <c r="U33" s="108">
        <f t="shared" si="8"/>
        <v>109.5</v>
      </c>
      <c r="V33" s="109">
        <f t="shared" si="9"/>
        <v>87.6</v>
      </c>
      <c r="W33" s="14"/>
      <c r="X33" s="14"/>
      <c r="Y33" s="14"/>
      <c r="Z33" s="14"/>
      <c r="AA33" s="14"/>
      <c r="AB33" s="14"/>
    </row>
    <row r="34" ht="30.0" hidden="1" customHeight="1">
      <c r="A34" s="25"/>
      <c r="B34" s="119"/>
      <c r="C34" s="27"/>
      <c r="D34" s="120"/>
      <c r="E34" s="27"/>
      <c r="F34" s="27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9"/>
      <c r="S34" s="29">
        <f t="shared" si="11"/>
        <v>0</v>
      </c>
      <c r="T34" s="39"/>
      <c r="U34" s="121"/>
      <c r="V34" s="122"/>
      <c r="W34" s="14"/>
      <c r="X34" s="14"/>
      <c r="Y34" s="14"/>
      <c r="Z34" s="14"/>
      <c r="AA34" s="14"/>
      <c r="AB34" s="14"/>
    </row>
    <row r="35" ht="30.0" hidden="1" customHeight="1">
      <c r="A35" s="25"/>
      <c r="B35" s="119"/>
      <c r="C35" s="27"/>
      <c r="D35" s="120"/>
      <c r="E35" s="27"/>
      <c r="F35" s="2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9"/>
      <c r="S35" s="29">
        <f t="shared" si="11"/>
        <v>0</v>
      </c>
      <c r="T35" s="39"/>
      <c r="U35" s="121"/>
      <c r="V35" s="122"/>
      <c r="W35" s="14"/>
      <c r="X35" s="14"/>
      <c r="Y35" s="14"/>
      <c r="Z35" s="14"/>
      <c r="AA35" s="14"/>
      <c r="AB35" s="14"/>
    </row>
    <row r="36" ht="30.0" hidden="1" customHeight="1">
      <c r="A36" s="25"/>
      <c r="B36" s="119"/>
      <c r="C36" s="27"/>
      <c r="D36" s="120"/>
      <c r="E36" s="27"/>
      <c r="F36" s="2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9"/>
      <c r="S36" s="29">
        <f t="shared" si="11"/>
        <v>0</v>
      </c>
      <c r="T36" s="39"/>
      <c r="U36" s="121"/>
      <c r="V36" s="122"/>
      <c r="W36" s="14"/>
      <c r="X36" s="14"/>
      <c r="Y36" s="14"/>
      <c r="Z36" s="14"/>
      <c r="AA36" s="14"/>
      <c r="AB36" s="14"/>
    </row>
    <row r="37" ht="30.0" hidden="1" customHeight="1">
      <c r="A37" s="25"/>
      <c r="B37" s="119"/>
      <c r="C37" s="27"/>
      <c r="D37" s="120"/>
      <c r="E37" s="27"/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9"/>
      <c r="S37" s="29">
        <f t="shared" si="11"/>
        <v>0</v>
      </c>
      <c r="T37" s="39"/>
      <c r="U37" s="121"/>
      <c r="V37" s="122"/>
      <c r="W37" s="14"/>
      <c r="X37" s="14"/>
      <c r="Y37" s="14"/>
      <c r="Z37" s="14"/>
      <c r="AA37" s="14"/>
      <c r="AB37" s="14"/>
    </row>
    <row r="38" ht="30.0" hidden="1" customHeight="1">
      <c r="A38" s="25"/>
      <c r="B38" s="119"/>
      <c r="C38" s="27"/>
      <c r="D38" s="120"/>
      <c r="E38" s="27"/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9"/>
      <c r="S38" s="39"/>
      <c r="T38" s="39"/>
      <c r="U38" s="121"/>
      <c r="V38" s="122"/>
      <c r="W38" s="14"/>
      <c r="X38" s="14"/>
      <c r="Y38" s="14"/>
      <c r="Z38" s="14"/>
      <c r="AA38" s="14"/>
      <c r="AB38" s="14"/>
    </row>
    <row r="39" ht="30.0" hidden="1" customHeight="1">
      <c r="A39" s="25"/>
      <c r="B39" s="119"/>
      <c r="C39" s="27"/>
      <c r="D39" s="120"/>
      <c r="E39" s="27"/>
      <c r="F39" s="27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9"/>
      <c r="S39" s="39"/>
      <c r="T39" s="39"/>
      <c r="U39" s="121"/>
      <c r="V39" s="122"/>
      <c r="W39" s="14"/>
      <c r="X39" s="14"/>
      <c r="Y39" s="14"/>
      <c r="Z39" s="14"/>
      <c r="AA39" s="14"/>
      <c r="AB39" s="14"/>
    </row>
    <row r="40" ht="21.75" customHeight="1">
      <c r="A40" s="42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43"/>
      <c r="W40" s="4"/>
      <c r="X40" s="4"/>
      <c r="Y40" s="4"/>
      <c r="Z40" s="4"/>
      <c r="AA40" s="4"/>
      <c r="AB40" s="4"/>
    </row>
    <row r="41" ht="21.75" customHeight="1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"/>
      <c r="X41" s="4"/>
      <c r="Y41" s="4"/>
      <c r="Z41" s="4"/>
      <c r="AA41" s="4"/>
      <c r="AB41" s="4"/>
    </row>
    <row r="42" ht="21.75" hidden="1" customHeight="1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"/>
      <c r="X42" s="4"/>
      <c r="Y42" s="4"/>
      <c r="Z42" s="4"/>
      <c r="AA42" s="4"/>
      <c r="AB42" s="4"/>
    </row>
    <row r="43" ht="21.75" hidden="1" customHeight="1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"/>
      <c r="X43" s="4"/>
      <c r="Y43" s="4"/>
      <c r="Z43" s="4"/>
      <c r="AA43" s="4"/>
      <c r="AB43" s="4"/>
    </row>
    <row r="44" ht="21.75" hidden="1" customHeight="1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"/>
      <c r="X44" s="4"/>
      <c r="Y44" s="4"/>
      <c r="Z44" s="4"/>
      <c r="AA44" s="4"/>
      <c r="AB44" s="4"/>
    </row>
    <row r="45" ht="15.75" customHeight="1">
      <c r="A45" s="46"/>
      <c r="B45" s="24"/>
      <c r="C45" s="24"/>
      <c r="D45" s="44" t="s">
        <v>67</v>
      </c>
      <c r="E45" s="45"/>
      <c r="F45" s="45"/>
      <c r="G45" s="44"/>
      <c r="H45" s="50">
        <f>AVERAGE(H5:H44)</f>
        <v>61.64285714</v>
      </c>
      <c r="I45" s="50"/>
      <c r="J45" s="50">
        <f>AVERAGE(J5:J44)</f>
        <v>63.6</v>
      </c>
      <c r="K45" s="50"/>
      <c r="L45" s="50">
        <f>AVERAGE(L5:L44)</f>
        <v>75.37931034</v>
      </c>
      <c r="M45" s="50"/>
      <c r="N45" s="50">
        <f>AVERAGE(N5:N44)</f>
        <v>72.68965517</v>
      </c>
      <c r="O45" s="50"/>
      <c r="P45" s="50">
        <f>AVERAGE(P5:P44)</f>
        <v>80.89655172</v>
      </c>
      <c r="Q45" s="50"/>
      <c r="R45" s="50"/>
      <c r="S45" s="50">
        <f>AVERAGE(S5:S44)</f>
        <v>78.875</v>
      </c>
      <c r="T45" s="50"/>
      <c r="U45" s="50"/>
      <c r="V45" s="50" t="str">
        <f>AVERAGE(V5:V44)</f>
        <v>#VALUE!</v>
      </c>
      <c r="W45" s="58"/>
      <c r="X45" s="58"/>
      <c r="Y45" s="58"/>
      <c r="Z45" s="58"/>
      <c r="AA45" s="58"/>
      <c r="AB45" s="58"/>
    </row>
    <row r="46" ht="15.75" customHeight="1">
      <c r="A46" s="46"/>
      <c r="B46" s="24"/>
      <c r="C46" s="24"/>
      <c r="D46" s="124" t="s">
        <v>68</v>
      </c>
      <c r="E46" s="125"/>
      <c r="F46" s="125"/>
      <c r="G46" s="126"/>
      <c r="H46" s="34">
        <f>MAX(H5:H44)</f>
        <v>90</v>
      </c>
      <c r="I46" s="34"/>
      <c r="J46" s="34">
        <f>MAX(J5:J44)</f>
        <v>100</v>
      </c>
      <c r="K46" s="34"/>
      <c r="L46" s="34">
        <f>MAX(L5:L44)</f>
        <v>100</v>
      </c>
      <c r="M46" s="34"/>
      <c r="N46" s="34">
        <f>MAX(N5:N44)</f>
        <v>100</v>
      </c>
      <c r="O46" s="34"/>
      <c r="P46" s="34">
        <f>MAX(P5:P44)</f>
        <v>100</v>
      </c>
      <c r="Q46" s="34"/>
      <c r="R46" s="34"/>
      <c r="S46" s="34">
        <f>MAX(S5:S44)</f>
        <v>100</v>
      </c>
      <c r="T46" s="34"/>
      <c r="U46" s="34"/>
      <c r="V46" s="34" t="str">
        <f>MAX(V5:V44)</f>
        <v>#VALUE!</v>
      </c>
      <c r="W46" s="58"/>
      <c r="X46" s="58"/>
      <c r="Y46" s="58"/>
      <c r="Z46" s="58"/>
      <c r="AA46" s="58"/>
      <c r="AB46" s="58"/>
    </row>
    <row r="47" ht="15.75" customHeight="1">
      <c r="A47" s="46"/>
      <c r="B47" s="47"/>
      <c r="C47" s="46"/>
      <c r="D47" s="124" t="s">
        <v>69</v>
      </c>
      <c r="E47" s="125"/>
      <c r="F47" s="125"/>
      <c r="G47" s="126"/>
      <c r="H47" s="34">
        <f>MIN(H5:H44)</f>
        <v>34</v>
      </c>
      <c r="I47" s="34"/>
      <c r="J47" s="34">
        <f>MIN(J5:J44)</f>
        <v>0</v>
      </c>
      <c r="K47" s="34"/>
      <c r="L47" s="34">
        <f>MIN(L5:L44)</f>
        <v>0</v>
      </c>
      <c r="M47" s="34"/>
      <c r="N47" s="34">
        <f>MIN(N5:N44)</f>
        <v>0</v>
      </c>
      <c r="O47" s="34"/>
      <c r="P47" s="34">
        <f>MIN(P5:P44)</f>
        <v>0</v>
      </c>
      <c r="Q47" s="34"/>
      <c r="R47" s="34"/>
      <c r="S47" s="34">
        <f>MIN(S5:S44)</f>
        <v>0</v>
      </c>
      <c r="T47" s="34"/>
      <c r="U47" s="34"/>
      <c r="V47" s="34" t="str">
        <f>MIN(V5:V44)</f>
        <v>#VALUE!</v>
      </c>
      <c r="W47" s="4"/>
      <c r="X47" s="4"/>
      <c r="Y47" s="4"/>
      <c r="Z47" s="4"/>
      <c r="AA47" s="4"/>
      <c r="AB47" s="4"/>
    </row>
    <row r="48" ht="15.75" customHeight="1">
      <c r="A48" s="46"/>
      <c r="B48" s="47"/>
      <c r="C48" s="46"/>
      <c r="D48" s="82" t="s">
        <v>70</v>
      </c>
      <c r="E48" s="81"/>
      <c r="F48" s="81"/>
      <c r="G48" s="57"/>
      <c r="H48" s="34">
        <f>COUNTIFS(H5:H42, "&lt;40")</f>
        <v>1</v>
      </c>
      <c r="I48" s="34"/>
      <c r="J48" s="34">
        <f>COUNTIFS(J5:J42, "&lt;40")</f>
        <v>4</v>
      </c>
      <c r="K48" s="34"/>
      <c r="L48" s="34">
        <f>COUNTIFS(L5:L42, "&lt;40")</f>
        <v>2</v>
      </c>
      <c r="M48" s="34"/>
      <c r="N48" s="34">
        <f>COUNTIFS(N5:N42, "&lt;40")</f>
        <v>1</v>
      </c>
      <c r="O48" s="34"/>
      <c r="P48" s="34">
        <f>COUNTIFS(P5:P42, "&lt;40")</f>
        <v>1</v>
      </c>
      <c r="Q48" s="34"/>
      <c r="R48" s="34"/>
      <c r="S48" s="34">
        <f>COUNTIFS(S5:S42, "&lt;40")</f>
        <v>4</v>
      </c>
      <c r="T48" s="34"/>
      <c r="U48" s="34"/>
      <c r="V48" s="3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47"/>
      <c r="C49" s="46"/>
      <c r="D49" s="82" t="s">
        <v>71</v>
      </c>
      <c r="E49" s="81"/>
      <c r="F49" s="81"/>
      <c r="G49" s="57"/>
      <c r="H49" s="34">
        <f>COUNTIFS(H5:H42, "&gt;=60")</f>
        <v>15</v>
      </c>
      <c r="I49" s="34"/>
      <c r="J49" s="34">
        <f>COUNTIFS(J5:J42, "&gt;=60")</f>
        <v>16</v>
      </c>
      <c r="K49" s="34"/>
      <c r="L49" s="34">
        <f>COUNTIFS(L5:L42, "&gt;=60")</f>
        <v>23</v>
      </c>
      <c r="M49" s="34"/>
      <c r="N49" s="34">
        <f>COUNTIFS(N5:N42, "&gt;=60")</f>
        <v>23</v>
      </c>
      <c r="O49" s="34"/>
      <c r="P49" s="34">
        <f>COUNTIFS(P5:P42, "&gt;=60")</f>
        <v>26</v>
      </c>
      <c r="Q49" s="34"/>
      <c r="R49" s="34"/>
      <c r="S49" s="34">
        <f>COUNTIFS(S5:S42, "&gt;=60")</f>
        <v>28</v>
      </c>
      <c r="T49" s="34"/>
      <c r="U49" s="34"/>
      <c r="V49" s="34">
        <f>COUNTIFS(V5:V42, "&gt;=6")</f>
        <v>28</v>
      </c>
      <c r="W49" s="4"/>
      <c r="X49" s="4"/>
      <c r="Y49" s="4"/>
      <c r="Z49" s="4"/>
      <c r="AA49" s="4"/>
      <c r="AB49" s="4"/>
    </row>
    <row r="50" ht="15.75" customHeight="1">
      <c r="A50" s="4"/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127">
        <v>3.0</v>
      </c>
      <c r="T50" s="58"/>
      <c r="U50" s="58"/>
      <c r="V50" s="58"/>
      <c r="W50" s="4"/>
      <c r="X50" s="4"/>
      <c r="Y50" s="4"/>
      <c r="Z50" s="4"/>
      <c r="AA50" s="4"/>
      <c r="AB50" s="4"/>
    </row>
    <row r="51" ht="15.75" customHeight="1">
      <c r="A51" s="62" t="s">
        <v>72</v>
      </c>
      <c r="B51" s="63"/>
      <c r="C51" s="64"/>
      <c r="D51" s="64"/>
      <c r="E51" s="63"/>
      <c r="F51" s="63"/>
      <c r="G51" s="64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  <c r="X51" s="64"/>
      <c r="Y51" s="64"/>
      <c r="Z51" s="64"/>
      <c r="AA51" s="64"/>
      <c r="AB51" s="64"/>
    </row>
    <row r="52" ht="15.75" customHeight="1">
      <c r="A52" s="64"/>
      <c r="B52" s="63"/>
      <c r="C52" s="64"/>
      <c r="D52" s="64"/>
      <c r="E52" s="63"/>
      <c r="F52" s="63"/>
      <c r="G52" s="64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4"/>
      <c r="X52" s="64"/>
      <c r="Y52" s="64"/>
      <c r="Z52" s="64"/>
      <c r="AA52" s="64"/>
      <c r="AB52" s="64"/>
    </row>
    <row r="53" ht="18.75" customHeight="1">
      <c r="A53" s="62"/>
      <c r="B53" s="63"/>
      <c r="C53" s="64"/>
      <c r="D53" s="64"/>
      <c r="E53" s="63"/>
      <c r="F53" s="63"/>
      <c r="G53" s="64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  <c r="X53" s="64"/>
      <c r="Y53" s="64"/>
      <c r="Z53" s="64"/>
      <c r="AA53" s="64"/>
      <c r="AB53" s="64"/>
    </row>
    <row r="54" ht="15.75" customHeight="1">
      <c r="A54" s="65" t="s">
        <v>73</v>
      </c>
      <c r="B54" s="65"/>
      <c r="C54" s="65"/>
      <c r="D54" s="64"/>
      <c r="E54" s="63"/>
      <c r="F54" s="63"/>
      <c r="G54" s="65"/>
      <c r="H54" s="65"/>
      <c r="I54" s="66" t="s">
        <v>74</v>
      </c>
      <c r="J54" s="65"/>
      <c r="K54" s="65"/>
      <c r="L54" s="63"/>
      <c r="M54" s="63"/>
      <c r="N54" s="63"/>
      <c r="O54" s="63"/>
      <c r="P54" s="63"/>
      <c r="Q54" s="63"/>
      <c r="R54" s="65"/>
      <c r="S54" s="65"/>
      <c r="T54" s="65" t="s">
        <v>75</v>
      </c>
      <c r="U54" s="63"/>
      <c r="V54" s="63"/>
      <c r="W54" s="64"/>
      <c r="X54" s="64"/>
      <c r="Y54" s="64"/>
      <c r="Z54" s="64"/>
      <c r="AA54" s="64"/>
      <c r="AB54" s="64"/>
    </row>
    <row r="55" ht="15.75" customHeight="1">
      <c r="A55" s="4"/>
      <c r="B55" s="58"/>
      <c r="C55" s="4"/>
      <c r="D55" s="4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4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4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4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37" footer="0.0" header="0.0" left="0.2362204724409449" right="0.2362204724409449" top="0.39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0"/>
    <col customWidth="1" min="19" max="19" width="7.0"/>
    <col customWidth="1" min="20" max="20" width="52.43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9.75" customHeight="1">
      <c r="A2" s="5" t="s">
        <v>1</v>
      </c>
      <c r="B2" s="18"/>
      <c r="C2" s="128" t="s">
        <v>191</v>
      </c>
      <c r="D2" s="18"/>
      <c r="E2" s="129" t="s">
        <v>8</v>
      </c>
      <c r="F2" s="130" t="s">
        <v>9</v>
      </c>
      <c r="G2" s="19" t="s">
        <v>192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4.5" customHeight="1">
      <c r="A5" s="24">
        <v>1.0</v>
      </c>
      <c r="B5" s="24">
        <v>110074.0</v>
      </c>
      <c r="C5" s="25"/>
      <c r="D5" s="26" t="s">
        <v>193</v>
      </c>
      <c r="E5" s="25" t="s">
        <v>21</v>
      </c>
      <c r="F5" s="27" t="s">
        <v>137</v>
      </c>
      <c r="G5" s="30">
        <v>17.5</v>
      </c>
      <c r="H5" s="29">
        <f t="shared" ref="H5:H34" si="1">G5*4</f>
        <v>70</v>
      </c>
      <c r="I5" s="30">
        <v>24.5</v>
      </c>
      <c r="J5" s="29">
        <f t="shared" ref="J5:J34" si="2">I5*4</f>
        <v>98</v>
      </c>
      <c r="K5" s="29">
        <v>23.5</v>
      </c>
      <c r="L5" s="29">
        <f t="shared" ref="L5:L34" si="3">K5*4</f>
        <v>94</v>
      </c>
      <c r="M5" s="30">
        <v>20.5</v>
      </c>
      <c r="N5" s="29">
        <f t="shared" ref="N5:N34" si="4">M5*4</f>
        <v>82</v>
      </c>
      <c r="O5" s="30">
        <v>22.0</v>
      </c>
      <c r="P5" s="29">
        <f t="shared" ref="P5:P34" si="5">O5*4</f>
        <v>88</v>
      </c>
      <c r="Q5" s="29">
        <f t="shared" ref="Q5:Q34" si="6">SUM(H5+J5+L5+N5+P5)</f>
        <v>432</v>
      </c>
      <c r="R5" s="30">
        <v>23.0</v>
      </c>
      <c r="S5" s="29">
        <f t="shared" ref="S5:S34" si="7">R5*4</f>
        <v>92</v>
      </c>
      <c r="T5" s="32" t="s">
        <v>194</v>
      </c>
      <c r="U5" s="24">
        <f t="shared" ref="U5:U34" si="8">SUM(G5+I5+K5+M5+O5)</f>
        <v>108</v>
      </c>
      <c r="V5" s="24">
        <f t="shared" ref="V5:V34" si="9">Q5*0.2</f>
        <v>86.4</v>
      </c>
      <c r="W5" s="21"/>
      <c r="X5" s="21"/>
      <c r="Y5" s="21"/>
      <c r="Z5" s="21"/>
      <c r="AA5" s="21"/>
      <c r="AB5" s="21"/>
    </row>
    <row r="6" ht="34.5" customHeight="1">
      <c r="A6" s="24">
        <v>2.0</v>
      </c>
      <c r="B6" s="24">
        <v>150424.0</v>
      </c>
      <c r="C6" s="25"/>
      <c r="D6" s="26" t="s">
        <v>195</v>
      </c>
      <c r="E6" s="131" t="s">
        <v>25</v>
      </c>
      <c r="F6" s="24" t="s">
        <v>137</v>
      </c>
      <c r="G6" s="30">
        <v>13.5</v>
      </c>
      <c r="H6" s="29">
        <f t="shared" si="1"/>
        <v>54</v>
      </c>
      <c r="I6" s="132">
        <v>8.0</v>
      </c>
      <c r="J6" s="133">
        <f t="shared" si="2"/>
        <v>32</v>
      </c>
      <c r="K6" s="133">
        <v>8.0</v>
      </c>
      <c r="L6" s="133">
        <f t="shared" si="3"/>
        <v>32</v>
      </c>
      <c r="M6" s="30">
        <v>10.0</v>
      </c>
      <c r="N6" s="29">
        <f t="shared" si="4"/>
        <v>40</v>
      </c>
      <c r="O6" s="132">
        <v>8.5</v>
      </c>
      <c r="P6" s="133">
        <f t="shared" si="5"/>
        <v>34</v>
      </c>
      <c r="Q6" s="29">
        <f t="shared" si="6"/>
        <v>192</v>
      </c>
      <c r="R6" s="32">
        <v>16.0</v>
      </c>
      <c r="S6" s="29">
        <f t="shared" si="7"/>
        <v>64</v>
      </c>
      <c r="T6" s="32" t="s">
        <v>196</v>
      </c>
      <c r="U6" s="24">
        <f t="shared" si="8"/>
        <v>48</v>
      </c>
      <c r="V6" s="24">
        <f t="shared" si="9"/>
        <v>38.4</v>
      </c>
      <c r="W6" s="21"/>
      <c r="X6" s="21"/>
      <c r="Y6" s="21"/>
      <c r="Z6" s="21"/>
      <c r="AA6" s="21"/>
      <c r="AB6" s="21"/>
    </row>
    <row r="7" ht="34.5" customHeight="1">
      <c r="A7" s="24">
        <v>3.0</v>
      </c>
      <c r="B7" s="24">
        <v>110183.0</v>
      </c>
      <c r="C7" s="25"/>
      <c r="D7" s="134" t="s">
        <v>197</v>
      </c>
      <c r="E7" s="25" t="s">
        <v>25</v>
      </c>
      <c r="F7" s="27" t="s">
        <v>137</v>
      </c>
      <c r="G7" s="30">
        <v>12.0</v>
      </c>
      <c r="H7" s="29">
        <f t="shared" si="1"/>
        <v>48</v>
      </c>
      <c r="I7" s="30">
        <v>16.0</v>
      </c>
      <c r="J7" s="29">
        <f t="shared" si="2"/>
        <v>64</v>
      </c>
      <c r="K7" s="29">
        <v>21.0</v>
      </c>
      <c r="L7" s="29">
        <f t="shared" si="3"/>
        <v>84</v>
      </c>
      <c r="M7" s="30">
        <v>12.0</v>
      </c>
      <c r="N7" s="29">
        <f t="shared" si="4"/>
        <v>48</v>
      </c>
      <c r="O7" s="30">
        <v>14.0</v>
      </c>
      <c r="P7" s="29">
        <f t="shared" si="5"/>
        <v>56</v>
      </c>
      <c r="Q7" s="29">
        <f t="shared" si="6"/>
        <v>300</v>
      </c>
      <c r="R7" s="32">
        <v>20.5</v>
      </c>
      <c r="S7" s="29">
        <f t="shared" si="7"/>
        <v>82</v>
      </c>
      <c r="T7" s="32" t="s">
        <v>198</v>
      </c>
      <c r="U7" s="24">
        <f t="shared" si="8"/>
        <v>75</v>
      </c>
      <c r="V7" s="24">
        <f t="shared" si="9"/>
        <v>60</v>
      </c>
      <c r="W7" s="21"/>
      <c r="X7" s="21"/>
      <c r="Y7" s="21"/>
      <c r="Z7" s="21"/>
      <c r="AA7" s="21"/>
      <c r="AB7" s="21"/>
    </row>
    <row r="8" ht="34.5" customHeight="1">
      <c r="A8" s="24">
        <v>4.0</v>
      </c>
      <c r="B8" s="24">
        <v>110043.0</v>
      </c>
      <c r="C8" s="25"/>
      <c r="D8" s="26" t="s">
        <v>199</v>
      </c>
      <c r="E8" s="25" t="s">
        <v>25</v>
      </c>
      <c r="F8" s="27" t="s">
        <v>137</v>
      </c>
      <c r="G8" s="30">
        <v>16.5</v>
      </c>
      <c r="H8" s="29">
        <f t="shared" si="1"/>
        <v>66</v>
      </c>
      <c r="I8" s="30">
        <v>20.5</v>
      </c>
      <c r="J8" s="29">
        <f t="shared" si="2"/>
        <v>82</v>
      </c>
      <c r="K8" s="29">
        <v>18.5</v>
      </c>
      <c r="L8" s="29">
        <f t="shared" si="3"/>
        <v>74</v>
      </c>
      <c r="M8" s="30">
        <v>17.5</v>
      </c>
      <c r="N8" s="29">
        <f t="shared" si="4"/>
        <v>70</v>
      </c>
      <c r="O8" s="30">
        <v>18.0</v>
      </c>
      <c r="P8" s="29">
        <f t="shared" si="5"/>
        <v>72</v>
      </c>
      <c r="Q8" s="29">
        <f t="shared" si="6"/>
        <v>364</v>
      </c>
      <c r="R8" s="32">
        <v>20.5</v>
      </c>
      <c r="S8" s="29">
        <f t="shared" si="7"/>
        <v>82</v>
      </c>
      <c r="T8" s="32" t="s">
        <v>200</v>
      </c>
      <c r="U8" s="24">
        <f t="shared" si="8"/>
        <v>91</v>
      </c>
      <c r="V8" s="24">
        <f t="shared" si="9"/>
        <v>72.8</v>
      </c>
      <c r="W8" s="21"/>
      <c r="X8" s="21"/>
      <c r="Y8" s="21"/>
      <c r="Z8" s="21"/>
      <c r="AA8" s="21"/>
      <c r="AB8" s="21"/>
    </row>
    <row r="9" ht="34.5" customHeight="1">
      <c r="A9" s="24">
        <v>5.0</v>
      </c>
      <c r="B9" s="24">
        <v>110046.0</v>
      </c>
      <c r="C9" s="25"/>
      <c r="D9" s="26" t="s">
        <v>201</v>
      </c>
      <c r="E9" s="25" t="s">
        <v>21</v>
      </c>
      <c r="F9" s="27" t="s">
        <v>137</v>
      </c>
      <c r="G9" s="30">
        <v>20.5</v>
      </c>
      <c r="H9" s="29">
        <f t="shared" si="1"/>
        <v>82</v>
      </c>
      <c r="I9" s="30">
        <v>23.5</v>
      </c>
      <c r="J9" s="29">
        <f t="shared" si="2"/>
        <v>94</v>
      </c>
      <c r="K9" s="29">
        <v>22.0</v>
      </c>
      <c r="L9" s="29">
        <f t="shared" si="3"/>
        <v>88</v>
      </c>
      <c r="M9" s="30">
        <v>19.5</v>
      </c>
      <c r="N9" s="29">
        <f t="shared" si="4"/>
        <v>78</v>
      </c>
      <c r="O9" s="30">
        <v>23.0</v>
      </c>
      <c r="P9" s="29">
        <f t="shared" si="5"/>
        <v>92</v>
      </c>
      <c r="Q9" s="29">
        <f t="shared" si="6"/>
        <v>434</v>
      </c>
      <c r="R9" s="32">
        <v>20.0</v>
      </c>
      <c r="S9" s="29">
        <f t="shared" si="7"/>
        <v>80</v>
      </c>
      <c r="T9" s="32" t="s">
        <v>202</v>
      </c>
      <c r="U9" s="24">
        <f t="shared" si="8"/>
        <v>108.5</v>
      </c>
      <c r="V9" s="24">
        <f t="shared" si="9"/>
        <v>86.8</v>
      </c>
      <c r="W9" s="21"/>
      <c r="X9" s="21"/>
      <c r="Y9" s="21"/>
      <c r="Z9" s="21"/>
      <c r="AA9" s="21"/>
      <c r="AB9" s="21"/>
    </row>
    <row r="10" ht="34.5" customHeight="1">
      <c r="A10" s="24">
        <v>6.0</v>
      </c>
      <c r="B10" s="24">
        <v>110126.0</v>
      </c>
      <c r="C10" s="25"/>
      <c r="D10" s="26" t="s">
        <v>203</v>
      </c>
      <c r="E10" s="25" t="s">
        <v>25</v>
      </c>
      <c r="F10" s="27" t="s">
        <v>137</v>
      </c>
      <c r="G10" s="30">
        <v>16.5</v>
      </c>
      <c r="H10" s="29">
        <f t="shared" si="1"/>
        <v>66</v>
      </c>
      <c r="I10" s="30">
        <v>24.3</v>
      </c>
      <c r="J10" s="29">
        <f t="shared" si="2"/>
        <v>97.2</v>
      </c>
      <c r="K10" s="29">
        <v>17.5</v>
      </c>
      <c r="L10" s="29">
        <f t="shared" si="3"/>
        <v>70</v>
      </c>
      <c r="M10" s="30">
        <v>17.5</v>
      </c>
      <c r="N10" s="29">
        <f t="shared" si="4"/>
        <v>70</v>
      </c>
      <c r="O10" s="30">
        <v>19.0</v>
      </c>
      <c r="P10" s="29">
        <f t="shared" si="5"/>
        <v>76</v>
      </c>
      <c r="Q10" s="29">
        <f t="shared" si="6"/>
        <v>379.2</v>
      </c>
      <c r="R10" s="32">
        <v>23.5</v>
      </c>
      <c r="S10" s="29">
        <f t="shared" si="7"/>
        <v>94</v>
      </c>
      <c r="T10" s="32" t="s">
        <v>204</v>
      </c>
      <c r="U10" s="24">
        <f t="shared" si="8"/>
        <v>94.8</v>
      </c>
      <c r="V10" s="24">
        <f t="shared" si="9"/>
        <v>75.84</v>
      </c>
      <c r="W10" s="21"/>
      <c r="X10" s="21"/>
      <c r="Y10" s="21"/>
      <c r="Z10" s="21"/>
      <c r="AA10" s="21"/>
      <c r="AB10" s="21"/>
    </row>
    <row r="11" ht="34.5" customHeight="1">
      <c r="A11" s="24">
        <v>7.0</v>
      </c>
      <c r="B11" s="24">
        <v>110133.0</v>
      </c>
      <c r="C11" s="25"/>
      <c r="D11" s="26" t="s">
        <v>205</v>
      </c>
      <c r="E11" s="25" t="s">
        <v>21</v>
      </c>
      <c r="F11" s="27" t="s">
        <v>137</v>
      </c>
      <c r="G11" s="30">
        <v>20.0</v>
      </c>
      <c r="H11" s="29">
        <f t="shared" si="1"/>
        <v>80</v>
      </c>
      <c r="I11" s="135">
        <v>8.3</v>
      </c>
      <c r="J11" s="136">
        <f t="shared" si="2"/>
        <v>33.2</v>
      </c>
      <c r="K11" s="29">
        <v>16.5</v>
      </c>
      <c r="L11" s="29">
        <f t="shared" si="3"/>
        <v>66</v>
      </c>
      <c r="M11" s="30">
        <v>13.0</v>
      </c>
      <c r="N11" s="29">
        <f t="shared" si="4"/>
        <v>52</v>
      </c>
      <c r="O11" s="30">
        <v>12.0</v>
      </c>
      <c r="P11" s="29">
        <f t="shared" si="5"/>
        <v>48</v>
      </c>
      <c r="Q11" s="29">
        <f t="shared" si="6"/>
        <v>279.2</v>
      </c>
      <c r="R11" s="32">
        <v>18.5</v>
      </c>
      <c r="S11" s="29">
        <f t="shared" si="7"/>
        <v>74</v>
      </c>
      <c r="T11" s="32" t="s">
        <v>206</v>
      </c>
      <c r="U11" s="24">
        <f t="shared" si="8"/>
        <v>69.8</v>
      </c>
      <c r="V11" s="24">
        <f t="shared" si="9"/>
        <v>55.84</v>
      </c>
      <c r="W11" s="21"/>
      <c r="X11" s="21"/>
      <c r="Y11" s="21"/>
      <c r="Z11" s="21"/>
      <c r="AA11" s="21"/>
      <c r="AB11" s="21"/>
    </row>
    <row r="12" ht="34.5" customHeight="1">
      <c r="A12" s="24">
        <v>8.0</v>
      </c>
      <c r="B12" s="24">
        <v>110217.0</v>
      </c>
      <c r="C12" s="25"/>
      <c r="D12" s="26" t="s">
        <v>207</v>
      </c>
      <c r="E12" s="25" t="s">
        <v>21</v>
      </c>
      <c r="F12" s="27" t="s">
        <v>137</v>
      </c>
      <c r="G12" s="30">
        <v>19.0</v>
      </c>
      <c r="H12" s="29">
        <f t="shared" si="1"/>
        <v>76</v>
      </c>
      <c r="I12" s="30">
        <v>24.0</v>
      </c>
      <c r="J12" s="29">
        <f t="shared" si="2"/>
        <v>96</v>
      </c>
      <c r="K12" s="29">
        <v>23.5</v>
      </c>
      <c r="L12" s="29">
        <f t="shared" si="3"/>
        <v>94</v>
      </c>
      <c r="M12" s="30">
        <v>22.0</v>
      </c>
      <c r="N12" s="29">
        <f t="shared" si="4"/>
        <v>88</v>
      </c>
      <c r="O12" s="30">
        <v>22.0</v>
      </c>
      <c r="P12" s="29">
        <f t="shared" si="5"/>
        <v>88</v>
      </c>
      <c r="Q12" s="29">
        <f t="shared" si="6"/>
        <v>442</v>
      </c>
      <c r="R12" s="32">
        <v>20.5</v>
      </c>
      <c r="S12" s="29">
        <f t="shared" si="7"/>
        <v>82</v>
      </c>
      <c r="T12" s="32" t="s">
        <v>194</v>
      </c>
      <c r="U12" s="24">
        <f t="shared" si="8"/>
        <v>110.5</v>
      </c>
      <c r="V12" s="24">
        <f t="shared" si="9"/>
        <v>88.4</v>
      </c>
      <c r="W12" s="21"/>
      <c r="X12" s="21"/>
      <c r="Y12" s="21"/>
      <c r="Z12" s="21"/>
      <c r="AA12" s="21"/>
      <c r="AB12" s="21"/>
    </row>
    <row r="13" ht="34.5" customHeight="1">
      <c r="A13" s="24">
        <v>9.0</v>
      </c>
      <c r="B13" s="24">
        <v>140324.0</v>
      </c>
      <c r="C13" s="25"/>
      <c r="D13" s="26" t="s">
        <v>208</v>
      </c>
      <c r="E13" s="25" t="s">
        <v>25</v>
      </c>
      <c r="F13" s="27" t="s">
        <v>137</v>
      </c>
      <c r="G13" s="30">
        <v>18.0</v>
      </c>
      <c r="H13" s="29">
        <f t="shared" si="1"/>
        <v>72</v>
      </c>
      <c r="I13" s="30">
        <v>23.0</v>
      </c>
      <c r="J13" s="29">
        <f t="shared" si="2"/>
        <v>92</v>
      </c>
      <c r="K13" s="29">
        <v>20.5</v>
      </c>
      <c r="L13" s="29">
        <f t="shared" si="3"/>
        <v>82</v>
      </c>
      <c r="M13" s="30">
        <v>18.0</v>
      </c>
      <c r="N13" s="29">
        <f t="shared" si="4"/>
        <v>72</v>
      </c>
      <c r="O13" s="30">
        <v>21.5</v>
      </c>
      <c r="P13" s="29">
        <f t="shared" si="5"/>
        <v>86</v>
      </c>
      <c r="Q13" s="29">
        <f t="shared" si="6"/>
        <v>404</v>
      </c>
      <c r="R13" s="32">
        <v>25.0</v>
      </c>
      <c r="S13" s="29">
        <f t="shared" si="7"/>
        <v>100</v>
      </c>
      <c r="T13" s="32" t="s">
        <v>209</v>
      </c>
      <c r="U13" s="24">
        <f t="shared" si="8"/>
        <v>101</v>
      </c>
      <c r="V13" s="24">
        <f t="shared" si="9"/>
        <v>80.8</v>
      </c>
      <c r="W13" s="21"/>
      <c r="X13" s="21"/>
      <c r="Y13" s="21"/>
      <c r="Z13" s="21"/>
      <c r="AA13" s="21"/>
      <c r="AB13" s="21"/>
    </row>
    <row r="14" ht="34.5" customHeight="1">
      <c r="A14" s="24">
        <v>10.0</v>
      </c>
      <c r="B14" s="24">
        <v>110204.0</v>
      </c>
      <c r="C14" s="25"/>
      <c r="D14" s="26" t="s">
        <v>210</v>
      </c>
      <c r="E14" s="25" t="s">
        <v>21</v>
      </c>
      <c r="F14" s="27" t="s">
        <v>137</v>
      </c>
      <c r="G14" s="30">
        <v>18.0</v>
      </c>
      <c r="H14" s="29">
        <f t="shared" si="1"/>
        <v>72</v>
      </c>
      <c r="I14" s="30">
        <v>20.0</v>
      </c>
      <c r="J14" s="29">
        <f t="shared" si="2"/>
        <v>80</v>
      </c>
      <c r="K14" s="29">
        <v>20.0</v>
      </c>
      <c r="L14" s="29">
        <f t="shared" si="3"/>
        <v>80</v>
      </c>
      <c r="M14" s="30">
        <v>20.5</v>
      </c>
      <c r="N14" s="29">
        <f t="shared" si="4"/>
        <v>82</v>
      </c>
      <c r="O14" s="30">
        <v>19.0</v>
      </c>
      <c r="P14" s="29">
        <f t="shared" si="5"/>
        <v>76</v>
      </c>
      <c r="Q14" s="29">
        <f t="shared" si="6"/>
        <v>390</v>
      </c>
      <c r="R14" s="32">
        <v>23.5</v>
      </c>
      <c r="S14" s="29">
        <f t="shared" si="7"/>
        <v>94</v>
      </c>
      <c r="T14" s="32" t="s">
        <v>211</v>
      </c>
      <c r="U14" s="24">
        <f t="shared" si="8"/>
        <v>97.5</v>
      </c>
      <c r="V14" s="24">
        <f t="shared" si="9"/>
        <v>78</v>
      </c>
      <c r="W14" s="21"/>
      <c r="X14" s="21"/>
      <c r="Y14" s="21"/>
      <c r="Z14" s="21"/>
      <c r="AA14" s="21"/>
      <c r="AB14" s="21"/>
    </row>
    <row r="15" ht="34.5" customHeight="1">
      <c r="A15" s="24">
        <v>11.0</v>
      </c>
      <c r="B15" s="24">
        <v>120387.0</v>
      </c>
      <c r="C15" s="25"/>
      <c r="D15" s="137" t="s">
        <v>212</v>
      </c>
      <c r="E15" s="25" t="s">
        <v>25</v>
      </c>
      <c r="F15" s="27" t="s">
        <v>137</v>
      </c>
      <c r="G15" s="30">
        <v>16.0</v>
      </c>
      <c r="H15" s="29">
        <f t="shared" si="1"/>
        <v>64</v>
      </c>
      <c r="I15" s="30">
        <v>13.3</v>
      </c>
      <c r="J15" s="29">
        <f t="shared" si="2"/>
        <v>53.2</v>
      </c>
      <c r="K15" s="29">
        <v>17.0</v>
      </c>
      <c r="L15" s="29">
        <f t="shared" si="3"/>
        <v>68</v>
      </c>
      <c r="M15" s="30">
        <v>19.5</v>
      </c>
      <c r="N15" s="29">
        <f t="shared" si="4"/>
        <v>78</v>
      </c>
      <c r="O15" s="30">
        <v>23.5</v>
      </c>
      <c r="P15" s="29">
        <f t="shared" si="5"/>
        <v>94</v>
      </c>
      <c r="Q15" s="29">
        <f t="shared" si="6"/>
        <v>357.2</v>
      </c>
      <c r="R15" s="32">
        <v>24.5</v>
      </c>
      <c r="S15" s="29">
        <f t="shared" si="7"/>
        <v>98</v>
      </c>
      <c r="T15" s="32" t="s">
        <v>213</v>
      </c>
      <c r="U15" s="24">
        <f t="shared" si="8"/>
        <v>89.3</v>
      </c>
      <c r="V15" s="24">
        <f t="shared" si="9"/>
        <v>71.44</v>
      </c>
      <c r="W15" s="21"/>
      <c r="X15" s="21"/>
      <c r="Y15" s="21"/>
      <c r="Z15" s="21"/>
      <c r="AA15" s="21"/>
      <c r="AB15" s="21"/>
    </row>
    <row r="16" ht="34.5" customHeight="1">
      <c r="A16" s="24">
        <v>12.0</v>
      </c>
      <c r="B16" s="24">
        <v>110119.0</v>
      </c>
      <c r="C16" s="25"/>
      <c r="D16" s="138" t="s">
        <v>214</v>
      </c>
      <c r="E16" s="25" t="s">
        <v>21</v>
      </c>
      <c r="F16" s="27" t="s">
        <v>137</v>
      </c>
      <c r="G16" s="30">
        <v>15.0</v>
      </c>
      <c r="H16" s="29">
        <f t="shared" si="1"/>
        <v>60</v>
      </c>
      <c r="I16" s="30">
        <v>21.0</v>
      </c>
      <c r="J16" s="29">
        <f t="shared" si="2"/>
        <v>84</v>
      </c>
      <c r="K16" s="29">
        <v>25.0</v>
      </c>
      <c r="L16" s="29">
        <f t="shared" si="3"/>
        <v>100</v>
      </c>
      <c r="M16" s="30">
        <v>18.5</v>
      </c>
      <c r="N16" s="29">
        <f t="shared" si="4"/>
        <v>74</v>
      </c>
      <c r="O16" s="30">
        <v>15.5</v>
      </c>
      <c r="P16" s="29">
        <f t="shared" si="5"/>
        <v>62</v>
      </c>
      <c r="Q16" s="29">
        <f t="shared" si="6"/>
        <v>380</v>
      </c>
      <c r="R16" s="32">
        <v>20.5</v>
      </c>
      <c r="S16" s="29">
        <f t="shared" si="7"/>
        <v>82</v>
      </c>
      <c r="T16" s="32" t="s">
        <v>215</v>
      </c>
      <c r="U16" s="24">
        <f t="shared" si="8"/>
        <v>95</v>
      </c>
      <c r="V16" s="24">
        <f t="shared" si="9"/>
        <v>76</v>
      </c>
      <c r="W16" s="21"/>
      <c r="X16" s="21"/>
      <c r="Y16" s="21"/>
      <c r="Z16" s="21"/>
      <c r="AA16" s="21"/>
      <c r="AB16" s="21"/>
    </row>
    <row r="17" ht="34.5" customHeight="1">
      <c r="A17" s="24">
        <v>13.0</v>
      </c>
      <c r="B17" s="24">
        <v>110177.0</v>
      </c>
      <c r="C17" s="25"/>
      <c r="D17" s="138" t="s">
        <v>216</v>
      </c>
      <c r="E17" s="25" t="s">
        <v>25</v>
      </c>
      <c r="F17" s="27" t="s">
        <v>137</v>
      </c>
      <c r="G17" s="30">
        <v>19.5</v>
      </c>
      <c r="H17" s="29">
        <f t="shared" si="1"/>
        <v>78</v>
      </c>
      <c r="I17" s="30">
        <v>21.5</v>
      </c>
      <c r="J17" s="29">
        <f t="shared" si="2"/>
        <v>86</v>
      </c>
      <c r="K17" s="29">
        <v>17.0</v>
      </c>
      <c r="L17" s="29">
        <f t="shared" si="3"/>
        <v>68</v>
      </c>
      <c r="M17" s="30">
        <v>17.5</v>
      </c>
      <c r="N17" s="29">
        <f t="shared" si="4"/>
        <v>70</v>
      </c>
      <c r="O17" s="30">
        <v>21.0</v>
      </c>
      <c r="P17" s="29">
        <f t="shared" si="5"/>
        <v>84</v>
      </c>
      <c r="Q17" s="29">
        <f t="shared" si="6"/>
        <v>386</v>
      </c>
      <c r="R17" s="32">
        <v>23.5</v>
      </c>
      <c r="S17" s="29">
        <f t="shared" si="7"/>
        <v>94</v>
      </c>
      <c r="T17" s="32" t="s">
        <v>200</v>
      </c>
      <c r="U17" s="24">
        <f t="shared" si="8"/>
        <v>96.5</v>
      </c>
      <c r="V17" s="24">
        <f t="shared" si="9"/>
        <v>77.2</v>
      </c>
      <c r="W17" s="21"/>
      <c r="X17" s="21"/>
      <c r="Y17" s="21"/>
      <c r="Z17" s="21"/>
      <c r="AA17" s="21"/>
      <c r="AB17" s="21"/>
    </row>
    <row r="18" ht="34.5" customHeight="1">
      <c r="A18" s="24">
        <v>14.0</v>
      </c>
      <c r="B18" s="24">
        <v>200359.0</v>
      </c>
      <c r="C18" s="25"/>
      <c r="D18" s="138" t="s">
        <v>217</v>
      </c>
      <c r="E18" s="131" t="s">
        <v>21</v>
      </c>
      <c r="F18" s="24" t="s">
        <v>137</v>
      </c>
      <c r="G18" s="30">
        <v>19.0</v>
      </c>
      <c r="H18" s="29">
        <f t="shared" si="1"/>
        <v>76</v>
      </c>
      <c r="I18" s="30">
        <v>20.0</v>
      </c>
      <c r="J18" s="29">
        <f t="shared" si="2"/>
        <v>80</v>
      </c>
      <c r="K18" s="29">
        <v>22.0</v>
      </c>
      <c r="L18" s="29">
        <f t="shared" si="3"/>
        <v>88</v>
      </c>
      <c r="M18" s="30">
        <v>19.5</v>
      </c>
      <c r="N18" s="29">
        <f t="shared" si="4"/>
        <v>78</v>
      </c>
      <c r="O18" s="30">
        <v>21.0</v>
      </c>
      <c r="P18" s="29">
        <f t="shared" si="5"/>
        <v>84</v>
      </c>
      <c r="Q18" s="29">
        <f t="shared" si="6"/>
        <v>406</v>
      </c>
      <c r="R18" s="35">
        <v>19.0</v>
      </c>
      <c r="S18" s="29">
        <f t="shared" si="7"/>
        <v>76</v>
      </c>
      <c r="T18" s="35" t="s">
        <v>209</v>
      </c>
      <c r="U18" s="24">
        <f t="shared" si="8"/>
        <v>101.5</v>
      </c>
      <c r="V18" s="24">
        <f t="shared" si="9"/>
        <v>81.2</v>
      </c>
      <c r="W18" s="21"/>
      <c r="X18" s="21"/>
      <c r="Y18" s="21"/>
      <c r="Z18" s="21"/>
      <c r="AA18" s="21"/>
      <c r="AB18" s="21"/>
    </row>
    <row r="19" ht="34.5" customHeight="1">
      <c r="A19" s="24">
        <v>15.0</v>
      </c>
      <c r="B19" s="24">
        <v>140329.0</v>
      </c>
      <c r="C19" s="25"/>
      <c r="D19" s="139" t="s">
        <v>218</v>
      </c>
      <c r="E19" s="25" t="s">
        <v>25</v>
      </c>
      <c r="F19" s="27" t="s">
        <v>137</v>
      </c>
      <c r="G19" s="30">
        <v>16.0</v>
      </c>
      <c r="H19" s="29">
        <f t="shared" si="1"/>
        <v>64</v>
      </c>
      <c r="I19" s="30">
        <v>18.0</v>
      </c>
      <c r="J19" s="29">
        <f t="shared" si="2"/>
        <v>72</v>
      </c>
      <c r="K19" s="29">
        <v>23.0</v>
      </c>
      <c r="L19" s="29">
        <f t="shared" si="3"/>
        <v>92</v>
      </c>
      <c r="M19" s="30">
        <v>14.5</v>
      </c>
      <c r="N19" s="29">
        <f t="shared" si="4"/>
        <v>58</v>
      </c>
      <c r="O19" s="30">
        <v>19.5</v>
      </c>
      <c r="P19" s="29">
        <f t="shared" si="5"/>
        <v>78</v>
      </c>
      <c r="Q19" s="29">
        <f t="shared" si="6"/>
        <v>364</v>
      </c>
      <c r="R19" s="32">
        <v>20.5</v>
      </c>
      <c r="S19" s="29">
        <f t="shared" si="7"/>
        <v>82</v>
      </c>
      <c r="T19" s="32" t="s">
        <v>219</v>
      </c>
      <c r="U19" s="24">
        <f t="shared" si="8"/>
        <v>91</v>
      </c>
      <c r="V19" s="24">
        <f t="shared" si="9"/>
        <v>72.8</v>
      </c>
      <c r="W19" s="21"/>
      <c r="X19" s="21"/>
      <c r="Y19" s="21"/>
      <c r="Z19" s="21"/>
      <c r="AA19" s="21"/>
      <c r="AB19" s="21"/>
    </row>
    <row r="20" ht="34.5" customHeight="1">
      <c r="A20" s="24">
        <v>16.0</v>
      </c>
      <c r="B20" s="24">
        <v>110568.0</v>
      </c>
      <c r="C20" s="25"/>
      <c r="D20" s="138" t="s">
        <v>220</v>
      </c>
      <c r="E20" s="25" t="s">
        <v>21</v>
      </c>
      <c r="F20" s="27" t="s">
        <v>137</v>
      </c>
      <c r="G20" s="30">
        <v>12.0</v>
      </c>
      <c r="H20" s="29">
        <f t="shared" si="1"/>
        <v>48</v>
      </c>
      <c r="I20" s="30">
        <v>16.0</v>
      </c>
      <c r="J20" s="29">
        <f t="shared" si="2"/>
        <v>64</v>
      </c>
      <c r="K20" s="29">
        <v>18.2</v>
      </c>
      <c r="L20" s="29">
        <f t="shared" si="3"/>
        <v>72.8</v>
      </c>
      <c r="M20" s="30">
        <v>15.0</v>
      </c>
      <c r="N20" s="29">
        <f t="shared" si="4"/>
        <v>60</v>
      </c>
      <c r="O20" s="30">
        <v>21.5</v>
      </c>
      <c r="P20" s="29">
        <f t="shared" si="5"/>
        <v>86</v>
      </c>
      <c r="Q20" s="29">
        <f t="shared" si="6"/>
        <v>330.8</v>
      </c>
      <c r="R20" s="32">
        <v>19.5</v>
      </c>
      <c r="S20" s="29">
        <f t="shared" si="7"/>
        <v>78</v>
      </c>
      <c r="T20" s="32" t="s">
        <v>221</v>
      </c>
      <c r="U20" s="24">
        <f t="shared" si="8"/>
        <v>82.7</v>
      </c>
      <c r="V20" s="24">
        <f t="shared" si="9"/>
        <v>66.16</v>
      </c>
      <c r="W20" s="21"/>
      <c r="X20" s="21"/>
      <c r="Y20" s="21"/>
      <c r="Z20" s="21"/>
      <c r="AA20" s="21"/>
      <c r="AB20" s="21"/>
    </row>
    <row r="21" ht="34.5" customHeight="1">
      <c r="A21" s="24">
        <v>17.0</v>
      </c>
      <c r="B21" s="24">
        <v>210304.0</v>
      </c>
      <c r="C21" s="25"/>
      <c r="D21" s="138" t="s">
        <v>222</v>
      </c>
      <c r="E21" s="25" t="s">
        <v>21</v>
      </c>
      <c r="F21" s="27" t="s">
        <v>137</v>
      </c>
      <c r="G21" s="30">
        <v>20.0</v>
      </c>
      <c r="H21" s="29">
        <f t="shared" si="1"/>
        <v>80</v>
      </c>
      <c r="I21" s="30">
        <v>20.0</v>
      </c>
      <c r="J21" s="29">
        <f t="shared" si="2"/>
        <v>80</v>
      </c>
      <c r="K21" s="29">
        <v>21.0</v>
      </c>
      <c r="L21" s="29">
        <f t="shared" si="3"/>
        <v>84</v>
      </c>
      <c r="M21" s="30">
        <v>19.5</v>
      </c>
      <c r="N21" s="29">
        <f t="shared" si="4"/>
        <v>78</v>
      </c>
      <c r="O21" s="30">
        <v>23.0</v>
      </c>
      <c r="P21" s="29">
        <f t="shared" si="5"/>
        <v>92</v>
      </c>
      <c r="Q21" s="29">
        <f t="shared" si="6"/>
        <v>414</v>
      </c>
      <c r="R21" s="32">
        <v>22.5</v>
      </c>
      <c r="S21" s="29">
        <f t="shared" si="7"/>
        <v>90</v>
      </c>
      <c r="T21" s="32" t="s">
        <v>223</v>
      </c>
      <c r="U21" s="24">
        <f t="shared" si="8"/>
        <v>103.5</v>
      </c>
      <c r="V21" s="24">
        <f t="shared" si="9"/>
        <v>82.8</v>
      </c>
      <c r="W21" s="21"/>
      <c r="X21" s="21"/>
      <c r="Y21" s="21"/>
      <c r="Z21" s="21"/>
      <c r="AA21" s="21"/>
      <c r="AB21" s="21"/>
    </row>
    <row r="22" ht="34.5" customHeight="1">
      <c r="A22" s="24">
        <v>18.0</v>
      </c>
      <c r="B22" s="24">
        <v>110212.0</v>
      </c>
      <c r="C22" s="25"/>
      <c r="D22" s="138" t="s">
        <v>224</v>
      </c>
      <c r="E22" s="25" t="s">
        <v>21</v>
      </c>
      <c r="F22" s="27" t="s">
        <v>137</v>
      </c>
      <c r="G22" s="30">
        <v>13.0</v>
      </c>
      <c r="H22" s="29">
        <f t="shared" si="1"/>
        <v>52</v>
      </c>
      <c r="I22" s="30">
        <v>18.3</v>
      </c>
      <c r="J22" s="29">
        <f t="shared" si="2"/>
        <v>73.2</v>
      </c>
      <c r="K22" s="29">
        <v>10.0</v>
      </c>
      <c r="L22" s="29">
        <f t="shared" si="3"/>
        <v>40</v>
      </c>
      <c r="M22" s="30">
        <v>12.0</v>
      </c>
      <c r="N22" s="29">
        <f t="shared" si="4"/>
        <v>48</v>
      </c>
      <c r="O22" s="30">
        <v>14.5</v>
      </c>
      <c r="P22" s="29">
        <f t="shared" si="5"/>
        <v>58</v>
      </c>
      <c r="Q22" s="29">
        <f t="shared" si="6"/>
        <v>271.2</v>
      </c>
      <c r="R22" s="32">
        <v>18.0</v>
      </c>
      <c r="S22" s="29">
        <f t="shared" si="7"/>
        <v>72</v>
      </c>
      <c r="T22" s="32" t="s">
        <v>225</v>
      </c>
      <c r="U22" s="24">
        <f t="shared" si="8"/>
        <v>67.8</v>
      </c>
      <c r="V22" s="24">
        <f t="shared" si="9"/>
        <v>54.24</v>
      </c>
      <c r="W22" s="21"/>
      <c r="X22" s="21"/>
      <c r="Y22" s="21"/>
      <c r="Z22" s="21"/>
      <c r="AA22" s="21"/>
      <c r="AB22" s="21"/>
    </row>
    <row r="23" ht="34.5" customHeight="1">
      <c r="A23" s="24">
        <v>19.0</v>
      </c>
      <c r="B23" s="140">
        <v>110015.0</v>
      </c>
      <c r="C23" s="25"/>
      <c r="D23" s="141" t="s">
        <v>226</v>
      </c>
      <c r="E23" s="25" t="s">
        <v>21</v>
      </c>
      <c r="F23" s="27" t="s">
        <v>137</v>
      </c>
      <c r="G23" s="30">
        <v>17.0</v>
      </c>
      <c r="H23" s="29">
        <f t="shared" si="1"/>
        <v>68</v>
      </c>
      <c r="I23" s="30">
        <v>24.0</v>
      </c>
      <c r="J23" s="29">
        <f t="shared" si="2"/>
        <v>96</v>
      </c>
      <c r="K23" s="29">
        <v>22.0</v>
      </c>
      <c r="L23" s="29">
        <f t="shared" si="3"/>
        <v>88</v>
      </c>
      <c r="M23" s="30">
        <v>23.0</v>
      </c>
      <c r="N23" s="29">
        <f t="shared" si="4"/>
        <v>92</v>
      </c>
      <c r="O23" s="30">
        <v>23.0</v>
      </c>
      <c r="P23" s="29">
        <f t="shared" si="5"/>
        <v>92</v>
      </c>
      <c r="Q23" s="29">
        <f t="shared" si="6"/>
        <v>436</v>
      </c>
      <c r="R23" s="32">
        <v>20.5</v>
      </c>
      <c r="S23" s="29">
        <f t="shared" si="7"/>
        <v>82</v>
      </c>
      <c r="T23" s="32" t="s">
        <v>227</v>
      </c>
      <c r="U23" s="24">
        <f t="shared" si="8"/>
        <v>109</v>
      </c>
      <c r="V23" s="24">
        <f t="shared" si="9"/>
        <v>87.2</v>
      </c>
      <c r="W23" s="21"/>
      <c r="X23" s="21"/>
      <c r="Y23" s="21"/>
      <c r="Z23" s="21"/>
      <c r="AA23" s="21"/>
      <c r="AB23" s="21"/>
    </row>
    <row r="24" ht="34.5" customHeight="1">
      <c r="A24" s="24">
        <v>20.0</v>
      </c>
      <c r="B24" s="24">
        <v>180155.0</v>
      </c>
      <c r="C24" s="25"/>
      <c r="D24" s="26" t="s">
        <v>228</v>
      </c>
      <c r="E24" s="25" t="s">
        <v>21</v>
      </c>
      <c r="F24" s="27" t="s">
        <v>137</v>
      </c>
      <c r="G24" s="30"/>
      <c r="H24" s="29">
        <f t="shared" si="1"/>
        <v>0</v>
      </c>
      <c r="I24" s="30">
        <v>11.0</v>
      </c>
      <c r="J24" s="29">
        <f t="shared" si="2"/>
        <v>44</v>
      </c>
      <c r="K24" s="29">
        <v>21.5</v>
      </c>
      <c r="L24" s="29">
        <f t="shared" si="3"/>
        <v>86</v>
      </c>
      <c r="M24" s="30">
        <v>18.0</v>
      </c>
      <c r="N24" s="29">
        <f t="shared" si="4"/>
        <v>72</v>
      </c>
      <c r="O24" s="30">
        <v>13.0</v>
      </c>
      <c r="P24" s="29">
        <f t="shared" si="5"/>
        <v>52</v>
      </c>
      <c r="Q24" s="29">
        <f t="shared" si="6"/>
        <v>254</v>
      </c>
      <c r="R24" s="32">
        <v>17.0</v>
      </c>
      <c r="S24" s="29">
        <f t="shared" si="7"/>
        <v>68</v>
      </c>
      <c r="T24" s="32" t="s">
        <v>229</v>
      </c>
      <c r="U24" s="24">
        <f t="shared" si="8"/>
        <v>63.5</v>
      </c>
      <c r="V24" s="24">
        <f t="shared" si="9"/>
        <v>50.8</v>
      </c>
      <c r="W24" s="21"/>
      <c r="X24" s="21"/>
      <c r="Y24" s="21"/>
      <c r="Z24" s="21"/>
      <c r="AA24" s="21"/>
      <c r="AB24" s="21"/>
    </row>
    <row r="25" ht="34.5" customHeight="1">
      <c r="A25" s="24">
        <v>21.0</v>
      </c>
      <c r="B25" s="24">
        <v>110619.0</v>
      </c>
      <c r="C25" s="25"/>
      <c r="D25" s="26" t="s">
        <v>230</v>
      </c>
      <c r="E25" s="25" t="s">
        <v>21</v>
      </c>
      <c r="F25" s="27" t="s">
        <v>137</v>
      </c>
      <c r="G25" s="30">
        <v>18.5</v>
      </c>
      <c r="H25" s="29">
        <f t="shared" si="1"/>
        <v>74</v>
      </c>
      <c r="I25" s="30">
        <v>21.0</v>
      </c>
      <c r="J25" s="29">
        <f t="shared" si="2"/>
        <v>84</v>
      </c>
      <c r="K25" s="29">
        <v>24.0</v>
      </c>
      <c r="L25" s="29">
        <f t="shared" si="3"/>
        <v>96</v>
      </c>
      <c r="M25" s="30">
        <v>18.0</v>
      </c>
      <c r="N25" s="29">
        <f t="shared" si="4"/>
        <v>72</v>
      </c>
      <c r="O25" s="30">
        <v>24.0</v>
      </c>
      <c r="P25" s="29">
        <f t="shared" si="5"/>
        <v>96</v>
      </c>
      <c r="Q25" s="29">
        <f t="shared" si="6"/>
        <v>422</v>
      </c>
      <c r="R25" s="32">
        <v>22.0</v>
      </c>
      <c r="S25" s="29">
        <f t="shared" si="7"/>
        <v>88</v>
      </c>
      <c r="T25" s="32" t="s">
        <v>231</v>
      </c>
      <c r="U25" s="24">
        <f t="shared" si="8"/>
        <v>105.5</v>
      </c>
      <c r="V25" s="24">
        <f t="shared" si="9"/>
        <v>84.4</v>
      </c>
      <c r="W25" s="21"/>
      <c r="X25" s="21"/>
      <c r="Y25" s="21"/>
      <c r="Z25" s="21"/>
      <c r="AA25" s="21"/>
      <c r="AB25" s="21"/>
    </row>
    <row r="26" ht="34.5" customHeight="1">
      <c r="A26" s="24">
        <v>22.0</v>
      </c>
      <c r="B26" s="24">
        <v>110170.0</v>
      </c>
      <c r="C26" s="25"/>
      <c r="D26" s="26" t="s">
        <v>232</v>
      </c>
      <c r="E26" s="25" t="s">
        <v>25</v>
      </c>
      <c r="F26" s="27" t="s">
        <v>137</v>
      </c>
      <c r="G26" s="30">
        <v>15.0</v>
      </c>
      <c r="H26" s="29">
        <f t="shared" si="1"/>
        <v>60</v>
      </c>
      <c r="I26" s="30">
        <v>20.0</v>
      </c>
      <c r="J26" s="29">
        <f t="shared" si="2"/>
        <v>80</v>
      </c>
      <c r="K26" s="29">
        <v>14.0</v>
      </c>
      <c r="L26" s="29">
        <f t="shared" si="3"/>
        <v>56</v>
      </c>
      <c r="M26" s="30">
        <v>19.5</v>
      </c>
      <c r="N26" s="29">
        <f t="shared" si="4"/>
        <v>78</v>
      </c>
      <c r="O26" s="30">
        <v>17.5</v>
      </c>
      <c r="P26" s="29">
        <f t="shared" si="5"/>
        <v>70</v>
      </c>
      <c r="Q26" s="29">
        <f t="shared" si="6"/>
        <v>344</v>
      </c>
      <c r="R26" s="32">
        <v>19.0</v>
      </c>
      <c r="S26" s="29">
        <f t="shared" si="7"/>
        <v>76</v>
      </c>
      <c r="T26" s="32" t="s">
        <v>233</v>
      </c>
      <c r="U26" s="24">
        <f t="shared" si="8"/>
        <v>86</v>
      </c>
      <c r="V26" s="24">
        <f t="shared" si="9"/>
        <v>68.8</v>
      </c>
      <c r="W26" s="21"/>
      <c r="X26" s="21"/>
      <c r="Y26" s="21"/>
      <c r="Z26" s="21"/>
      <c r="AA26" s="21"/>
      <c r="AB26" s="21"/>
    </row>
    <row r="27" ht="34.5" customHeight="1">
      <c r="A27" s="24">
        <v>23.0</v>
      </c>
      <c r="B27" s="24">
        <v>110154.0</v>
      </c>
      <c r="C27" s="25"/>
      <c r="D27" s="26" t="s">
        <v>234</v>
      </c>
      <c r="E27" s="25" t="s">
        <v>25</v>
      </c>
      <c r="F27" s="27" t="s">
        <v>137</v>
      </c>
      <c r="G27" s="30">
        <v>21.5</v>
      </c>
      <c r="H27" s="29">
        <f t="shared" si="1"/>
        <v>86</v>
      </c>
      <c r="I27" s="30">
        <v>24.0</v>
      </c>
      <c r="J27" s="29">
        <f t="shared" si="2"/>
        <v>96</v>
      </c>
      <c r="K27" s="29">
        <v>25.0</v>
      </c>
      <c r="L27" s="29">
        <f t="shared" si="3"/>
        <v>100</v>
      </c>
      <c r="M27" s="30">
        <v>21.0</v>
      </c>
      <c r="N27" s="29">
        <f t="shared" si="4"/>
        <v>84</v>
      </c>
      <c r="O27" s="30">
        <v>24.0</v>
      </c>
      <c r="P27" s="29">
        <f t="shared" si="5"/>
        <v>96</v>
      </c>
      <c r="Q27" s="29">
        <f t="shared" si="6"/>
        <v>462</v>
      </c>
      <c r="R27" s="32">
        <v>24.0</v>
      </c>
      <c r="S27" s="29">
        <f t="shared" si="7"/>
        <v>96</v>
      </c>
      <c r="T27" s="32" t="s">
        <v>235</v>
      </c>
      <c r="U27" s="24">
        <f t="shared" si="8"/>
        <v>115.5</v>
      </c>
      <c r="V27" s="24">
        <f t="shared" si="9"/>
        <v>92.4</v>
      </c>
      <c r="W27" s="21"/>
      <c r="X27" s="21"/>
      <c r="Y27" s="21"/>
      <c r="Z27" s="21"/>
      <c r="AA27" s="21"/>
      <c r="AB27" s="21"/>
    </row>
    <row r="28" ht="34.5" customHeight="1">
      <c r="A28" s="24">
        <v>24.0</v>
      </c>
      <c r="B28" s="24">
        <v>110621.0</v>
      </c>
      <c r="C28" s="25"/>
      <c r="D28" s="26" t="s">
        <v>236</v>
      </c>
      <c r="E28" s="131" t="s">
        <v>25</v>
      </c>
      <c r="F28" s="27" t="s">
        <v>137</v>
      </c>
      <c r="G28" s="30">
        <v>17.0</v>
      </c>
      <c r="H28" s="29">
        <f t="shared" si="1"/>
        <v>68</v>
      </c>
      <c r="I28" s="30">
        <v>24.3</v>
      </c>
      <c r="J28" s="29">
        <f t="shared" si="2"/>
        <v>97.2</v>
      </c>
      <c r="K28" s="29">
        <v>17.0</v>
      </c>
      <c r="L28" s="29">
        <f t="shared" si="3"/>
        <v>68</v>
      </c>
      <c r="M28" s="30">
        <v>21.0</v>
      </c>
      <c r="N28" s="29">
        <f t="shared" si="4"/>
        <v>84</v>
      </c>
      <c r="O28" s="30">
        <v>18.5</v>
      </c>
      <c r="P28" s="29">
        <f t="shared" si="5"/>
        <v>74</v>
      </c>
      <c r="Q28" s="29">
        <f t="shared" si="6"/>
        <v>391.2</v>
      </c>
      <c r="R28" s="32">
        <v>22.0</v>
      </c>
      <c r="S28" s="29">
        <f t="shared" si="7"/>
        <v>88</v>
      </c>
      <c r="T28" s="32" t="s">
        <v>237</v>
      </c>
      <c r="U28" s="24">
        <f t="shared" si="8"/>
        <v>97.8</v>
      </c>
      <c r="V28" s="24">
        <f t="shared" si="9"/>
        <v>78.24</v>
      </c>
      <c r="W28" s="21"/>
      <c r="X28" s="21"/>
      <c r="Y28" s="21"/>
      <c r="Z28" s="21"/>
      <c r="AA28" s="21"/>
      <c r="AB28" s="21"/>
    </row>
    <row r="29" ht="34.5" customHeight="1">
      <c r="A29" s="24">
        <v>25.0</v>
      </c>
      <c r="B29" s="24">
        <v>110147.0</v>
      </c>
      <c r="C29" s="25"/>
      <c r="D29" s="26" t="s">
        <v>238</v>
      </c>
      <c r="E29" s="25" t="s">
        <v>25</v>
      </c>
      <c r="F29" s="27" t="s">
        <v>137</v>
      </c>
      <c r="G29" s="30">
        <v>17.5</v>
      </c>
      <c r="H29" s="29">
        <f t="shared" si="1"/>
        <v>70</v>
      </c>
      <c r="I29" s="30">
        <v>23.3</v>
      </c>
      <c r="J29" s="29">
        <f t="shared" si="2"/>
        <v>93.2</v>
      </c>
      <c r="K29" s="30"/>
      <c r="L29" s="29">
        <f t="shared" si="3"/>
        <v>0</v>
      </c>
      <c r="M29" s="30">
        <v>21.0</v>
      </c>
      <c r="N29" s="29">
        <f t="shared" si="4"/>
        <v>84</v>
      </c>
      <c r="O29" s="30">
        <v>21.5</v>
      </c>
      <c r="P29" s="29">
        <f t="shared" si="5"/>
        <v>86</v>
      </c>
      <c r="Q29" s="29">
        <f t="shared" si="6"/>
        <v>333.2</v>
      </c>
      <c r="R29" s="32">
        <v>21.5</v>
      </c>
      <c r="S29" s="29">
        <f t="shared" si="7"/>
        <v>86</v>
      </c>
      <c r="T29" s="32" t="s">
        <v>239</v>
      </c>
      <c r="U29" s="24">
        <f t="shared" si="8"/>
        <v>83.3</v>
      </c>
      <c r="V29" s="24">
        <f t="shared" si="9"/>
        <v>66.64</v>
      </c>
      <c r="W29" s="21"/>
      <c r="X29" s="21"/>
      <c r="Y29" s="21"/>
      <c r="Z29" s="21"/>
      <c r="AA29" s="21"/>
      <c r="AB29" s="21"/>
    </row>
    <row r="30" ht="34.5" customHeight="1">
      <c r="A30" s="24">
        <v>26.0</v>
      </c>
      <c r="B30" s="24">
        <v>110044.0</v>
      </c>
      <c r="C30" s="25"/>
      <c r="D30" s="26" t="s">
        <v>240</v>
      </c>
      <c r="E30" s="24" t="s">
        <v>25</v>
      </c>
      <c r="F30" s="27" t="s">
        <v>137</v>
      </c>
      <c r="G30" s="30">
        <v>16.5</v>
      </c>
      <c r="H30" s="29">
        <f t="shared" si="1"/>
        <v>66</v>
      </c>
      <c r="I30" s="30">
        <v>24.5</v>
      </c>
      <c r="J30" s="29">
        <f t="shared" si="2"/>
        <v>98</v>
      </c>
      <c r="K30" s="29">
        <v>22.5</v>
      </c>
      <c r="L30" s="29">
        <f t="shared" si="3"/>
        <v>90</v>
      </c>
      <c r="M30" s="30">
        <v>24.5</v>
      </c>
      <c r="N30" s="29">
        <f t="shared" si="4"/>
        <v>98</v>
      </c>
      <c r="O30" s="30">
        <v>24.0</v>
      </c>
      <c r="P30" s="29">
        <f t="shared" si="5"/>
        <v>96</v>
      </c>
      <c r="Q30" s="29">
        <f t="shared" si="6"/>
        <v>448</v>
      </c>
      <c r="R30" s="32">
        <v>21.5</v>
      </c>
      <c r="S30" s="29">
        <f t="shared" si="7"/>
        <v>86</v>
      </c>
      <c r="T30" s="32" t="s">
        <v>241</v>
      </c>
      <c r="U30" s="24">
        <f t="shared" si="8"/>
        <v>112</v>
      </c>
      <c r="V30" s="24">
        <f t="shared" si="9"/>
        <v>89.6</v>
      </c>
      <c r="W30" s="21"/>
      <c r="X30" s="21"/>
      <c r="Y30" s="21"/>
      <c r="Z30" s="21"/>
      <c r="AA30" s="21"/>
      <c r="AB30" s="21"/>
    </row>
    <row r="31" ht="34.5" customHeight="1">
      <c r="A31" s="24">
        <v>27.0</v>
      </c>
      <c r="B31" s="24">
        <v>110092.0</v>
      </c>
      <c r="C31" s="25"/>
      <c r="D31" s="26" t="s">
        <v>242</v>
      </c>
      <c r="E31" s="24" t="s">
        <v>21</v>
      </c>
      <c r="F31" s="27" t="s">
        <v>137</v>
      </c>
      <c r="G31" s="30">
        <v>19.5</v>
      </c>
      <c r="H31" s="29">
        <f t="shared" si="1"/>
        <v>78</v>
      </c>
      <c r="I31" s="30">
        <v>24.0</v>
      </c>
      <c r="J31" s="29">
        <f t="shared" si="2"/>
        <v>96</v>
      </c>
      <c r="K31" s="29">
        <v>23.0</v>
      </c>
      <c r="L31" s="29">
        <f t="shared" si="3"/>
        <v>92</v>
      </c>
      <c r="M31" s="30">
        <v>20.5</v>
      </c>
      <c r="N31" s="29">
        <f t="shared" si="4"/>
        <v>82</v>
      </c>
      <c r="O31" s="30">
        <v>24.0</v>
      </c>
      <c r="P31" s="29">
        <f t="shared" si="5"/>
        <v>96</v>
      </c>
      <c r="Q31" s="29">
        <f t="shared" si="6"/>
        <v>444</v>
      </c>
      <c r="R31" s="32">
        <v>19.0</v>
      </c>
      <c r="S31" s="29">
        <f t="shared" si="7"/>
        <v>76</v>
      </c>
      <c r="T31" s="32" t="s">
        <v>243</v>
      </c>
      <c r="U31" s="24">
        <f t="shared" si="8"/>
        <v>111</v>
      </c>
      <c r="V31" s="24">
        <f t="shared" si="9"/>
        <v>88.8</v>
      </c>
      <c r="W31" s="21"/>
      <c r="X31" s="21"/>
      <c r="Y31" s="21"/>
      <c r="Z31" s="21"/>
      <c r="AA31" s="21"/>
      <c r="AB31" s="21"/>
    </row>
    <row r="32" ht="34.5" customHeight="1">
      <c r="A32" s="24">
        <v>28.0</v>
      </c>
      <c r="B32" s="24">
        <v>110148.0</v>
      </c>
      <c r="C32" s="25"/>
      <c r="D32" s="26" t="s">
        <v>244</v>
      </c>
      <c r="E32" s="25" t="s">
        <v>25</v>
      </c>
      <c r="F32" s="27" t="s">
        <v>137</v>
      </c>
      <c r="G32" s="30">
        <v>20.0</v>
      </c>
      <c r="H32" s="29">
        <f t="shared" si="1"/>
        <v>80</v>
      </c>
      <c r="I32" s="30">
        <v>25.0</v>
      </c>
      <c r="J32" s="29">
        <f t="shared" si="2"/>
        <v>100</v>
      </c>
      <c r="K32" s="29">
        <v>25.0</v>
      </c>
      <c r="L32" s="29">
        <f t="shared" si="3"/>
        <v>100</v>
      </c>
      <c r="M32" s="30">
        <v>25.0</v>
      </c>
      <c r="N32" s="29">
        <f t="shared" si="4"/>
        <v>100</v>
      </c>
      <c r="O32" s="30">
        <v>25.0</v>
      </c>
      <c r="P32" s="29">
        <f t="shared" si="5"/>
        <v>100</v>
      </c>
      <c r="Q32" s="29">
        <f t="shared" si="6"/>
        <v>480</v>
      </c>
      <c r="R32" s="32">
        <v>25.0</v>
      </c>
      <c r="S32" s="29">
        <f t="shared" si="7"/>
        <v>100</v>
      </c>
      <c r="T32" s="32" t="s">
        <v>245</v>
      </c>
      <c r="U32" s="24">
        <f t="shared" si="8"/>
        <v>120</v>
      </c>
      <c r="V32" s="24">
        <f t="shared" si="9"/>
        <v>96</v>
      </c>
      <c r="W32" s="21"/>
      <c r="X32" s="21"/>
      <c r="Y32" s="21"/>
      <c r="Z32" s="21"/>
      <c r="AA32" s="21"/>
      <c r="AB32" s="21"/>
    </row>
    <row r="33" ht="34.5" customHeight="1">
      <c r="A33" s="24">
        <v>29.0</v>
      </c>
      <c r="B33" s="24">
        <v>110036.0</v>
      </c>
      <c r="C33" s="25"/>
      <c r="D33" s="26" t="s">
        <v>246</v>
      </c>
      <c r="E33" s="25" t="s">
        <v>21</v>
      </c>
      <c r="F33" s="27" t="s">
        <v>137</v>
      </c>
      <c r="G33" s="30">
        <v>21.5</v>
      </c>
      <c r="H33" s="29">
        <f t="shared" si="1"/>
        <v>86</v>
      </c>
      <c r="I33" s="30">
        <v>20.0</v>
      </c>
      <c r="J33" s="29">
        <f t="shared" si="2"/>
        <v>80</v>
      </c>
      <c r="K33" s="29">
        <v>23.0</v>
      </c>
      <c r="L33" s="29">
        <f t="shared" si="3"/>
        <v>92</v>
      </c>
      <c r="M33" s="30">
        <v>19.0</v>
      </c>
      <c r="N33" s="29">
        <f t="shared" si="4"/>
        <v>76</v>
      </c>
      <c r="O33" s="30">
        <v>25.0</v>
      </c>
      <c r="P33" s="29">
        <f t="shared" si="5"/>
        <v>100</v>
      </c>
      <c r="Q33" s="29">
        <f t="shared" si="6"/>
        <v>434</v>
      </c>
      <c r="R33" s="32">
        <v>22.5</v>
      </c>
      <c r="S33" s="29">
        <f t="shared" si="7"/>
        <v>90</v>
      </c>
      <c r="T33" s="32" t="s">
        <v>202</v>
      </c>
      <c r="U33" s="24">
        <f t="shared" si="8"/>
        <v>108.5</v>
      </c>
      <c r="V33" s="24">
        <f t="shared" si="9"/>
        <v>86.8</v>
      </c>
      <c r="W33" s="21"/>
      <c r="X33" s="21"/>
      <c r="Y33" s="21"/>
      <c r="Z33" s="21"/>
      <c r="AA33" s="21"/>
      <c r="AB33" s="21"/>
    </row>
    <row r="34" ht="34.5" customHeight="1">
      <c r="A34" s="24">
        <v>30.0</v>
      </c>
      <c r="B34" s="24">
        <v>230273.0</v>
      </c>
      <c r="C34" s="25"/>
      <c r="D34" s="26" t="s">
        <v>247</v>
      </c>
      <c r="E34" s="25" t="s">
        <v>21</v>
      </c>
      <c r="F34" s="27" t="s">
        <v>137</v>
      </c>
      <c r="G34" s="30">
        <v>11.0</v>
      </c>
      <c r="H34" s="29">
        <f t="shared" si="1"/>
        <v>44</v>
      </c>
      <c r="I34" s="30">
        <v>11.0</v>
      </c>
      <c r="J34" s="29">
        <f t="shared" si="2"/>
        <v>44</v>
      </c>
      <c r="K34" s="29">
        <v>10.0</v>
      </c>
      <c r="L34" s="29">
        <f t="shared" si="3"/>
        <v>40</v>
      </c>
      <c r="M34" s="30">
        <v>13.0</v>
      </c>
      <c r="N34" s="29">
        <f t="shared" si="4"/>
        <v>52</v>
      </c>
      <c r="O34" s="30">
        <v>10.5</v>
      </c>
      <c r="P34" s="29">
        <f t="shared" si="5"/>
        <v>42</v>
      </c>
      <c r="Q34" s="29">
        <f t="shared" si="6"/>
        <v>222</v>
      </c>
      <c r="R34" s="32">
        <v>16.0</v>
      </c>
      <c r="S34" s="29">
        <f t="shared" si="7"/>
        <v>64</v>
      </c>
      <c r="T34" s="32" t="s">
        <v>248</v>
      </c>
      <c r="U34" s="24">
        <f t="shared" si="8"/>
        <v>55.5</v>
      </c>
      <c r="V34" s="24">
        <f t="shared" si="9"/>
        <v>44.4</v>
      </c>
      <c r="W34" s="21"/>
      <c r="X34" s="21"/>
      <c r="Y34" s="21"/>
      <c r="Z34" s="21"/>
      <c r="AA34" s="21"/>
      <c r="AB34" s="21"/>
    </row>
    <row r="35" ht="34.5" customHeight="1">
      <c r="A35" s="24"/>
      <c r="B35" s="24"/>
      <c r="C35" s="25"/>
      <c r="D35" s="26"/>
      <c r="E35" s="131"/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9"/>
      <c r="S35" s="39"/>
      <c r="T35" s="39"/>
      <c r="U35" s="24"/>
      <c r="V35" s="24"/>
      <c r="W35" s="21"/>
      <c r="X35" s="21"/>
      <c r="Y35" s="21"/>
      <c r="Z35" s="21"/>
      <c r="AA35" s="21"/>
      <c r="AB35" s="21"/>
    </row>
    <row r="36" ht="34.5" hidden="1" customHeight="1">
      <c r="A36" s="24"/>
      <c r="B36" s="24"/>
      <c r="C36" s="25"/>
      <c r="D36" s="26"/>
      <c r="E36" s="131"/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9"/>
      <c r="S36" s="39"/>
      <c r="T36" s="39"/>
      <c r="U36" s="24"/>
      <c r="V36" s="24"/>
      <c r="W36" s="21"/>
      <c r="X36" s="21"/>
      <c r="Y36" s="21"/>
      <c r="Z36" s="21"/>
      <c r="AA36" s="21"/>
      <c r="AB36" s="21"/>
    </row>
    <row r="37" ht="19.5" hidden="1" customHeight="1">
      <c r="A37" s="142"/>
      <c r="B37" s="142"/>
      <c r="C37" s="142"/>
      <c r="D37" s="143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9"/>
      <c r="S37" s="39"/>
      <c r="T37" s="39"/>
      <c r="U37" s="24"/>
      <c r="V37" s="24"/>
      <c r="W37" s="21"/>
      <c r="X37" s="21"/>
      <c r="Y37" s="21"/>
      <c r="Z37" s="21"/>
      <c r="AA37" s="21"/>
      <c r="AB37" s="21"/>
    </row>
    <row r="38" ht="19.5" hidden="1" customHeight="1">
      <c r="A38" s="142"/>
      <c r="B38" s="142"/>
      <c r="C38" s="142"/>
      <c r="D38" s="143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9"/>
      <c r="S38" s="39"/>
      <c r="T38" s="39"/>
      <c r="U38" s="24"/>
      <c r="V38" s="24"/>
      <c r="W38" s="21"/>
      <c r="X38" s="21"/>
      <c r="Y38" s="21"/>
      <c r="Z38" s="21"/>
      <c r="AA38" s="21"/>
      <c r="AB38" s="21"/>
    </row>
    <row r="39" ht="19.5" hidden="1" customHeight="1">
      <c r="A39" s="24"/>
      <c r="B39" s="24"/>
      <c r="C39" s="24"/>
      <c r="D39" s="26"/>
      <c r="E39" s="24"/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9"/>
      <c r="S39" s="39"/>
      <c r="T39" s="39"/>
      <c r="U39" s="24"/>
      <c r="V39" s="24"/>
      <c r="W39" s="21"/>
      <c r="X39" s="21"/>
      <c r="Y39" s="21"/>
      <c r="Z39" s="21"/>
      <c r="AA39" s="21"/>
      <c r="AB39" s="21"/>
    </row>
    <row r="40" ht="19.5" hidden="1" customHeight="1">
      <c r="A40" s="24"/>
      <c r="B40" s="24"/>
      <c r="C40" s="24"/>
      <c r="D40" s="26"/>
      <c r="E40" s="24"/>
      <c r="F40" s="24"/>
      <c r="G40" s="26"/>
      <c r="H40" s="24"/>
      <c r="I40" s="24"/>
      <c r="J40" s="24"/>
      <c r="K40" s="24"/>
      <c r="L40" s="24"/>
      <c r="M40" s="24"/>
      <c r="N40" s="80"/>
      <c r="O40" s="80"/>
      <c r="P40" s="24"/>
      <c r="Q40" s="24"/>
      <c r="R40" s="24"/>
      <c r="S40" s="24"/>
      <c r="T40" s="24"/>
      <c r="U40" s="24"/>
      <c r="V40" s="24"/>
      <c r="W40" s="21"/>
      <c r="X40" s="21"/>
      <c r="Y40" s="21"/>
      <c r="Z40" s="21"/>
      <c r="AA40" s="21"/>
      <c r="AB40" s="21"/>
    </row>
    <row r="41" ht="19.5" hidden="1" customHeight="1">
      <c r="A41" s="24"/>
      <c r="B41" s="24"/>
      <c r="C41" s="24"/>
      <c r="D41" s="26"/>
      <c r="E41" s="24"/>
      <c r="F41" s="24"/>
      <c r="G41" s="26"/>
      <c r="H41" s="24"/>
      <c r="I41" s="24"/>
      <c r="J41" s="24"/>
      <c r="K41" s="24"/>
      <c r="L41" s="24"/>
      <c r="M41" s="24"/>
      <c r="N41" s="80"/>
      <c r="O41" s="80"/>
      <c r="P41" s="24"/>
      <c r="Q41" s="24"/>
      <c r="R41" s="24"/>
      <c r="S41" s="24"/>
      <c r="T41" s="24"/>
      <c r="U41" s="24"/>
      <c r="V41" s="24"/>
      <c r="W41" s="21"/>
      <c r="X41" s="21"/>
      <c r="Y41" s="21"/>
      <c r="Z41" s="21"/>
      <c r="AA41" s="21"/>
      <c r="AB41" s="21"/>
    </row>
    <row r="42" ht="19.5" hidden="1" customHeight="1">
      <c r="A42" s="24"/>
      <c r="B42" s="24"/>
      <c r="C42" s="24"/>
      <c r="D42" s="26"/>
      <c r="E42" s="24"/>
      <c r="F42" s="24"/>
      <c r="G42" s="26"/>
      <c r="H42" s="24"/>
      <c r="I42" s="24"/>
      <c r="J42" s="24"/>
      <c r="K42" s="24"/>
      <c r="L42" s="24"/>
      <c r="M42" s="24"/>
      <c r="N42" s="80"/>
      <c r="O42" s="80"/>
      <c r="P42" s="24"/>
      <c r="Q42" s="24"/>
      <c r="R42" s="24"/>
      <c r="S42" s="24"/>
      <c r="T42" s="24"/>
      <c r="U42" s="24"/>
      <c r="V42" s="24"/>
      <c r="W42" s="21"/>
      <c r="X42" s="21"/>
      <c r="Y42" s="21"/>
      <c r="Z42" s="21"/>
      <c r="AA42" s="21"/>
      <c r="AB42" s="21"/>
    </row>
    <row r="43" ht="15.75" customHeight="1">
      <c r="A43" s="46"/>
      <c r="B43" s="24"/>
      <c r="C43" s="24"/>
      <c r="D43" s="44" t="s">
        <v>67</v>
      </c>
      <c r="E43" s="45"/>
      <c r="F43" s="45"/>
      <c r="G43" s="44"/>
      <c r="H43" s="50">
        <f>AVERAGE(H5:H42)</f>
        <v>66.26666667</v>
      </c>
      <c r="I43" s="50"/>
      <c r="J43" s="50">
        <f>AVERAGE(J5:J42)</f>
        <v>78.97333333</v>
      </c>
      <c r="K43" s="50"/>
      <c r="L43" s="50">
        <f>AVERAGE(L5:L42)</f>
        <v>76.16</v>
      </c>
      <c r="M43" s="50"/>
      <c r="N43" s="50">
        <f>AVERAGE(N5:N42)</f>
        <v>73.33333333</v>
      </c>
      <c r="O43" s="50"/>
      <c r="P43" s="50">
        <f>AVERAGE(P5:P42)</f>
        <v>78.46666667</v>
      </c>
      <c r="Q43" s="50"/>
      <c r="R43" s="50"/>
      <c r="S43" s="50"/>
      <c r="T43" s="50"/>
      <c r="U43" s="50"/>
      <c r="V43" s="50">
        <f>AVERAGE(V5:V42)</f>
        <v>74.64</v>
      </c>
      <c r="W43" s="58"/>
      <c r="X43" s="58"/>
      <c r="Y43" s="58"/>
      <c r="Z43" s="58"/>
      <c r="AA43" s="58"/>
      <c r="AB43" s="58"/>
    </row>
    <row r="44" ht="15.75" customHeight="1">
      <c r="A44" s="46"/>
      <c r="B44" s="24"/>
      <c r="C44" s="24"/>
      <c r="D44" s="44" t="s">
        <v>68</v>
      </c>
      <c r="E44" s="45"/>
      <c r="F44" s="45"/>
      <c r="G44" s="53"/>
      <c r="H44" s="34">
        <f>MAX(H5:H42)</f>
        <v>86</v>
      </c>
      <c r="I44" s="34"/>
      <c r="J44" s="34">
        <f>MAX(J5:J42)</f>
        <v>100</v>
      </c>
      <c r="K44" s="34"/>
      <c r="L44" s="34">
        <f>MAX(L5:L42)</f>
        <v>100</v>
      </c>
      <c r="M44" s="34"/>
      <c r="N44" s="34">
        <f>MAX(N5:N42)</f>
        <v>100</v>
      </c>
      <c r="O44" s="34"/>
      <c r="P44" s="34">
        <f>MAX(P5:P42)</f>
        <v>100</v>
      </c>
      <c r="Q44" s="34"/>
      <c r="R44" s="34"/>
      <c r="S44" s="34"/>
      <c r="T44" s="34"/>
      <c r="U44" s="34"/>
      <c r="V44" s="34">
        <f>MAX(V5:V42)</f>
        <v>96</v>
      </c>
      <c r="W44" s="58"/>
      <c r="X44" s="58"/>
      <c r="Y44" s="58"/>
      <c r="Z44" s="58"/>
      <c r="AA44" s="58"/>
      <c r="AB44" s="58"/>
    </row>
    <row r="45" ht="15.75" customHeight="1">
      <c r="A45" s="46"/>
      <c r="B45" s="47"/>
      <c r="C45" s="46"/>
      <c r="D45" s="44" t="s">
        <v>69</v>
      </c>
      <c r="E45" s="45"/>
      <c r="F45" s="45"/>
      <c r="G45" s="53"/>
      <c r="H45" s="34">
        <f>MIN(H5:H42)</f>
        <v>0</v>
      </c>
      <c r="I45" s="34"/>
      <c r="J45" s="34">
        <f>MIN(J5:J42)</f>
        <v>32</v>
      </c>
      <c r="K45" s="34"/>
      <c r="L45" s="34">
        <f>MIN(L5:L42)</f>
        <v>0</v>
      </c>
      <c r="M45" s="34"/>
      <c r="N45" s="34">
        <f>MIN(N5:N42)</f>
        <v>40</v>
      </c>
      <c r="O45" s="34"/>
      <c r="P45" s="34">
        <f>MIN(P5:P42)</f>
        <v>34</v>
      </c>
      <c r="Q45" s="34"/>
      <c r="R45" s="34"/>
      <c r="S45" s="34"/>
      <c r="T45" s="34"/>
      <c r="U45" s="34"/>
      <c r="V45" s="34">
        <f>MIN(V5:V42)</f>
        <v>38.4</v>
      </c>
      <c r="W45" s="4"/>
      <c r="X45" s="4"/>
      <c r="Y45" s="4"/>
      <c r="Z45" s="4"/>
      <c r="AA45" s="4"/>
      <c r="AB45" s="4"/>
    </row>
    <row r="46" ht="15.75" customHeight="1">
      <c r="A46" s="46"/>
      <c r="B46" s="47"/>
      <c r="C46" s="46"/>
      <c r="D46" s="82" t="s">
        <v>70</v>
      </c>
      <c r="E46" s="81"/>
      <c r="F46" s="81"/>
      <c r="G46" s="57"/>
      <c r="H46" s="34">
        <f>COUNTIFS(H5:H40, "&lt;40")</f>
        <v>1</v>
      </c>
      <c r="I46" s="34"/>
      <c r="J46" s="34">
        <f>COUNTIFS(J5:J40, "&lt;40")</f>
        <v>2</v>
      </c>
      <c r="K46" s="34"/>
      <c r="L46" s="34">
        <f>COUNTIFS(L5:L40, "&lt;40")</f>
        <v>2</v>
      </c>
      <c r="M46" s="34"/>
      <c r="N46" s="34">
        <f>COUNTIFS(N5:N40, "&lt;40")</f>
        <v>0</v>
      </c>
      <c r="O46" s="34"/>
      <c r="P46" s="34">
        <f>COUNTIFS(P5:P40, "&lt;40")</f>
        <v>1</v>
      </c>
      <c r="Q46" s="34"/>
      <c r="R46" s="34"/>
      <c r="S46" s="34"/>
      <c r="T46" s="34"/>
      <c r="U46" s="34"/>
      <c r="V46" s="34">
        <f>COUNTIFS(V5:V40, "&lt;=4")</f>
        <v>0</v>
      </c>
      <c r="W46" s="4"/>
      <c r="X46" s="4"/>
      <c r="Y46" s="4"/>
      <c r="Z46" s="4"/>
      <c r="AA46" s="4"/>
      <c r="AB46" s="4"/>
    </row>
    <row r="47" ht="15.75" customHeight="1">
      <c r="A47" s="46"/>
      <c r="B47" s="47"/>
      <c r="C47" s="46"/>
      <c r="D47" s="82" t="s">
        <v>71</v>
      </c>
      <c r="E47" s="81"/>
      <c r="F47" s="81"/>
      <c r="G47" s="57"/>
      <c r="H47" s="34">
        <f>COUNTIFS(H5:H40, "&gt;=60")</f>
        <v>24</v>
      </c>
      <c r="I47" s="34"/>
      <c r="J47" s="34">
        <f>COUNTIFS(J5:J40, "&gt;=60")</f>
        <v>25</v>
      </c>
      <c r="K47" s="34"/>
      <c r="L47" s="34">
        <f>COUNTIFS(L5:L40, "&gt;=60")</f>
        <v>25</v>
      </c>
      <c r="M47" s="34"/>
      <c r="N47" s="34">
        <f>COUNTIFS(N5:N40, "&gt;=60")</f>
        <v>24</v>
      </c>
      <c r="O47" s="34"/>
      <c r="P47" s="34">
        <f>COUNTIFS(P5:P40, "&gt;=60")</f>
        <v>24</v>
      </c>
      <c r="Q47" s="34"/>
      <c r="R47" s="34"/>
      <c r="S47" s="34"/>
      <c r="T47" s="34"/>
      <c r="U47" s="34"/>
      <c r="V47" s="34">
        <f>COUNTIFS(V5:V40, "&gt;=6")</f>
        <v>30</v>
      </c>
      <c r="W47" s="4"/>
      <c r="X47" s="4"/>
      <c r="Y47" s="4"/>
      <c r="Z47" s="4"/>
      <c r="AA47" s="4"/>
      <c r="AB47" s="4"/>
    </row>
    <row r="48" ht="15.75" customHeight="1">
      <c r="A48" s="4"/>
      <c r="B48" s="58"/>
      <c r="C48" s="4"/>
      <c r="D48" s="4"/>
      <c r="E48" s="58"/>
      <c r="F48" s="58"/>
      <c r="G48" s="4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4"/>
      <c r="X48" s="4"/>
      <c r="Y48" s="4"/>
      <c r="Z48" s="4"/>
      <c r="AA48" s="4"/>
      <c r="AB48" s="4"/>
    </row>
    <row r="49" ht="15.75" customHeight="1">
      <c r="A49" s="62" t="s">
        <v>72</v>
      </c>
      <c r="B49" s="63"/>
      <c r="C49" s="64"/>
      <c r="D49" s="64"/>
      <c r="E49" s="63"/>
      <c r="F49" s="63"/>
      <c r="G49" s="64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4"/>
      <c r="X49" s="64"/>
      <c r="Y49" s="64"/>
      <c r="Z49" s="64"/>
      <c r="AA49" s="64"/>
      <c r="AB49" s="64"/>
    </row>
    <row r="50" ht="15.75" customHeight="1">
      <c r="A50" s="64"/>
      <c r="B50" s="63"/>
      <c r="C50" s="64"/>
      <c r="D50" s="64"/>
      <c r="E50" s="63"/>
      <c r="F50" s="63"/>
      <c r="G50" s="64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4"/>
      <c r="X50" s="64"/>
      <c r="Y50" s="64"/>
      <c r="Z50" s="64"/>
      <c r="AA50" s="64"/>
      <c r="AB50" s="64"/>
    </row>
    <row r="51" ht="18.75" customHeight="1">
      <c r="A51" s="62"/>
      <c r="B51" s="63"/>
      <c r="C51" s="64"/>
      <c r="D51" s="64"/>
      <c r="E51" s="63"/>
      <c r="F51" s="63"/>
      <c r="G51" s="64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  <c r="X51" s="64"/>
      <c r="Y51" s="64"/>
      <c r="Z51" s="64"/>
      <c r="AA51" s="64"/>
      <c r="AB51" s="64"/>
    </row>
    <row r="52" ht="15.75" customHeight="1">
      <c r="A52" s="65" t="s">
        <v>73</v>
      </c>
      <c r="B52" s="65"/>
      <c r="C52" s="65"/>
      <c r="D52" s="64"/>
      <c r="E52" s="63"/>
      <c r="F52" s="63"/>
      <c r="G52" s="65"/>
      <c r="H52" s="65"/>
      <c r="I52" s="66" t="s">
        <v>74</v>
      </c>
      <c r="J52" s="65"/>
      <c r="K52" s="65"/>
      <c r="L52" s="63"/>
      <c r="M52" s="63"/>
      <c r="N52" s="63"/>
      <c r="O52" s="63"/>
      <c r="P52" s="63"/>
      <c r="Q52" s="63"/>
      <c r="R52" s="65"/>
      <c r="S52" s="65"/>
      <c r="T52" s="65" t="s">
        <v>75</v>
      </c>
      <c r="U52" s="63"/>
      <c r="V52" s="63"/>
      <c r="W52" s="64"/>
      <c r="X52" s="64"/>
      <c r="Y52" s="64"/>
      <c r="Z52" s="64"/>
      <c r="AA52" s="64"/>
      <c r="AB52" s="64"/>
    </row>
    <row r="53" ht="15.75" customHeight="1">
      <c r="A53" s="4"/>
      <c r="B53" s="58"/>
      <c r="C53" s="4"/>
      <c r="D53" s="4"/>
      <c r="E53" s="58"/>
      <c r="F53" s="58"/>
      <c r="G53" s="4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4"/>
      <c r="X53" s="4"/>
      <c r="Y53" s="4"/>
      <c r="Z53" s="4"/>
      <c r="AA53" s="4"/>
      <c r="AB53" s="4"/>
    </row>
    <row r="54" ht="15.75" customHeight="1">
      <c r="A54" s="4"/>
      <c r="B54" s="58"/>
      <c r="C54" s="4"/>
      <c r="D54" s="4"/>
      <c r="E54" s="58"/>
      <c r="F54" s="58"/>
      <c r="G54" s="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4"/>
      <c r="X54" s="4"/>
      <c r="Y54" s="4"/>
      <c r="Z54" s="4"/>
      <c r="AA54" s="4"/>
      <c r="AB54" s="4"/>
    </row>
    <row r="55" ht="15.75" customHeight="1">
      <c r="A55" s="4"/>
      <c r="B55" s="58"/>
      <c r="C55" s="4"/>
      <c r="D55" s="4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4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4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4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20">
    <mergeCell ref="B3:B4"/>
    <mergeCell ref="C3:C4"/>
    <mergeCell ref="F2:F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A1:V1"/>
    <mergeCell ref="A2:B2"/>
    <mergeCell ref="C2:D2"/>
    <mergeCell ref="E2:E4"/>
    <mergeCell ref="G2:T2"/>
    <mergeCell ref="A3:A4"/>
    <mergeCell ref="D3:D4"/>
    <mergeCell ref="V3:V4"/>
  </mergeCells>
  <printOptions horizontalCentered="1"/>
  <pageMargins bottom="0.46" footer="0.0" header="0.0" left="0.25" right="0.25" top="0.42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8" width="7.0"/>
    <col customWidth="1" min="19" max="19" width="7.43"/>
    <col customWidth="1" min="20" max="20" width="29.0"/>
    <col customWidth="1" hidden="1" min="21" max="21" width="9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1</v>
      </c>
      <c r="B2" s="18"/>
      <c r="C2" s="53"/>
      <c r="D2" s="144" t="s">
        <v>249</v>
      </c>
      <c r="E2" s="129" t="s">
        <v>8</v>
      </c>
      <c r="F2" s="130" t="s">
        <v>9</v>
      </c>
      <c r="G2" s="19" t="s">
        <v>250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45"/>
      <c r="V2" s="145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0.0" customHeight="1">
      <c r="A5" s="24">
        <v>1.0</v>
      </c>
      <c r="B5" s="24">
        <v>210240.0</v>
      </c>
      <c r="C5" s="25"/>
      <c r="D5" s="26" t="s">
        <v>251</v>
      </c>
      <c r="E5" s="131" t="s">
        <v>25</v>
      </c>
      <c r="F5" s="27" t="s">
        <v>137</v>
      </c>
      <c r="G5" s="30"/>
      <c r="H5" s="29"/>
      <c r="I5" s="30">
        <v>20.0</v>
      </c>
      <c r="J5" s="29">
        <f t="shared" ref="J5:J34" si="1">I5*4</f>
        <v>80</v>
      </c>
      <c r="K5" s="30">
        <v>22.0</v>
      </c>
      <c r="L5" s="29">
        <f t="shared" ref="L5:L34" si="2">K5*4</f>
        <v>88</v>
      </c>
      <c r="M5" s="30">
        <v>18.0</v>
      </c>
      <c r="N5" s="29">
        <f t="shared" ref="N5:N34" si="3">M5*4</f>
        <v>72</v>
      </c>
      <c r="O5" s="30">
        <v>22.0</v>
      </c>
      <c r="P5" s="29">
        <f t="shared" ref="P5:P34" si="4">O5*4</f>
        <v>88</v>
      </c>
      <c r="Q5" s="29">
        <f t="shared" ref="Q5:Q34" si="5">SUM(H5+J5+L5+N5+P5)</f>
        <v>328</v>
      </c>
      <c r="R5" s="30">
        <v>19.0</v>
      </c>
      <c r="S5" s="29">
        <f t="shared" ref="S5:S34" si="6">R5*4</f>
        <v>76</v>
      </c>
      <c r="T5" s="32" t="s">
        <v>52</v>
      </c>
      <c r="U5" s="34">
        <f t="shared" ref="U5:U34" si="7">SUM(G5+I5+K5+M5+O5)</f>
        <v>82</v>
      </c>
      <c r="V5" s="146">
        <f t="shared" ref="V5:V34" si="8">Q5*0.2</f>
        <v>65.6</v>
      </c>
      <c r="W5" s="21"/>
      <c r="X5" s="21"/>
      <c r="Y5" s="21"/>
      <c r="Z5" s="21"/>
      <c r="AA5" s="21"/>
      <c r="AB5" s="21"/>
    </row>
    <row r="6" ht="30.0" customHeight="1">
      <c r="A6" s="24">
        <v>2.0</v>
      </c>
      <c r="B6" s="24">
        <v>140349.0</v>
      </c>
      <c r="C6" s="25"/>
      <c r="D6" s="26" t="s">
        <v>252</v>
      </c>
      <c r="E6" s="25" t="s">
        <v>25</v>
      </c>
      <c r="F6" s="27" t="s">
        <v>137</v>
      </c>
      <c r="G6" s="30">
        <v>18.5</v>
      </c>
      <c r="H6" s="29">
        <f t="shared" ref="H6:H34" si="9">G6*4</f>
        <v>74</v>
      </c>
      <c r="I6" s="30">
        <v>19.0</v>
      </c>
      <c r="J6" s="29">
        <f t="shared" si="1"/>
        <v>76</v>
      </c>
      <c r="K6" s="30">
        <v>24.0</v>
      </c>
      <c r="L6" s="29">
        <f t="shared" si="2"/>
        <v>96</v>
      </c>
      <c r="M6" s="30">
        <v>23.5</v>
      </c>
      <c r="N6" s="29">
        <f t="shared" si="3"/>
        <v>94</v>
      </c>
      <c r="O6" s="30">
        <v>25.0</v>
      </c>
      <c r="P6" s="29">
        <f t="shared" si="4"/>
        <v>100</v>
      </c>
      <c r="Q6" s="29">
        <f t="shared" si="5"/>
        <v>440</v>
      </c>
      <c r="R6" s="32">
        <v>21.0</v>
      </c>
      <c r="S6" s="29">
        <f t="shared" si="6"/>
        <v>84</v>
      </c>
      <c r="T6" s="32" t="s">
        <v>253</v>
      </c>
      <c r="U6" s="34">
        <f t="shared" si="7"/>
        <v>110</v>
      </c>
      <c r="V6" s="146">
        <f t="shared" si="8"/>
        <v>88</v>
      </c>
      <c r="W6" s="21"/>
      <c r="X6" s="21"/>
      <c r="Y6" s="21"/>
      <c r="Z6" s="21"/>
      <c r="AA6" s="21"/>
      <c r="AB6" s="21"/>
    </row>
    <row r="7" ht="30.0" customHeight="1">
      <c r="A7" s="24">
        <v>3.0</v>
      </c>
      <c r="B7" s="24">
        <v>180146.0</v>
      </c>
      <c r="C7" s="25"/>
      <c r="D7" s="26" t="s">
        <v>254</v>
      </c>
      <c r="E7" s="25" t="s">
        <v>25</v>
      </c>
      <c r="F7" s="27" t="s">
        <v>137</v>
      </c>
      <c r="G7" s="30">
        <v>13.0</v>
      </c>
      <c r="H7" s="29">
        <f t="shared" si="9"/>
        <v>52</v>
      </c>
      <c r="I7" s="30">
        <v>17.0</v>
      </c>
      <c r="J7" s="29">
        <f t="shared" si="1"/>
        <v>68</v>
      </c>
      <c r="K7" s="30">
        <v>22.0</v>
      </c>
      <c r="L7" s="29">
        <f t="shared" si="2"/>
        <v>88</v>
      </c>
      <c r="M7" s="30">
        <v>18.5</v>
      </c>
      <c r="N7" s="29">
        <f t="shared" si="3"/>
        <v>74</v>
      </c>
      <c r="O7" s="30">
        <v>23.5</v>
      </c>
      <c r="P7" s="29">
        <f t="shared" si="4"/>
        <v>94</v>
      </c>
      <c r="Q7" s="29">
        <f t="shared" si="5"/>
        <v>376</v>
      </c>
      <c r="R7" s="32">
        <v>24.0</v>
      </c>
      <c r="S7" s="29">
        <f t="shared" si="6"/>
        <v>96</v>
      </c>
      <c r="T7" s="32" t="s">
        <v>255</v>
      </c>
      <c r="U7" s="34">
        <f t="shared" si="7"/>
        <v>94</v>
      </c>
      <c r="V7" s="146">
        <f t="shared" si="8"/>
        <v>75.2</v>
      </c>
      <c r="W7" s="21"/>
      <c r="X7" s="21"/>
      <c r="Y7" s="21"/>
      <c r="Z7" s="21"/>
      <c r="AA7" s="21"/>
      <c r="AB7" s="21"/>
    </row>
    <row r="8" ht="30.0" customHeight="1">
      <c r="A8" s="24">
        <v>4.0</v>
      </c>
      <c r="B8" s="24">
        <v>220301.0</v>
      </c>
      <c r="C8" s="25"/>
      <c r="D8" s="26" t="s">
        <v>256</v>
      </c>
      <c r="E8" s="25" t="s">
        <v>21</v>
      </c>
      <c r="F8" s="27" t="s">
        <v>137</v>
      </c>
      <c r="G8" s="147">
        <v>7.0</v>
      </c>
      <c r="H8" s="29">
        <f t="shared" si="9"/>
        <v>28</v>
      </c>
      <c r="I8" s="30">
        <v>12.5</v>
      </c>
      <c r="J8" s="29">
        <f t="shared" si="1"/>
        <v>50</v>
      </c>
      <c r="K8" s="148">
        <v>6.0</v>
      </c>
      <c r="L8" s="29">
        <f t="shared" si="2"/>
        <v>24</v>
      </c>
      <c r="M8" s="30">
        <v>16.5</v>
      </c>
      <c r="N8" s="29">
        <f t="shared" si="3"/>
        <v>66</v>
      </c>
      <c r="O8" s="30">
        <v>15.0</v>
      </c>
      <c r="P8" s="29">
        <f t="shared" si="4"/>
        <v>60</v>
      </c>
      <c r="Q8" s="29">
        <f t="shared" si="5"/>
        <v>228</v>
      </c>
      <c r="R8" s="32">
        <v>18.0</v>
      </c>
      <c r="S8" s="29">
        <f t="shared" si="6"/>
        <v>72</v>
      </c>
      <c r="T8" s="32" t="s">
        <v>101</v>
      </c>
      <c r="U8" s="34">
        <f t="shared" si="7"/>
        <v>57</v>
      </c>
      <c r="V8" s="146">
        <f t="shared" si="8"/>
        <v>45.6</v>
      </c>
      <c r="W8" s="21"/>
      <c r="X8" s="21"/>
      <c r="Y8" s="21"/>
      <c r="Z8" s="21"/>
      <c r="AA8" s="21"/>
      <c r="AB8" s="21"/>
    </row>
    <row r="9" ht="30.0" customHeight="1">
      <c r="A9" s="24">
        <v>5.0</v>
      </c>
      <c r="B9" s="24">
        <v>110191.0</v>
      </c>
      <c r="C9" s="25"/>
      <c r="D9" s="26" t="s">
        <v>257</v>
      </c>
      <c r="E9" s="25" t="s">
        <v>25</v>
      </c>
      <c r="F9" s="27" t="s">
        <v>137</v>
      </c>
      <c r="G9" s="30">
        <v>14.5</v>
      </c>
      <c r="H9" s="29">
        <f t="shared" si="9"/>
        <v>58</v>
      </c>
      <c r="I9" s="30">
        <v>23.0</v>
      </c>
      <c r="J9" s="29">
        <f t="shared" si="1"/>
        <v>92</v>
      </c>
      <c r="K9" s="30">
        <v>23.0</v>
      </c>
      <c r="L9" s="29">
        <f t="shared" si="2"/>
        <v>92</v>
      </c>
      <c r="M9" s="30">
        <v>22.5</v>
      </c>
      <c r="N9" s="29">
        <f t="shared" si="3"/>
        <v>90</v>
      </c>
      <c r="O9" s="30">
        <v>23.5</v>
      </c>
      <c r="P9" s="29">
        <f t="shared" si="4"/>
        <v>94</v>
      </c>
      <c r="Q9" s="29">
        <f t="shared" si="5"/>
        <v>426</v>
      </c>
      <c r="R9" s="32">
        <v>25.0</v>
      </c>
      <c r="S9" s="29">
        <f t="shared" si="6"/>
        <v>100</v>
      </c>
      <c r="T9" s="32" t="s">
        <v>258</v>
      </c>
      <c r="U9" s="34">
        <f t="shared" si="7"/>
        <v>106.5</v>
      </c>
      <c r="V9" s="146">
        <f t="shared" si="8"/>
        <v>85.2</v>
      </c>
      <c r="W9" s="21"/>
      <c r="X9" s="21"/>
      <c r="Y9" s="21"/>
      <c r="Z9" s="21"/>
      <c r="AA9" s="21"/>
      <c r="AB9" s="21"/>
    </row>
    <row r="10" ht="30.0" customHeight="1">
      <c r="A10" s="24">
        <v>6.0</v>
      </c>
      <c r="B10" s="24">
        <v>110620.0</v>
      </c>
      <c r="C10" s="25"/>
      <c r="D10" s="26" t="s">
        <v>259</v>
      </c>
      <c r="E10" s="25" t="s">
        <v>21</v>
      </c>
      <c r="F10" s="27" t="s">
        <v>137</v>
      </c>
      <c r="G10" s="149">
        <v>7.5</v>
      </c>
      <c r="H10" s="29">
        <f t="shared" si="9"/>
        <v>30</v>
      </c>
      <c r="I10" s="149">
        <v>9.0</v>
      </c>
      <c r="J10" s="29">
        <f t="shared" si="1"/>
        <v>36</v>
      </c>
      <c r="K10" s="30">
        <v>10.0</v>
      </c>
      <c r="L10" s="29">
        <f t="shared" si="2"/>
        <v>40</v>
      </c>
      <c r="M10" s="30">
        <v>10.0</v>
      </c>
      <c r="N10" s="29">
        <f t="shared" si="3"/>
        <v>40</v>
      </c>
      <c r="O10" s="149">
        <v>8.0</v>
      </c>
      <c r="P10" s="29">
        <f t="shared" si="4"/>
        <v>32</v>
      </c>
      <c r="Q10" s="29">
        <f t="shared" si="5"/>
        <v>178</v>
      </c>
      <c r="R10" s="32">
        <v>21.0</v>
      </c>
      <c r="S10" s="29">
        <f t="shared" si="6"/>
        <v>84</v>
      </c>
      <c r="T10" s="32" t="s">
        <v>196</v>
      </c>
      <c r="U10" s="34">
        <f t="shared" si="7"/>
        <v>44.5</v>
      </c>
      <c r="V10" s="146">
        <f t="shared" si="8"/>
        <v>35.6</v>
      </c>
      <c r="W10" s="21"/>
      <c r="X10" s="21"/>
      <c r="Y10" s="21"/>
      <c r="Z10" s="21"/>
      <c r="AA10" s="21"/>
      <c r="AB10" s="21"/>
    </row>
    <row r="11" ht="30.0" customHeight="1">
      <c r="A11" s="24">
        <v>7.0</v>
      </c>
      <c r="B11" s="24">
        <v>110118.0</v>
      </c>
      <c r="C11" s="25"/>
      <c r="D11" s="26" t="s">
        <v>260</v>
      </c>
      <c r="E11" s="25" t="s">
        <v>21</v>
      </c>
      <c r="F11" s="27" t="s">
        <v>137</v>
      </c>
      <c r="G11" s="30">
        <v>12.5</v>
      </c>
      <c r="H11" s="29">
        <f t="shared" si="9"/>
        <v>50</v>
      </c>
      <c r="I11" s="30">
        <v>21.5</v>
      </c>
      <c r="J11" s="29">
        <f t="shared" si="1"/>
        <v>86</v>
      </c>
      <c r="K11" s="30">
        <v>24.5</v>
      </c>
      <c r="L11" s="29">
        <f t="shared" si="2"/>
        <v>98</v>
      </c>
      <c r="M11" s="30">
        <v>24.0</v>
      </c>
      <c r="N11" s="29">
        <f t="shared" si="3"/>
        <v>96</v>
      </c>
      <c r="O11" s="30">
        <v>23.0</v>
      </c>
      <c r="P11" s="29">
        <f t="shared" si="4"/>
        <v>92</v>
      </c>
      <c r="Q11" s="29">
        <f t="shared" si="5"/>
        <v>422</v>
      </c>
      <c r="R11" s="32">
        <v>21.5</v>
      </c>
      <c r="S11" s="29">
        <f t="shared" si="6"/>
        <v>86</v>
      </c>
      <c r="T11" s="32" t="s">
        <v>258</v>
      </c>
      <c r="U11" s="34">
        <f t="shared" si="7"/>
        <v>105.5</v>
      </c>
      <c r="V11" s="146">
        <f t="shared" si="8"/>
        <v>84.4</v>
      </c>
      <c r="W11" s="21"/>
      <c r="X11" s="21"/>
      <c r="Y11" s="21"/>
      <c r="Z11" s="21"/>
      <c r="AA11" s="21"/>
      <c r="AB11" s="21"/>
    </row>
    <row r="12" ht="30.0" customHeight="1">
      <c r="A12" s="24">
        <v>8.0</v>
      </c>
      <c r="B12" s="24">
        <v>110087.0</v>
      </c>
      <c r="C12" s="25"/>
      <c r="D12" s="26" t="s">
        <v>261</v>
      </c>
      <c r="E12" s="25" t="s">
        <v>25</v>
      </c>
      <c r="F12" s="27" t="s">
        <v>137</v>
      </c>
      <c r="G12" s="30">
        <v>18.0</v>
      </c>
      <c r="H12" s="29">
        <f t="shared" si="9"/>
        <v>72</v>
      </c>
      <c r="I12" s="30">
        <v>23.3</v>
      </c>
      <c r="J12" s="29">
        <f t="shared" si="1"/>
        <v>93.2</v>
      </c>
      <c r="K12" s="30">
        <v>23.5</v>
      </c>
      <c r="L12" s="29">
        <f t="shared" si="2"/>
        <v>94</v>
      </c>
      <c r="M12" s="30">
        <v>20.5</v>
      </c>
      <c r="N12" s="29">
        <f t="shared" si="3"/>
        <v>82</v>
      </c>
      <c r="O12" s="30">
        <v>24.0</v>
      </c>
      <c r="P12" s="29">
        <f t="shared" si="4"/>
        <v>96</v>
      </c>
      <c r="Q12" s="29">
        <f t="shared" si="5"/>
        <v>437.2</v>
      </c>
      <c r="R12" s="32">
        <v>21.5</v>
      </c>
      <c r="S12" s="29">
        <f t="shared" si="6"/>
        <v>86</v>
      </c>
      <c r="T12" s="32" t="s">
        <v>262</v>
      </c>
      <c r="U12" s="34">
        <f t="shared" si="7"/>
        <v>109.3</v>
      </c>
      <c r="V12" s="146">
        <f t="shared" si="8"/>
        <v>87.44</v>
      </c>
      <c r="W12" s="21"/>
      <c r="X12" s="21"/>
      <c r="Y12" s="21"/>
      <c r="Z12" s="21"/>
      <c r="AA12" s="21"/>
      <c r="AB12" s="21"/>
    </row>
    <row r="13" ht="30.0" customHeight="1">
      <c r="A13" s="24">
        <v>9.0</v>
      </c>
      <c r="B13" s="24">
        <v>190309.0</v>
      </c>
      <c r="C13" s="25"/>
      <c r="D13" s="26" t="s">
        <v>263</v>
      </c>
      <c r="E13" s="131" t="s">
        <v>25</v>
      </c>
      <c r="F13" s="24" t="s">
        <v>137</v>
      </c>
      <c r="G13" s="30">
        <v>13.5</v>
      </c>
      <c r="H13" s="29">
        <f t="shared" si="9"/>
        <v>54</v>
      </c>
      <c r="I13" s="30">
        <v>24.5</v>
      </c>
      <c r="J13" s="29">
        <f t="shared" si="1"/>
        <v>98</v>
      </c>
      <c r="K13" s="30">
        <v>24.0</v>
      </c>
      <c r="L13" s="29">
        <f t="shared" si="2"/>
        <v>96</v>
      </c>
      <c r="M13" s="30">
        <v>23.0</v>
      </c>
      <c r="N13" s="29">
        <f t="shared" si="3"/>
        <v>92</v>
      </c>
      <c r="O13" s="30">
        <v>24.5</v>
      </c>
      <c r="P13" s="29">
        <f t="shared" si="4"/>
        <v>98</v>
      </c>
      <c r="Q13" s="29">
        <f t="shared" si="5"/>
        <v>438</v>
      </c>
      <c r="R13" s="32">
        <v>24.0</v>
      </c>
      <c r="S13" s="29">
        <f t="shared" si="6"/>
        <v>96</v>
      </c>
      <c r="T13" s="32" t="s">
        <v>262</v>
      </c>
      <c r="U13" s="34">
        <f t="shared" si="7"/>
        <v>109.5</v>
      </c>
      <c r="V13" s="146">
        <f t="shared" si="8"/>
        <v>87.6</v>
      </c>
      <c r="W13" s="21"/>
      <c r="X13" s="21"/>
      <c r="Y13" s="21"/>
      <c r="Z13" s="21"/>
      <c r="AA13" s="21"/>
      <c r="AB13" s="21"/>
    </row>
    <row r="14" ht="30.0" customHeight="1">
      <c r="A14" s="24">
        <v>10.0</v>
      </c>
      <c r="B14" s="24">
        <v>110071.0</v>
      </c>
      <c r="C14" s="25"/>
      <c r="D14" s="26" t="s">
        <v>264</v>
      </c>
      <c r="E14" s="25" t="s">
        <v>21</v>
      </c>
      <c r="F14" s="27" t="s">
        <v>137</v>
      </c>
      <c r="G14" s="30">
        <v>12.5</v>
      </c>
      <c r="H14" s="29">
        <f t="shared" si="9"/>
        <v>50</v>
      </c>
      <c r="I14" s="30">
        <v>14.0</v>
      </c>
      <c r="J14" s="29">
        <f t="shared" si="1"/>
        <v>56</v>
      </c>
      <c r="K14" s="30">
        <v>15.5</v>
      </c>
      <c r="L14" s="29">
        <f t="shared" si="2"/>
        <v>62</v>
      </c>
      <c r="M14" s="30">
        <v>19.5</v>
      </c>
      <c r="N14" s="29">
        <f t="shared" si="3"/>
        <v>78</v>
      </c>
      <c r="O14" s="30">
        <v>18.5</v>
      </c>
      <c r="P14" s="29">
        <f t="shared" si="4"/>
        <v>74</v>
      </c>
      <c r="Q14" s="29">
        <f t="shared" si="5"/>
        <v>320</v>
      </c>
      <c r="R14" s="32">
        <v>23.0</v>
      </c>
      <c r="S14" s="29">
        <f t="shared" si="6"/>
        <v>92</v>
      </c>
      <c r="T14" s="32" t="s">
        <v>265</v>
      </c>
      <c r="U14" s="34">
        <f t="shared" si="7"/>
        <v>80</v>
      </c>
      <c r="V14" s="146">
        <f t="shared" si="8"/>
        <v>64</v>
      </c>
      <c r="W14" s="21"/>
      <c r="X14" s="21"/>
      <c r="Y14" s="21"/>
      <c r="Z14" s="21"/>
      <c r="AA14" s="21"/>
      <c r="AB14" s="21"/>
    </row>
    <row r="15" ht="30.0" customHeight="1">
      <c r="A15" s="24">
        <v>11.0</v>
      </c>
      <c r="B15" s="24">
        <v>180124.0</v>
      </c>
      <c r="C15" s="25"/>
      <c r="D15" s="26" t="s">
        <v>266</v>
      </c>
      <c r="E15" s="25" t="s">
        <v>25</v>
      </c>
      <c r="F15" s="27" t="s">
        <v>137</v>
      </c>
      <c r="G15" s="30">
        <v>14.5</v>
      </c>
      <c r="H15" s="29">
        <f t="shared" si="9"/>
        <v>58</v>
      </c>
      <c r="I15" s="30">
        <v>23.0</v>
      </c>
      <c r="J15" s="29">
        <f t="shared" si="1"/>
        <v>92</v>
      </c>
      <c r="K15" s="30">
        <v>24.0</v>
      </c>
      <c r="L15" s="29">
        <f t="shared" si="2"/>
        <v>96</v>
      </c>
      <c r="M15" s="30">
        <v>16.0</v>
      </c>
      <c r="N15" s="29">
        <f t="shared" si="3"/>
        <v>64</v>
      </c>
      <c r="O15" s="30">
        <v>20.5</v>
      </c>
      <c r="P15" s="29">
        <f t="shared" si="4"/>
        <v>82</v>
      </c>
      <c r="Q15" s="29">
        <f t="shared" si="5"/>
        <v>392</v>
      </c>
      <c r="R15" s="32">
        <v>17.5</v>
      </c>
      <c r="S15" s="29">
        <f t="shared" si="6"/>
        <v>70</v>
      </c>
      <c r="T15" s="32" t="s">
        <v>83</v>
      </c>
      <c r="U15" s="34">
        <f t="shared" si="7"/>
        <v>98</v>
      </c>
      <c r="V15" s="146">
        <f t="shared" si="8"/>
        <v>78.4</v>
      </c>
      <c r="W15" s="21"/>
      <c r="X15" s="21"/>
      <c r="Y15" s="21"/>
      <c r="Z15" s="21"/>
      <c r="AA15" s="21"/>
      <c r="AB15" s="21"/>
    </row>
    <row r="16" ht="30.0" customHeight="1">
      <c r="A16" s="24">
        <v>12.0</v>
      </c>
      <c r="B16" s="24">
        <v>110069.0</v>
      </c>
      <c r="C16" s="25"/>
      <c r="D16" s="26" t="s">
        <v>267</v>
      </c>
      <c r="E16" s="25" t="s">
        <v>21</v>
      </c>
      <c r="F16" s="27" t="s">
        <v>137</v>
      </c>
      <c r="G16" s="30">
        <v>11.5</v>
      </c>
      <c r="H16" s="29">
        <f t="shared" si="9"/>
        <v>46</v>
      </c>
      <c r="I16" s="30">
        <v>20.0</v>
      </c>
      <c r="J16" s="29">
        <f t="shared" si="1"/>
        <v>80</v>
      </c>
      <c r="K16" s="30">
        <v>20.5</v>
      </c>
      <c r="L16" s="29">
        <f t="shared" si="2"/>
        <v>82</v>
      </c>
      <c r="M16" s="30">
        <v>24.5</v>
      </c>
      <c r="N16" s="29">
        <f t="shared" si="3"/>
        <v>98</v>
      </c>
      <c r="O16" s="30">
        <v>24.0</v>
      </c>
      <c r="P16" s="29">
        <f t="shared" si="4"/>
        <v>96</v>
      </c>
      <c r="Q16" s="29">
        <f t="shared" si="5"/>
        <v>402</v>
      </c>
      <c r="R16" s="32">
        <v>20.5</v>
      </c>
      <c r="S16" s="29">
        <f t="shared" si="6"/>
        <v>82</v>
      </c>
      <c r="T16" s="32" t="s">
        <v>55</v>
      </c>
      <c r="U16" s="34">
        <f t="shared" si="7"/>
        <v>100.5</v>
      </c>
      <c r="V16" s="146">
        <f t="shared" si="8"/>
        <v>80.4</v>
      </c>
      <c r="W16" s="21"/>
      <c r="X16" s="21"/>
      <c r="Y16" s="21"/>
      <c r="Z16" s="21"/>
      <c r="AA16" s="21"/>
      <c r="AB16" s="21"/>
    </row>
    <row r="17" ht="30.0" customHeight="1">
      <c r="A17" s="24">
        <v>13.0</v>
      </c>
      <c r="B17" s="24">
        <v>130352.0</v>
      </c>
      <c r="C17" s="25"/>
      <c r="D17" s="26" t="s">
        <v>268</v>
      </c>
      <c r="E17" s="25" t="s">
        <v>25</v>
      </c>
      <c r="F17" s="27" t="s">
        <v>137</v>
      </c>
      <c r="G17" s="30">
        <v>13.5</v>
      </c>
      <c r="H17" s="29">
        <f t="shared" si="9"/>
        <v>54</v>
      </c>
      <c r="I17" s="30">
        <v>14.0</v>
      </c>
      <c r="J17" s="29">
        <f t="shared" si="1"/>
        <v>56</v>
      </c>
      <c r="K17" s="30">
        <v>23.0</v>
      </c>
      <c r="L17" s="29">
        <f t="shared" si="2"/>
        <v>92</v>
      </c>
      <c r="M17" s="30">
        <v>23.0</v>
      </c>
      <c r="N17" s="29">
        <f t="shared" si="3"/>
        <v>92</v>
      </c>
      <c r="O17" s="30">
        <v>22.5</v>
      </c>
      <c r="P17" s="29">
        <f t="shared" si="4"/>
        <v>90</v>
      </c>
      <c r="Q17" s="29">
        <f t="shared" si="5"/>
        <v>384</v>
      </c>
      <c r="R17" s="32">
        <v>23.0</v>
      </c>
      <c r="S17" s="29">
        <f t="shared" si="6"/>
        <v>92</v>
      </c>
      <c r="T17" s="32" t="s">
        <v>83</v>
      </c>
      <c r="U17" s="34">
        <f t="shared" si="7"/>
        <v>96</v>
      </c>
      <c r="V17" s="146">
        <f t="shared" si="8"/>
        <v>76.8</v>
      </c>
      <c r="W17" s="21"/>
      <c r="X17" s="21"/>
      <c r="Y17" s="21"/>
      <c r="Z17" s="21"/>
      <c r="AA17" s="21"/>
      <c r="AB17" s="21"/>
    </row>
    <row r="18" ht="30.0" customHeight="1">
      <c r="A18" s="24">
        <v>14.0</v>
      </c>
      <c r="B18" s="24">
        <v>110623.0</v>
      </c>
      <c r="C18" s="25"/>
      <c r="D18" s="26" t="s">
        <v>269</v>
      </c>
      <c r="E18" s="25" t="s">
        <v>21</v>
      </c>
      <c r="F18" s="27" t="s">
        <v>137</v>
      </c>
      <c r="G18" s="30">
        <v>13.5</v>
      </c>
      <c r="H18" s="29">
        <f t="shared" si="9"/>
        <v>54</v>
      </c>
      <c r="I18" s="30">
        <v>14.3</v>
      </c>
      <c r="J18" s="29">
        <f t="shared" si="1"/>
        <v>57.2</v>
      </c>
      <c r="K18" s="30">
        <v>21.5</v>
      </c>
      <c r="L18" s="29">
        <f t="shared" si="2"/>
        <v>86</v>
      </c>
      <c r="M18" s="30">
        <v>21.5</v>
      </c>
      <c r="N18" s="29">
        <f t="shared" si="3"/>
        <v>86</v>
      </c>
      <c r="O18" s="30">
        <v>22.0</v>
      </c>
      <c r="P18" s="29">
        <f t="shared" si="4"/>
        <v>88</v>
      </c>
      <c r="Q18" s="29">
        <f t="shared" si="5"/>
        <v>371.2</v>
      </c>
      <c r="R18" s="35">
        <v>22.0</v>
      </c>
      <c r="S18" s="29">
        <f t="shared" si="6"/>
        <v>88</v>
      </c>
      <c r="T18" s="32" t="s">
        <v>83</v>
      </c>
      <c r="U18" s="34">
        <f t="shared" si="7"/>
        <v>92.8</v>
      </c>
      <c r="V18" s="146">
        <f t="shared" si="8"/>
        <v>74.24</v>
      </c>
      <c r="W18" s="21"/>
      <c r="X18" s="21"/>
      <c r="Y18" s="21"/>
      <c r="Z18" s="21"/>
      <c r="AA18" s="21"/>
      <c r="AB18" s="21"/>
    </row>
    <row r="19" ht="30.0" customHeight="1">
      <c r="A19" s="24">
        <v>15.0</v>
      </c>
      <c r="B19" s="24">
        <v>180110.0</v>
      </c>
      <c r="C19" s="25"/>
      <c r="D19" s="26" t="s">
        <v>270</v>
      </c>
      <c r="E19" s="25" t="s">
        <v>25</v>
      </c>
      <c r="F19" s="27" t="s">
        <v>137</v>
      </c>
      <c r="G19" s="30">
        <v>15.0</v>
      </c>
      <c r="H19" s="29">
        <f t="shared" si="9"/>
        <v>60</v>
      </c>
      <c r="I19" s="30">
        <v>22.3</v>
      </c>
      <c r="J19" s="29">
        <f t="shared" si="1"/>
        <v>89.2</v>
      </c>
      <c r="K19" s="30">
        <v>16.0</v>
      </c>
      <c r="L19" s="29">
        <f t="shared" si="2"/>
        <v>64</v>
      </c>
      <c r="M19" s="30">
        <v>22.5</v>
      </c>
      <c r="N19" s="29">
        <f t="shared" si="3"/>
        <v>90</v>
      </c>
      <c r="O19" s="30">
        <v>23.5</v>
      </c>
      <c r="P19" s="29">
        <f t="shared" si="4"/>
        <v>94</v>
      </c>
      <c r="Q19" s="29">
        <f t="shared" si="5"/>
        <v>397.2</v>
      </c>
      <c r="R19" s="32">
        <v>17.0</v>
      </c>
      <c r="S19" s="29">
        <f t="shared" si="6"/>
        <v>68</v>
      </c>
      <c r="T19" s="32" t="s">
        <v>55</v>
      </c>
      <c r="U19" s="34">
        <f t="shared" si="7"/>
        <v>99.3</v>
      </c>
      <c r="V19" s="146">
        <f t="shared" si="8"/>
        <v>79.44</v>
      </c>
      <c r="W19" s="21"/>
      <c r="X19" s="21"/>
      <c r="Y19" s="21"/>
      <c r="Z19" s="21"/>
      <c r="AA19" s="21"/>
      <c r="AB19" s="21"/>
    </row>
    <row r="20" ht="30.0" customHeight="1">
      <c r="A20" s="24">
        <v>16.0</v>
      </c>
      <c r="B20" s="24">
        <v>120231.0</v>
      </c>
      <c r="C20" s="25"/>
      <c r="D20" s="26" t="s">
        <v>271</v>
      </c>
      <c r="E20" s="25" t="s">
        <v>21</v>
      </c>
      <c r="F20" s="27" t="s">
        <v>137</v>
      </c>
      <c r="G20" s="30">
        <v>12.5</v>
      </c>
      <c r="H20" s="29">
        <f t="shared" si="9"/>
        <v>50</v>
      </c>
      <c r="I20" s="30">
        <v>12.0</v>
      </c>
      <c r="J20" s="29">
        <f t="shared" si="1"/>
        <v>48</v>
      </c>
      <c r="K20" s="30">
        <v>17.0</v>
      </c>
      <c r="L20" s="29">
        <f t="shared" si="2"/>
        <v>68</v>
      </c>
      <c r="M20" s="30">
        <v>17.5</v>
      </c>
      <c r="N20" s="29">
        <f t="shared" si="3"/>
        <v>70</v>
      </c>
      <c r="O20" s="30">
        <v>23.5</v>
      </c>
      <c r="P20" s="29">
        <f t="shared" si="4"/>
        <v>94</v>
      </c>
      <c r="Q20" s="29">
        <f t="shared" si="5"/>
        <v>330</v>
      </c>
      <c r="R20" s="32">
        <v>25.0</v>
      </c>
      <c r="S20" s="29">
        <f t="shared" si="6"/>
        <v>100</v>
      </c>
      <c r="T20" s="32" t="s">
        <v>83</v>
      </c>
      <c r="U20" s="34">
        <f t="shared" si="7"/>
        <v>82.5</v>
      </c>
      <c r="V20" s="146">
        <f t="shared" si="8"/>
        <v>66</v>
      </c>
      <c r="W20" s="21"/>
      <c r="X20" s="21"/>
      <c r="Y20" s="21"/>
      <c r="Z20" s="21"/>
      <c r="AA20" s="21"/>
      <c r="AB20" s="21"/>
    </row>
    <row r="21" ht="30.0" customHeight="1">
      <c r="A21" s="24">
        <v>17.0</v>
      </c>
      <c r="B21" s="24">
        <v>160278.0</v>
      </c>
      <c r="C21" s="25"/>
      <c r="D21" s="26" t="s">
        <v>272</v>
      </c>
      <c r="E21" s="25" t="s">
        <v>21</v>
      </c>
      <c r="F21" s="27" t="s">
        <v>137</v>
      </c>
      <c r="G21" s="30">
        <v>12.0</v>
      </c>
      <c r="H21" s="29">
        <f t="shared" si="9"/>
        <v>48</v>
      </c>
      <c r="I21" s="30">
        <v>10.5</v>
      </c>
      <c r="J21" s="29">
        <f t="shared" si="1"/>
        <v>42</v>
      </c>
      <c r="K21" s="30">
        <v>14.5</v>
      </c>
      <c r="L21" s="29">
        <f t="shared" si="2"/>
        <v>58</v>
      </c>
      <c r="M21" s="30">
        <v>18.0</v>
      </c>
      <c r="N21" s="29">
        <f t="shared" si="3"/>
        <v>72</v>
      </c>
      <c r="O21" s="30">
        <v>14.5</v>
      </c>
      <c r="P21" s="29">
        <f t="shared" si="4"/>
        <v>58</v>
      </c>
      <c r="Q21" s="29">
        <f t="shared" si="5"/>
        <v>278</v>
      </c>
      <c r="R21" s="32">
        <v>19.5</v>
      </c>
      <c r="S21" s="29">
        <f t="shared" si="6"/>
        <v>78</v>
      </c>
      <c r="T21" s="32" t="s">
        <v>196</v>
      </c>
      <c r="U21" s="34">
        <f t="shared" si="7"/>
        <v>69.5</v>
      </c>
      <c r="V21" s="146">
        <f t="shared" si="8"/>
        <v>55.6</v>
      </c>
      <c r="W21" s="21"/>
      <c r="X21" s="21"/>
      <c r="Y21" s="21"/>
      <c r="Z21" s="21"/>
      <c r="AA21" s="21"/>
      <c r="AB21" s="21"/>
    </row>
    <row r="22" ht="30.0" customHeight="1">
      <c r="A22" s="24">
        <v>18.0</v>
      </c>
      <c r="B22" s="24">
        <v>110152.0</v>
      </c>
      <c r="C22" s="25"/>
      <c r="D22" s="26" t="s">
        <v>273</v>
      </c>
      <c r="E22" s="131" t="s">
        <v>25</v>
      </c>
      <c r="F22" s="24" t="s">
        <v>137</v>
      </c>
      <c r="G22" s="30">
        <v>14.0</v>
      </c>
      <c r="H22" s="29">
        <f t="shared" si="9"/>
        <v>56</v>
      </c>
      <c r="I22" s="30">
        <v>13.0</v>
      </c>
      <c r="J22" s="29">
        <f t="shared" si="1"/>
        <v>52</v>
      </c>
      <c r="K22" s="30">
        <v>14.5</v>
      </c>
      <c r="L22" s="29">
        <f t="shared" si="2"/>
        <v>58</v>
      </c>
      <c r="M22" s="30">
        <v>18.5</v>
      </c>
      <c r="N22" s="29">
        <f t="shared" si="3"/>
        <v>74</v>
      </c>
      <c r="O22" s="30">
        <v>24.5</v>
      </c>
      <c r="P22" s="29">
        <f t="shared" si="4"/>
        <v>98</v>
      </c>
      <c r="Q22" s="29">
        <f t="shared" si="5"/>
        <v>338</v>
      </c>
      <c r="R22" s="32">
        <v>21.5</v>
      </c>
      <c r="S22" s="29">
        <f t="shared" si="6"/>
        <v>86</v>
      </c>
      <c r="T22" s="32" t="s">
        <v>83</v>
      </c>
      <c r="U22" s="34">
        <f t="shared" si="7"/>
        <v>84.5</v>
      </c>
      <c r="V22" s="146">
        <f t="shared" si="8"/>
        <v>67.6</v>
      </c>
      <c r="W22" s="21"/>
      <c r="X22" s="21"/>
      <c r="Y22" s="21"/>
      <c r="Z22" s="21"/>
      <c r="AA22" s="21"/>
      <c r="AB22" s="21"/>
    </row>
    <row r="23" ht="30.0" customHeight="1">
      <c r="A23" s="24">
        <v>19.0</v>
      </c>
      <c r="B23" s="24">
        <v>110053.0</v>
      </c>
      <c r="C23" s="25"/>
      <c r="D23" s="26" t="s">
        <v>274</v>
      </c>
      <c r="E23" s="25" t="s">
        <v>21</v>
      </c>
      <c r="F23" s="27" t="s">
        <v>137</v>
      </c>
      <c r="G23" s="30">
        <v>11.5</v>
      </c>
      <c r="H23" s="29">
        <f t="shared" si="9"/>
        <v>46</v>
      </c>
      <c r="I23" s="30">
        <v>14.3</v>
      </c>
      <c r="J23" s="29">
        <f t="shared" si="1"/>
        <v>57.2</v>
      </c>
      <c r="K23" s="30">
        <v>21.5</v>
      </c>
      <c r="L23" s="29">
        <f t="shared" si="2"/>
        <v>86</v>
      </c>
      <c r="M23" s="30">
        <v>17.0</v>
      </c>
      <c r="N23" s="29">
        <f t="shared" si="3"/>
        <v>68</v>
      </c>
      <c r="O23" s="30">
        <v>22.0</v>
      </c>
      <c r="P23" s="29">
        <f t="shared" si="4"/>
        <v>88</v>
      </c>
      <c r="Q23" s="29">
        <f t="shared" si="5"/>
        <v>345.2</v>
      </c>
      <c r="R23" s="32">
        <v>19.0</v>
      </c>
      <c r="S23" s="29">
        <f t="shared" si="6"/>
        <v>76</v>
      </c>
      <c r="T23" s="32" t="s">
        <v>83</v>
      </c>
      <c r="U23" s="34">
        <f t="shared" si="7"/>
        <v>86.3</v>
      </c>
      <c r="V23" s="146">
        <f t="shared" si="8"/>
        <v>69.04</v>
      </c>
      <c r="W23" s="21"/>
      <c r="X23" s="21"/>
      <c r="Y23" s="21"/>
      <c r="Z23" s="21"/>
      <c r="AA23" s="21"/>
      <c r="AB23" s="21"/>
    </row>
    <row r="24" ht="30.0" customHeight="1">
      <c r="A24" s="24">
        <v>20.0</v>
      </c>
      <c r="B24" s="24">
        <v>110159.0</v>
      </c>
      <c r="C24" s="25"/>
      <c r="D24" s="26" t="s">
        <v>275</v>
      </c>
      <c r="E24" s="25" t="s">
        <v>25</v>
      </c>
      <c r="F24" s="27" t="s">
        <v>137</v>
      </c>
      <c r="G24" s="30">
        <v>12.0</v>
      </c>
      <c r="H24" s="29">
        <f t="shared" si="9"/>
        <v>48</v>
      </c>
      <c r="I24" s="30">
        <v>14.0</v>
      </c>
      <c r="J24" s="29">
        <f t="shared" si="1"/>
        <v>56</v>
      </c>
      <c r="K24" s="30">
        <v>12.5</v>
      </c>
      <c r="L24" s="29">
        <f t="shared" si="2"/>
        <v>50</v>
      </c>
      <c r="M24" s="30">
        <v>24.0</v>
      </c>
      <c r="N24" s="29">
        <f t="shared" si="3"/>
        <v>96</v>
      </c>
      <c r="O24" s="30">
        <v>17.0</v>
      </c>
      <c r="P24" s="29">
        <f t="shared" si="4"/>
        <v>68</v>
      </c>
      <c r="Q24" s="29">
        <f t="shared" si="5"/>
        <v>318</v>
      </c>
      <c r="R24" s="32">
        <v>22.0</v>
      </c>
      <c r="S24" s="29">
        <f t="shared" si="6"/>
        <v>88</v>
      </c>
      <c r="T24" s="32" t="s">
        <v>83</v>
      </c>
      <c r="U24" s="34">
        <f t="shared" si="7"/>
        <v>79.5</v>
      </c>
      <c r="V24" s="146">
        <f t="shared" si="8"/>
        <v>63.6</v>
      </c>
      <c r="W24" s="21"/>
      <c r="X24" s="21"/>
      <c r="Y24" s="21"/>
      <c r="Z24" s="21"/>
      <c r="AA24" s="21"/>
      <c r="AB24" s="21"/>
    </row>
    <row r="25" ht="30.0" customHeight="1">
      <c r="A25" s="24">
        <v>21.0</v>
      </c>
      <c r="B25" s="24">
        <v>110165.0</v>
      </c>
      <c r="C25" s="25"/>
      <c r="D25" s="26" t="s">
        <v>276</v>
      </c>
      <c r="E25" s="25" t="s">
        <v>21</v>
      </c>
      <c r="F25" s="27" t="s">
        <v>137</v>
      </c>
      <c r="G25" s="30">
        <v>11.0</v>
      </c>
      <c r="H25" s="29">
        <f t="shared" si="9"/>
        <v>44</v>
      </c>
      <c r="I25" s="30">
        <v>19.5</v>
      </c>
      <c r="J25" s="29">
        <f t="shared" si="1"/>
        <v>78</v>
      </c>
      <c r="K25" s="30">
        <v>21.0</v>
      </c>
      <c r="L25" s="29">
        <f t="shared" si="2"/>
        <v>84</v>
      </c>
      <c r="M25" s="30">
        <v>19.0</v>
      </c>
      <c r="N25" s="29">
        <f t="shared" si="3"/>
        <v>76</v>
      </c>
      <c r="O25" s="30">
        <v>16.0</v>
      </c>
      <c r="P25" s="29">
        <f t="shared" si="4"/>
        <v>64</v>
      </c>
      <c r="Q25" s="29">
        <f t="shared" si="5"/>
        <v>346</v>
      </c>
      <c r="R25" s="32">
        <v>24.0</v>
      </c>
      <c r="S25" s="29">
        <f t="shared" si="6"/>
        <v>96</v>
      </c>
      <c r="T25" s="32" t="s">
        <v>83</v>
      </c>
      <c r="U25" s="34">
        <f t="shared" si="7"/>
        <v>86.5</v>
      </c>
      <c r="V25" s="146">
        <f t="shared" si="8"/>
        <v>69.2</v>
      </c>
      <c r="W25" s="21"/>
      <c r="X25" s="21"/>
      <c r="Y25" s="21"/>
      <c r="Z25" s="21"/>
      <c r="AA25" s="21"/>
      <c r="AB25" s="21"/>
    </row>
    <row r="26" ht="30.0" customHeight="1">
      <c r="A26" s="24">
        <v>22.0</v>
      </c>
      <c r="B26" s="24">
        <v>110132.0</v>
      </c>
      <c r="C26" s="25"/>
      <c r="D26" s="26" t="s">
        <v>277</v>
      </c>
      <c r="E26" s="25" t="s">
        <v>25</v>
      </c>
      <c r="F26" s="27" t="s">
        <v>137</v>
      </c>
      <c r="G26" s="30">
        <v>14.0</v>
      </c>
      <c r="H26" s="29">
        <f t="shared" si="9"/>
        <v>56</v>
      </c>
      <c r="I26" s="30">
        <v>18.0</v>
      </c>
      <c r="J26" s="29">
        <f t="shared" si="1"/>
        <v>72</v>
      </c>
      <c r="K26" s="30">
        <v>23.0</v>
      </c>
      <c r="L26" s="29">
        <f t="shared" si="2"/>
        <v>92</v>
      </c>
      <c r="M26" s="30">
        <v>24.0</v>
      </c>
      <c r="N26" s="29">
        <f t="shared" si="3"/>
        <v>96</v>
      </c>
      <c r="O26" s="30">
        <v>23.5</v>
      </c>
      <c r="P26" s="29">
        <f t="shared" si="4"/>
        <v>94</v>
      </c>
      <c r="Q26" s="29">
        <f t="shared" si="5"/>
        <v>410</v>
      </c>
      <c r="R26" s="32">
        <v>22.5</v>
      </c>
      <c r="S26" s="29">
        <f t="shared" si="6"/>
        <v>90</v>
      </c>
      <c r="T26" s="32" t="s">
        <v>55</v>
      </c>
      <c r="U26" s="34">
        <f t="shared" si="7"/>
        <v>102.5</v>
      </c>
      <c r="V26" s="146">
        <f t="shared" si="8"/>
        <v>82</v>
      </c>
      <c r="W26" s="21"/>
      <c r="X26" s="21"/>
      <c r="Y26" s="21"/>
      <c r="Z26" s="21"/>
      <c r="AA26" s="21"/>
      <c r="AB26" s="21"/>
    </row>
    <row r="27" ht="30.0" customHeight="1">
      <c r="A27" s="24">
        <v>23.0</v>
      </c>
      <c r="B27" s="24">
        <v>120388.0</v>
      </c>
      <c r="C27" s="25"/>
      <c r="D27" s="26" t="s">
        <v>278</v>
      </c>
      <c r="E27" s="25" t="s">
        <v>25</v>
      </c>
      <c r="F27" s="27" t="s">
        <v>137</v>
      </c>
      <c r="G27" s="30">
        <v>15.0</v>
      </c>
      <c r="H27" s="29">
        <f t="shared" si="9"/>
        <v>60</v>
      </c>
      <c r="I27" s="30">
        <v>22.0</v>
      </c>
      <c r="J27" s="29">
        <f t="shared" si="1"/>
        <v>88</v>
      </c>
      <c r="K27" s="30">
        <v>24.0</v>
      </c>
      <c r="L27" s="29">
        <f t="shared" si="2"/>
        <v>96</v>
      </c>
      <c r="M27" s="30">
        <v>24.5</v>
      </c>
      <c r="N27" s="29">
        <f t="shared" si="3"/>
        <v>98</v>
      </c>
      <c r="O27" s="30">
        <v>23.5</v>
      </c>
      <c r="P27" s="29">
        <f t="shared" si="4"/>
        <v>94</v>
      </c>
      <c r="Q27" s="29">
        <f t="shared" si="5"/>
        <v>436</v>
      </c>
      <c r="R27" s="32">
        <v>20.5</v>
      </c>
      <c r="S27" s="29">
        <f t="shared" si="6"/>
        <v>82</v>
      </c>
      <c r="T27" s="32" t="s">
        <v>279</v>
      </c>
      <c r="U27" s="34">
        <f t="shared" si="7"/>
        <v>109</v>
      </c>
      <c r="V27" s="146">
        <f t="shared" si="8"/>
        <v>87.2</v>
      </c>
      <c r="W27" s="21"/>
      <c r="X27" s="21"/>
      <c r="Y27" s="21"/>
      <c r="Z27" s="21"/>
      <c r="AA27" s="21"/>
      <c r="AB27" s="21"/>
    </row>
    <row r="28" ht="30.0" customHeight="1">
      <c r="A28" s="24">
        <v>24.0</v>
      </c>
      <c r="B28" s="24">
        <v>160309.0</v>
      </c>
      <c r="C28" s="25"/>
      <c r="D28" s="26" t="s">
        <v>280</v>
      </c>
      <c r="E28" s="25" t="s">
        <v>25</v>
      </c>
      <c r="F28" s="27" t="s">
        <v>137</v>
      </c>
      <c r="G28" s="30">
        <v>13.5</v>
      </c>
      <c r="H28" s="29">
        <f t="shared" si="9"/>
        <v>54</v>
      </c>
      <c r="I28" s="30">
        <v>24.0</v>
      </c>
      <c r="J28" s="29">
        <f t="shared" si="1"/>
        <v>96</v>
      </c>
      <c r="K28" s="30">
        <v>23.0</v>
      </c>
      <c r="L28" s="29">
        <f t="shared" si="2"/>
        <v>92</v>
      </c>
      <c r="M28" s="30">
        <v>23.0</v>
      </c>
      <c r="N28" s="29">
        <f t="shared" si="3"/>
        <v>92</v>
      </c>
      <c r="O28" s="30">
        <v>24.0</v>
      </c>
      <c r="P28" s="29">
        <f t="shared" si="4"/>
        <v>96</v>
      </c>
      <c r="Q28" s="29">
        <f t="shared" si="5"/>
        <v>430</v>
      </c>
      <c r="R28" s="32">
        <v>23.0</v>
      </c>
      <c r="S28" s="29">
        <f t="shared" si="6"/>
        <v>92</v>
      </c>
      <c r="T28" s="32" t="s">
        <v>281</v>
      </c>
      <c r="U28" s="34">
        <f t="shared" si="7"/>
        <v>107.5</v>
      </c>
      <c r="V28" s="146">
        <f t="shared" si="8"/>
        <v>86</v>
      </c>
      <c r="W28" s="21"/>
      <c r="X28" s="21"/>
      <c r="Y28" s="21"/>
      <c r="Z28" s="21"/>
      <c r="AA28" s="21"/>
      <c r="AB28" s="21"/>
    </row>
    <row r="29" ht="30.0" customHeight="1">
      <c r="A29" s="24">
        <v>25.0</v>
      </c>
      <c r="B29" s="24">
        <v>130313.0</v>
      </c>
      <c r="C29" s="25"/>
      <c r="D29" s="26" t="s">
        <v>282</v>
      </c>
      <c r="E29" s="25" t="s">
        <v>25</v>
      </c>
      <c r="F29" s="27" t="s">
        <v>137</v>
      </c>
      <c r="G29" s="147">
        <v>7.5</v>
      </c>
      <c r="H29" s="37">
        <f t="shared" si="9"/>
        <v>30</v>
      </c>
      <c r="I29" s="149">
        <v>9.0</v>
      </c>
      <c r="J29" s="29">
        <f t="shared" si="1"/>
        <v>36</v>
      </c>
      <c r="K29" s="149">
        <v>8.0</v>
      </c>
      <c r="L29" s="29">
        <f t="shared" si="2"/>
        <v>32</v>
      </c>
      <c r="M29" s="30">
        <v>13.5</v>
      </c>
      <c r="N29" s="29">
        <f t="shared" si="3"/>
        <v>54</v>
      </c>
      <c r="O29" s="30">
        <v>13.0</v>
      </c>
      <c r="P29" s="29">
        <f t="shared" si="4"/>
        <v>52</v>
      </c>
      <c r="Q29" s="29">
        <f t="shared" si="5"/>
        <v>204</v>
      </c>
      <c r="R29" s="32">
        <v>13.0</v>
      </c>
      <c r="S29" s="29">
        <f t="shared" si="6"/>
        <v>52</v>
      </c>
      <c r="T29" s="32" t="s">
        <v>196</v>
      </c>
      <c r="U29" s="34">
        <f t="shared" si="7"/>
        <v>51</v>
      </c>
      <c r="V29" s="146">
        <f t="shared" si="8"/>
        <v>40.8</v>
      </c>
      <c r="W29" s="21"/>
      <c r="X29" s="21"/>
      <c r="Y29" s="21"/>
      <c r="Z29" s="21"/>
      <c r="AA29" s="21"/>
      <c r="AB29" s="21"/>
    </row>
    <row r="30" ht="30.0" customHeight="1">
      <c r="A30" s="24">
        <v>26.0</v>
      </c>
      <c r="B30" s="24">
        <v>190334.0</v>
      </c>
      <c r="C30" s="25"/>
      <c r="D30" s="26" t="s">
        <v>283</v>
      </c>
      <c r="E30" s="25" t="s">
        <v>21</v>
      </c>
      <c r="F30" s="27" t="s">
        <v>137</v>
      </c>
      <c r="G30" s="30">
        <v>10.0</v>
      </c>
      <c r="H30" s="29">
        <f t="shared" si="9"/>
        <v>40</v>
      </c>
      <c r="I30" s="30">
        <v>20.0</v>
      </c>
      <c r="J30" s="29">
        <f t="shared" si="1"/>
        <v>80</v>
      </c>
      <c r="K30" s="30">
        <v>15.0</v>
      </c>
      <c r="L30" s="29">
        <f t="shared" si="2"/>
        <v>60</v>
      </c>
      <c r="M30" s="30">
        <v>15.0</v>
      </c>
      <c r="N30" s="29">
        <f t="shared" si="3"/>
        <v>60</v>
      </c>
      <c r="O30" s="30">
        <v>20.0</v>
      </c>
      <c r="P30" s="29">
        <f t="shared" si="4"/>
        <v>80</v>
      </c>
      <c r="Q30" s="29">
        <f t="shared" si="5"/>
        <v>320</v>
      </c>
      <c r="R30" s="32">
        <v>19.0</v>
      </c>
      <c r="S30" s="29">
        <f t="shared" si="6"/>
        <v>76</v>
      </c>
      <c r="T30" s="32" t="s">
        <v>26</v>
      </c>
      <c r="U30" s="34">
        <f t="shared" si="7"/>
        <v>80</v>
      </c>
      <c r="V30" s="146">
        <f t="shared" si="8"/>
        <v>64</v>
      </c>
      <c r="W30" s="21"/>
      <c r="X30" s="21"/>
      <c r="Y30" s="21"/>
      <c r="Z30" s="21"/>
      <c r="AA30" s="21"/>
      <c r="AB30" s="21"/>
    </row>
    <row r="31" ht="30.0" customHeight="1">
      <c r="A31" s="24">
        <v>27.0</v>
      </c>
      <c r="B31" s="24">
        <v>180224.0</v>
      </c>
      <c r="C31" s="25"/>
      <c r="D31" s="26" t="s">
        <v>284</v>
      </c>
      <c r="E31" s="25" t="s">
        <v>21</v>
      </c>
      <c r="F31" s="27" t="s">
        <v>137</v>
      </c>
      <c r="G31" s="147">
        <v>8.0</v>
      </c>
      <c r="H31" s="29">
        <f t="shared" si="9"/>
        <v>32</v>
      </c>
      <c r="I31" s="30">
        <v>3.5</v>
      </c>
      <c r="J31" s="29">
        <f t="shared" si="1"/>
        <v>14</v>
      </c>
      <c r="K31" s="30">
        <v>4.5</v>
      </c>
      <c r="L31" s="29">
        <f t="shared" si="2"/>
        <v>18</v>
      </c>
      <c r="M31" s="30">
        <v>10.0</v>
      </c>
      <c r="N31" s="29">
        <f t="shared" si="3"/>
        <v>40</v>
      </c>
      <c r="O31" s="30">
        <v>18.0</v>
      </c>
      <c r="P31" s="29">
        <f t="shared" si="4"/>
        <v>72</v>
      </c>
      <c r="Q31" s="29">
        <f t="shared" si="5"/>
        <v>176</v>
      </c>
      <c r="R31" s="32">
        <v>15.0</v>
      </c>
      <c r="S31" s="29">
        <f t="shared" si="6"/>
        <v>60</v>
      </c>
      <c r="T31" s="32" t="s">
        <v>285</v>
      </c>
      <c r="U31" s="34">
        <f t="shared" si="7"/>
        <v>44</v>
      </c>
      <c r="V31" s="146">
        <f t="shared" si="8"/>
        <v>35.2</v>
      </c>
      <c r="W31" s="21"/>
      <c r="X31" s="21"/>
      <c r="Y31" s="21"/>
      <c r="Z31" s="21"/>
      <c r="AA31" s="21"/>
      <c r="AB31" s="21"/>
    </row>
    <row r="32" ht="30.0" customHeight="1">
      <c r="A32" s="24">
        <v>28.0</v>
      </c>
      <c r="B32" s="24">
        <v>150299.0</v>
      </c>
      <c r="C32" s="25"/>
      <c r="D32" s="26" t="s">
        <v>286</v>
      </c>
      <c r="E32" s="25" t="s">
        <v>21</v>
      </c>
      <c r="F32" s="27" t="s">
        <v>137</v>
      </c>
      <c r="G32" s="30">
        <v>14.0</v>
      </c>
      <c r="H32" s="29">
        <f t="shared" si="9"/>
        <v>56</v>
      </c>
      <c r="I32" s="30">
        <v>15.0</v>
      </c>
      <c r="J32" s="29">
        <f t="shared" si="1"/>
        <v>60</v>
      </c>
      <c r="K32" s="30">
        <v>12.5</v>
      </c>
      <c r="L32" s="29">
        <f t="shared" si="2"/>
        <v>50</v>
      </c>
      <c r="M32" s="30">
        <v>18.5</v>
      </c>
      <c r="N32" s="29">
        <f t="shared" si="3"/>
        <v>74</v>
      </c>
      <c r="O32" s="30">
        <v>22.5</v>
      </c>
      <c r="P32" s="29">
        <f t="shared" si="4"/>
        <v>90</v>
      </c>
      <c r="Q32" s="29">
        <f t="shared" si="5"/>
        <v>330</v>
      </c>
      <c r="R32" s="32">
        <v>21.5</v>
      </c>
      <c r="S32" s="29">
        <f t="shared" si="6"/>
        <v>86</v>
      </c>
      <c r="T32" s="32" t="s">
        <v>287</v>
      </c>
      <c r="U32" s="34">
        <f t="shared" si="7"/>
        <v>82.5</v>
      </c>
      <c r="V32" s="146">
        <f t="shared" si="8"/>
        <v>66</v>
      </c>
      <c r="W32" s="21"/>
      <c r="X32" s="21"/>
      <c r="Y32" s="21"/>
      <c r="Z32" s="21"/>
      <c r="AA32" s="21"/>
      <c r="AB32" s="21"/>
    </row>
    <row r="33" ht="30.0" customHeight="1">
      <c r="A33" s="24">
        <v>29.0</v>
      </c>
      <c r="B33" s="38">
        <v>110086.0</v>
      </c>
      <c r="C33" s="25"/>
      <c r="D33" s="150" t="s">
        <v>288</v>
      </c>
      <c r="E33" s="131" t="s">
        <v>21</v>
      </c>
      <c r="F33" s="24" t="s">
        <v>137</v>
      </c>
      <c r="G33" s="30">
        <v>13.0</v>
      </c>
      <c r="H33" s="29">
        <f t="shared" si="9"/>
        <v>52</v>
      </c>
      <c r="I33" s="30">
        <v>22.5</v>
      </c>
      <c r="J33" s="29">
        <f t="shared" si="1"/>
        <v>90</v>
      </c>
      <c r="K33" s="30">
        <v>24.0</v>
      </c>
      <c r="L33" s="29">
        <f t="shared" si="2"/>
        <v>96</v>
      </c>
      <c r="M33" s="30">
        <v>23.0</v>
      </c>
      <c r="N33" s="29">
        <f t="shared" si="3"/>
        <v>92</v>
      </c>
      <c r="O33" s="30">
        <v>25.0</v>
      </c>
      <c r="P33" s="29">
        <f t="shared" si="4"/>
        <v>100</v>
      </c>
      <c r="Q33" s="29">
        <f t="shared" si="5"/>
        <v>430</v>
      </c>
      <c r="R33" s="32">
        <v>24.0</v>
      </c>
      <c r="S33" s="29">
        <f t="shared" si="6"/>
        <v>96</v>
      </c>
      <c r="T33" s="32" t="s">
        <v>258</v>
      </c>
      <c r="U33" s="34">
        <f t="shared" si="7"/>
        <v>107.5</v>
      </c>
      <c r="V33" s="146">
        <f t="shared" si="8"/>
        <v>86</v>
      </c>
      <c r="W33" s="21"/>
      <c r="X33" s="21"/>
      <c r="Y33" s="21"/>
      <c r="Z33" s="21"/>
      <c r="AA33" s="21"/>
      <c r="AB33" s="21"/>
    </row>
    <row r="34" ht="30.0" customHeight="1">
      <c r="A34" s="24">
        <v>30.0</v>
      </c>
      <c r="B34" s="24">
        <v>110145.0</v>
      </c>
      <c r="C34" s="25"/>
      <c r="D34" s="26" t="s">
        <v>289</v>
      </c>
      <c r="E34" s="24" t="s">
        <v>25</v>
      </c>
      <c r="F34" s="27" t="s">
        <v>137</v>
      </c>
      <c r="G34" s="30">
        <v>13.0</v>
      </c>
      <c r="H34" s="29">
        <f t="shared" si="9"/>
        <v>52</v>
      </c>
      <c r="I34" s="30">
        <v>9.3</v>
      </c>
      <c r="J34" s="29">
        <f t="shared" si="1"/>
        <v>37.2</v>
      </c>
      <c r="K34" s="30">
        <v>16.0</v>
      </c>
      <c r="L34" s="29">
        <f t="shared" si="2"/>
        <v>64</v>
      </c>
      <c r="M34" s="30">
        <v>23.0</v>
      </c>
      <c r="N34" s="29">
        <f t="shared" si="3"/>
        <v>92</v>
      </c>
      <c r="O34" s="30">
        <v>15.5</v>
      </c>
      <c r="P34" s="29">
        <f t="shared" si="4"/>
        <v>62</v>
      </c>
      <c r="Q34" s="29">
        <f t="shared" si="5"/>
        <v>307.2</v>
      </c>
      <c r="R34" s="32">
        <v>19.5</v>
      </c>
      <c r="S34" s="29">
        <f t="shared" si="6"/>
        <v>78</v>
      </c>
      <c r="T34" s="32" t="s">
        <v>290</v>
      </c>
      <c r="U34" s="34">
        <f t="shared" si="7"/>
        <v>76.8</v>
      </c>
      <c r="V34" s="146">
        <f t="shared" si="8"/>
        <v>61.44</v>
      </c>
      <c r="W34" s="21"/>
      <c r="X34" s="21"/>
      <c r="Y34" s="21"/>
      <c r="Z34" s="21"/>
      <c r="AA34" s="21"/>
      <c r="AB34" s="21"/>
    </row>
    <row r="35" ht="30.0" customHeight="1">
      <c r="A35" s="24"/>
      <c r="B35" s="24"/>
      <c r="C35" s="25"/>
      <c r="D35" s="26"/>
      <c r="E35" s="24"/>
      <c r="F35" s="2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9"/>
      <c r="S35" s="39"/>
      <c r="T35" s="39"/>
      <c r="U35" s="34"/>
      <c r="V35" s="146"/>
      <c r="W35" s="21"/>
      <c r="X35" s="21"/>
      <c r="Y35" s="21"/>
      <c r="Z35" s="21"/>
      <c r="AA35" s="21"/>
      <c r="AB35" s="21"/>
    </row>
    <row r="36" ht="30.0" customHeight="1">
      <c r="A36" s="24"/>
      <c r="B36" s="24"/>
      <c r="C36" s="25"/>
      <c r="D36" s="26"/>
      <c r="E36" s="25"/>
      <c r="F36" s="2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9"/>
      <c r="S36" s="39"/>
      <c r="T36" s="39"/>
      <c r="U36" s="34"/>
      <c r="V36" s="146"/>
      <c r="W36" s="21"/>
      <c r="X36" s="21"/>
      <c r="Y36" s="21"/>
      <c r="Z36" s="21"/>
      <c r="AA36" s="21"/>
      <c r="AB36" s="21"/>
    </row>
    <row r="37" ht="30.0" customHeight="1">
      <c r="A37" s="24"/>
      <c r="B37" s="24"/>
      <c r="C37" s="25"/>
      <c r="D37" s="26"/>
      <c r="E37" s="24"/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9"/>
      <c r="S37" s="39"/>
      <c r="T37" s="39"/>
      <c r="U37" s="34"/>
      <c r="V37" s="146"/>
      <c r="W37" s="21"/>
      <c r="X37" s="21"/>
      <c r="Y37" s="21"/>
      <c r="Z37" s="21"/>
      <c r="AA37" s="21"/>
      <c r="AB37" s="21"/>
    </row>
    <row r="38" ht="21.75" customHeight="1">
      <c r="A38" s="24"/>
      <c r="B38" s="24"/>
      <c r="C38" s="25"/>
      <c r="D38" s="26"/>
      <c r="E38" s="24"/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9"/>
      <c r="S38" s="39"/>
      <c r="T38" s="39"/>
      <c r="U38" s="80"/>
      <c r="V38" s="80"/>
      <c r="W38" s="21"/>
      <c r="X38" s="21"/>
      <c r="Y38" s="21"/>
      <c r="Z38" s="21"/>
      <c r="AA38" s="21"/>
      <c r="AB38" s="21"/>
    </row>
    <row r="39" ht="21.75" hidden="1" customHeight="1">
      <c r="A39" s="24"/>
      <c r="B39" s="24"/>
      <c r="C39" s="24"/>
      <c r="D39" s="26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80"/>
      <c r="P39" s="80"/>
      <c r="Q39" s="80"/>
      <c r="R39" s="80"/>
      <c r="S39" s="80"/>
      <c r="T39" s="80"/>
      <c r="U39" s="80"/>
      <c r="V39" s="80"/>
      <c r="W39" s="21"/>
      <c r="X39" s="21"/>
      <c r="Y39" s="21"/>
      <c r="Z39" s="21"/>
      <c r="AA39" s="21"/>
      <c r="AB39" s="21"/>
    </row>
    <row r="40" ht="21.75" hidden="1" customHeight="1">
      <c r="A40" s="24"/>
      <c r="B40" s="24"/>
      <c r="C40" s="24"/>
      <c r="D40" s="26"/>
      <c r="E40" s="24"/>
      <c r="F40" s="24"/>
      <c r="G40" s="26"/>
      <c r="H40" s="81"/>
      <c r="I40" s="81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21"/>
      <c r="X40" s="21"/>
      <c r="Y40" s="21"/>
      <c r="Z40" s="21"/>
      <c r="AA40" s="21"/>
      <c r="AB40" s="21"/>
    </row>
    <row r="41" ht="21.75" hidden="1" customHeight="1">
      <c r="A41" s="42"/>
      <c r="B41" s="43"/>
      <c r="C41" s="43"/>
      <c r="D41" s="46"/>
      <c r="E41" s="47"/>
      <c r="F41" s="47"/>
      <c r="G41" s="46"/>
      <c r="H41" s="45"/>
      <c r="I41" s="45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4"/>
      <c r="X41" s="4"/>
      <c r="Y41" s="4"/>
      <c r="Z41" s="4"/>
      <c r="AA41" s="4"/>
      <c r="AB41" s="4"/>
    </row>
    <row r="42" ht="21.75" hidden="1" customHeight="1">
      <c r="A42" s="42"/>
      <c r="B42" s="43"/>
      <c r="C42" s="43"/>
      <c r="D42" s="46"/>
      <c r="E42" s="47"/>
      <c r="F42" s="47"/>
      <c r="G42" s="46"/>
      <c r="H42" s="45"/>
      <c r="I42" s="45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4"/>
      <c r="X42" s="4"/>
      <c r="Y42" s="4"/>
      <c r="Z42" s="4"/>
      <c r="AA42" s="4"/>
      <c r="AB42" s="4"/>
    </row>
    <row r="43" ht="21.75" hidden="1" customHeight="1">
      <c r="A43" s="86"/>
      <c r="B43" s="86"/>
      <c r="C43" s="86"/>
      <c r="D43" s="46"/>
      <c r="E43" s="47"/>
      <c r="F43" s="47"/>
      <c r="G43" s="46"/>
      <c r="H43" s="45"/>
      <c r="I43" s="45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4"/>
      <c r="X43" s="4"/>
      <c r="Y43" s="4"/>
      <c r="Z43" s="4"/>
      <c r="AA43" s="4"/>
      <c r="AB43" s="4"/>
    </row>
    <row r="44" ht="21.75" hidden="1" customHeight="1">
      <c r="A44" s="87"/>
      <c r="B44" s="47"/>
      <c r="C44" s="46"/>
      <c r="D44" s="46"/>
      <c r="E44" s="47"/>
      <c r="F44" s="47"/>
      <c r="G44" s="46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4"/>
      <c r="X44" s="4"/>
      <c r="Y44" s="4"/>
      <c r="Z44" s="4"/>
      <c r="AA44" s="4"/>
      <c r="AB44" s="4"/>
    </row>
    <row r="45" ht="21.75" customHeight="1">
      <c r="A45" s="151"/>
      <c r="B45" s="24"/>
      <c r="C45" s="24"/>
      <c r="D45" s="48" t="s">
        <v>67</v>
      </c>
      <c r="E45" s="49"/>
      <c r="F45" s="49"/>
      <c r="G45" s="44"/>
      <c r="H45" s="50">
        <f>AVERAGE(H5:H44)</f>
        <v>50.48275862</v>
      </c>
      <c r="I45" s="50"/>
      <c r="J45" s="50">
        <f>AVERAGE(J5:J44)</f>
        <v>67.2</v>
      </c>
      <c r="K45" s="50"/>
      <c r="L45" s="50">
        <f>AVERAGE(L5:L44)</f>
        <v>73.4</v>
      </c>
      <c r="M45" s="50"/>
      <c r="N45" s="50">
        <f>AVERAGE(N5:N44)</f>
        <v>78.93333333</v>
      </c>
      <c r="O45" s="50"/>
      <c r="P45" s="50">
        <f>AVERAGE(P5:P44)</f>
        <v>82.93333333</v>
      </c>
      <c r="Q45" s="50"/>
      <c r="R45" s="50"/>
      <c r="S45" s="50"/>
      <c r="T45" s="50"/>
      <c r="U45" s="50"/>
      <c r="V45" s="50">
        <f>AVERAGE(V5:V44)</f>
        <v>70.25333333</v>
      </c>
      <c r="W45" s="152"/>
      <c r="X45" s="152"/>
      <c r="Y45" s="152"/>
      <c r="Z45" s="152"/>
      <c r="AA45" s="152"/>
      <c r="AB45" s="152"/>
    </row>
    <row r="46" ht="21.75" customHeight="1">
      <c r="A46" s="151"/>
      <c r="B46" s="24"/>
      <c r="C46" s="24"/>
      <c r="D46" s="153" t="s">
        <v>68</v>
      </c>
      <c r="E46" s="154"/>
      <c r="F46" s="154"/>
      <c r="G46" s="126"/>
      <c r="H46" s="34">
        <f>MAX(H5:H44)</f>
        <v>74</v>
      </c>
      <c r="I46" s="34"/>
      <c r="J46" s="34">
        <f>MAX(J5:J44)</f>
        <v>98</v>
      </c>
      <c r="K46" s="34"/>
      <c r="L46" s="34">
        <f>MAX(L5:L44)</f>
        <v>98</v>
      </c>
      <c r="M46" s="34"/>
      <c r="N46" s="34">
        <f>MAX(N5:N44)</f>
        <v>98</v>
      </c>
      <c r="O46" s="34"/>
      <c r="P46" s="34">
        <f>MAX(P5:P44)</f>
        <v>100</v>
      </c>
      <c r="Q46" s="34"/>
      <c r="R46" s="34"/>
      <c r="S46" s="34"/>
      <c r="T46" s="34"/>
      <c r="U46" s="34"/>
      <c r="V46" s="34">
        <f>MAX(V5:V44)</f>
        <v>88</v>
      </c>
      <c r="W46" s="152"/>
      <c r="X46" s="152"/>
      <c r="Y46" s="152"/>
      <c r="Z46" s="152"/>
      <c r="AA46" s="152"/>
      <c r="AB46" s="152"/>
    </row>
    <row r="47" ht="21.75" customHeight="1">
      <c r="A47" s="151"/>
      <c r="B47" s="34"/>
      <c r="C47" s="151"/>
      <c r="D47" s="153" t="s">
        <v>69</v>
      </c>
      <c r="E47" s="154"/>
      <c r="F47" s="154"/>
      <c r="G47" s="126"/>
      <c r="H47" s="34">
        <f>MIN(H5:H44)</f>
        <v>28</v>
      </c>
      <c r="I47" s="34"/>
      <c r="J47" s="34">
        <f>MIN(J5:J44)</f>
        <v>14</v>
      </c>
      <c r="K47" s="34"/>
      <c r="L47" s="34">
        <f>MIN(L5:L44)</f>
        <v>18</v>
      </c>
      <c r="M47" s="34"/>
      <c r="N47" s="34">
        <f>MIN(N5:N44)</f>
        <v>40</v>
      </c>
      <c r="O47" s="34"/>
      <c r="P47" s="34">
        <f>MIN(P5:P44)</f>
        <v>32</v>
      </c>
      <c r="Q47" s="34"/>
      <c r="R47" s="34"/>
      <c r="S47" s="34"/>
      <c r="T47" s="34"/>
      <c r="U47" s="34"/>
      <c r="V47" s="34">
        <f>MIN(V5:V44)</f>
        <v>35.2</v>
      </c>
      <c r="W47" s="155"/>
      <c r="X47" s="155"/>
      <c r="Y47" s="155"/>
      <c r="Z47" s="155"/>
      <c r="AA47" s="155"/>
      <c r="AB47" s="155"/>
    </row>
    <row r="48" ht="15.75" customHeight="1">
      <c r="A48" s="151"/>
      <c r="B48" s="34"/>
      <c r="C48" s="151"/>
      <c r="D48" s="55" t="s">
        <v>70</v>
      </c>
      <c r="E48" s="56"/>
      <c r="F48" s="56"/>
      <c r="G48" s="57"/>
      <c r="H48" s="34">
        <f>COUNTIFS(H5:H42, "&lt;40")</f>
        <v>4</v>
      </c>
      <c r="I48" s="34"/>
      <c r="J48" s="34">
        <f>COUNTIFS(J5:J42, "&lt;40")</f>
        <v>4</v>
      </c>
      <c r="K48" s="34"/>
      <c r="L48" s="34">
        <f>COUNTIFS(L5:L42, "&lt;40")</f>
        <v>3</v>
      </c>
      <c r="M48" s="34"/>
      <c r="N48" s="34">
        <f>COUNTIFS(N5:N42, "&lt;40")</f>
        <v>0</v>
      </c>
      <c r="O48" s="34"/>
      <c r="P48" s="34">
        <f>COUNTIFS(P5:P42, "&lt;40")</f>
        <v>1</v>
      </c>
      <c r="Q48" s="34"/>
      <c r="R48" s="34"/>
      <c r="S48" s="34"/>
      <c r="T48" s="34"/>
      <c r="U48" s="34"/>
      <c r="V48" s="34">
        <f>COUNTIFS(V5:V42, "&lt;=4")</f>
        <v>0</v>
      </c>
      <c r="W48" s="155"/>
      <c r="X48" s="155"/>
      <c r="Y48" s="155"/>
      <c r="Z48" s="155"/>
      <c r="AA48" s="155"/>
      <c r="AB48" s="155"/>
    </row>
    <row r="49" ht="15.75" customHeight="1">
      <c r="A49" s="151"/>
      <c r="B49" s="34"/>
      <c r="C49" s="151"/>
      <c r="D49" s="55" t="s">
        <v>71</v>
      </c>
      <c r="E49" s="56"/>
      <c r="F49" s="56"/>
      <c r="G49" s="57"/>
      <c r="H49" s="34">
        <f>COUNTIFS(H5:H42, "&gt;=60")</f>
        <v>4</v>
      </c>
      <c r="I49" s="34"/>
      <c r="J49" s="34">
        <f>COUNTIFS(J5:J42, "&gt;=60")</f>
        <v>17</v>
      </c>
      <c r="K49" s="34"/>
      <c r="L49" s="34">
        <f>COUNTIFS(L5:L42, "&gt;=60")</f>
        <v>22</v>
      </c>
      <c r="M49" s="34"/>
      <c r="N49" s="34">
        <f>COUNTIFS(N5:N42, "&gt;=60")</f>
        <v>27</v>
      </c>
      <c r="O49" s="34"/>
      <c r="P49" s="34">
        <f>COUNTIFS(P5:P42, "&gt;=60")</f>
        <v>27</v>
      </c>
      <c r="Q49" s="34"/>
      <c r="R49" s="34"/>
      <c r="S49" s="34"/>
      <c r="T49" s="34"/>
      <c r="U49" s="34"/>
      <c r="V49" s="34">
        <f>COUNTIFS(V5:V42, "&gt;=6")</f>
        <v>30</v>
      </c>
      <c r="W49" s="155"/>
      <c r="X49" s="155"/>
      <c r="Y49" s="155"/>
      <c r="Z49" s="155"/>
      <c r="AA49" s="155"/>
      <c r="AB49" s="155"/>
    </row>
    <row r="50" ht="15.75" customHeight="1">
      <c r="A50" s="156" t="s">
        <v>72</v>
      </c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4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4"/>
      <c r="E51" s="58"/>
      <c r="F51" s="58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4"/>
      <c r="X51" s="4"/>
      <c r="Y51" s="4"/>
      <c r="Z51" s="4"/>
      <c r="AA51" s="4"/>
      <c r="AB51" s="4"/>
    </row>
    <row r="52" ht="18.75" customHeight="1">
      <c r="A52" s="156"/>
      <c r="B52" s="58"/>
      <c r="C52" s="4"/>
      <c r="D52" s="4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4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4"/>
      <c r="E53" s="58"/>
      <c r="F53" s="58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157"/>
      <c r="S53" s="157"/>
      <c r="T53" s="157" t="s">
        <v>75</v>
      </c>
      <c r="U53" s="58"/>
      <c r="V53" s="58"/>
      <c r="W53" s="4"/>
      <c r="X53" s="4"/>
      <c r="Y53" s="4"/>
      <c r="Z53" s="4"/>
      <c r="AA53" s="4"/>
      <c r="AB53" s="4"/>
    </row>
    <row r="54" ht="15.75" customHeight="1">
      <c r="A54" s="4"/>
      <c r="B54" s="58"/>
      <c r="C54" s="4"/>
      <c r="D54" s="4"/>
      <c r="E54" s="58"/>
      <c r="F54" s="58"/>
      <c r="G54" s="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4"/>
      <c r="X54" s="4"/>
      <c r="Y54" s="4"/>
      <c r="Z54" s="4"/>
      <c r="AA54" s="4"/>
      <c r="AB54" s="4"/>
    </row>
    <row r="55" ht="15.75" customHeight="1">
      <c r="A55" s="4"/>
      <c r="B55" s="58"/>
      <c r="C55" s="4"/>
      <c r="D55" s="4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4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4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4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41" footer="0.0" header="0.0" left="0.2362204724409449" right="0.2362204724409449" top="0.39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6.57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7.57"/>
    <col customWidth="1" min="19" max="19" width="7.86"/>
    <col customWidth="1" min="20" max="20" width="29.0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1</v>
      </c>
      <c r="B2" s="18"/>
      <c r="C2" s="53"/>
      <c r="D2" s="144" t="s">
        <v>291</v>
      </c>
      <c r="E2" s="15" t="s">
        <v>8</v>
      </c>
      <c r="F2" s="16" t="s">
        <v>9</v>
      </c>
      <c r="G2" s="19" t="s">
        <v>292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16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0.0" customHeight="1">
      <c r="A5" s="24">
        <v>1.0</v>
      </c>
      <c r="B5" s="24">
        <v>110067.0</v>
      </c>
      <c r="C5" s="25"/>
      <c r="D5" s="26" t="s">
        <v>293</v>
      </c>
      <c r="E5" s="25" t="s">
        <v>21</v>
      </c>
      <c r="F5" s="27" t="s">
        <v>137</v>
      </c>
      <c r="G5" s="30">
        <v>17.0</v>
      </c>
      <c r="H5" s="29">
        <f t="shared" ref="H5:H34" si="1">G5*4</f>
        <v>68</v>
      </c>
      <c r="I5" s="30">
        <v>15.0</v>
      </c>
      <c r="J5" s="29">
        <f t="shared" ref="J5:J34" si="2">I5*4</f>
        <v>60</v>
      </c>
      <c r="K5" s="29">
        <v>17.0</v>
      </c>
      <c r="L5" s="158">
        <f t="shared" ref="L5:L34" si="3">K5*4</f>
        <v>68</v>
      </c>
      <c r="M5" s="159">
        <v>17.0</v>
      </c>
      <c r="N5" s="160">
        <f t="shared" ref="N5:N34" si="4">M5*4</f>
        <v>68</v>
      </c>
      <c r="O5" s="30">
        <v>22.5</v>
      </c>
      <c r="P5" s="29">
        <f t="shared" ref="P5:P34" si="5">O5*4</f>
        <v>90</v>
      </c>
      <c r="Q5" s="29">
        <f t="shared" ref="Q5:Q34" si="6">SUM(H5+J5+L5+N5+P5)</f>
        <v>354</v>
      </c>
      <c r="R5" s="32">
        <v>23.0</v>
      </c>
      <c r="S5" s="29">
        <f t="shared" ref="S5:S37" si="7">R5*4</f>
        <v>92</v>
      </c>
      <c r="T5" s="32" t="s">
        <v>294</v>
      </c>
      <c r="U5" s="24">
        <f t="shared" ref="U5:U34" si="8">SUM(G5+I5+K5+M5+O5)</f>
        <v>88.5</v>
      </c>
      <c r="V5" s="161">
        <f t="shared" ref="V5:V34" si="9">Q5*0.2</f>
        <v>70.8</v>
      </c>
      <c r="W5" s="21"/>
      <c r="X5" s="21"/>
      <c r="Y5" s="21"/>
      <c r="Z5" s="21"/>
      <c r="AA5" s="21"/>
      <c r="AB5" s="21"/>
    </row>
    <row r="6" ht="30.0" customHeight="1">
      <c r="A6" s="24">
        <v>2.0</v>
      </c>
      <c r="B6" s="24">
        <v>190444.0</v>
      </c>
      <c r="C6" s="25"/>
      <c r="D6" s="26" t="s">
        <v>295</v>
      </c>
      <c r="E6" s="25" t="s">
        <v>21</v>
      </c>
      <c r="F6" s="27" t="s">
        <v>296</v>
      </c>
      <c r="G6" s="30">
        <v>11.5</v>
      </c>
      <c r="H6" s="29">
        <f t="shared" si="1"/>
        <v>46</v>
      </c>
      <c r="I6" s="30">
        <v>23.0</v>
      </c>
      <c r="J6" s="29">
        <f t="shared" si="2"/>
        <v>92</v>
      </c>
      <c r="K6" s="29">
        <v>23.0</v>
      </c>
      <c r="L6" s="158">
        <f t="shared" si="3"/>
        <v>92</v>
      </c>
      <c r="M6" s="159">
        <v>22.5</v>
      </c>
      <c r="N6" s="160">
        <f t="shared" si="4"/>
        <v>90</v>
      </c>
      <c r="O6" s="30">
        <v>19.0</v>
      </c>
      <c r="P6" s="29">
        <f t="shared" si="5"/>
        <v>76</v>
      </c>
      <c r="Q6" s="29">
        <f t="shared" si="6"/>
        <v>396</v>
      </c>
      <c r="R6" s="32">
        <v>20.5</v>
      </c>
      <c r="S6" s="29">
        <f t="shared" si="7"/>
        <v>82</v>
      </c>
      <c r="T6" s="32" t="s">
        <v>297</v>
      </c>
      <c r="U6" s="24">
        <f t="shared" si="8"/>
        <v>99</v>
      </c>
      <c r="V6" s="161">
        <f t="shared" si="9"/>
        <v>79.2</v>
      </c>
      <c r="W6" s="21"/>
      <c r="X6" s="21"/>
      <c r="Y6" s="21"/>
      <c r="Z6" s="21"/>
      <c r="AA6" s="21"/>
      <c r="AB6" s="21"/>
    </row>
    <row r="7" ht="30.0" customHeight="1">
      <c r="A7" s="24">
        <v>3.0</v>
      </c>
      <c r="B7" s="24">
        <v>110493.0</v>
      </c>
      <c r="C7" s="25"/>
      <c r="D7" s="26" t="s">
        <v>298</v>
      </c>
      <c r="E7" s="25" t="s">
        <v>21</v>
      </c>
      <c r="F7" s="27" t="s">
        <v>296</v>
      </c>
      <c r="G7" s="30">
        <v>11.5</v>
      </c>
      <c r="H7" s="29">
        <f t="shared" si="1"/>
        <v>46</v>
      </c>
      <c r="I7" s="30">
        <v>19.5</v>
      </c>
      <c r="J7" s="29">
        <f t="shared" si="2"/>
        <v>78</v>
      </c>
      <c r="K7" s="29">
        <v>18.5</v>
      </c>
      <c r="L7" s="158">
        <f t="shared" si="3"/>
        <v>74</v>
      </c>
      <c r="M7" s="159">
        <v>19.0</v>
      </c>
      <c r="N7" s="160">
        <f t="shared" si="4"/>
        <v>76</v>
      </c>
      <c r="O7" s="30">
        <v>20.5</v>
      </c>
      <c r="P7" s="29">
        <f t="shared" si="5"/>
        <v>82</v>
      </c>
      <c r="Q7" s="29">
        <f t="shared" si="6"/>
        <v>356</v>
      </c>
      <c r="R7" s="32">
        <v>18.5</v>
      </c>
      <c r="S7" s="29">
        <f t="shared" si="7"/>
        <v>74</v>
      </c>
      <c r="T7" s="32" t="s">
        <v>299</v>
      </c>
      <c r="U7" s="24">
        <f t="shared" si="8"/>
        <v>89</v>
      </c>
      <c r="V7" s="161">
        <f t="shared" si="9"/>
        <v>71.2</v>
      </c>
      <c r="W7" s="21"/>
      <c r="X7" s="21"/>
      <c r="Y7" s="21"/>
      <c r="Z7" s="21"/>
      <c r="AA7" s="21"/>
      <c r="AB7" s="21"/>
    </row>
    <row r="8" ht="30.0" customHeight="1">
      <c r="A8" s="24">
        <v>4.0</v>
      </c>
      <c r="B8" s="24">
        <v>180227.0</v>
      </c>
      <c r="C8" s="25"/>
      <c r="D8" s="26" t="s">
        <v>300</v>
      </c>
      <c r="E8" s="25" t="s">
        <v>21</v>
      </c>
      <c r="F8" s="27" t="s">
        <v>137</v>
      </c>
      <c r="G8" s="30">
        <v>11.5</v>
      </c>
      <c r="H8" s="29">
        <f t="shared" si="1"/>
        <v>46</v>
      </c>
      <c r="I8" s="30">
        <v>10.0</v>
      </c>
      <c r="J8" s="29">
        <f t="shared" si="2"/>
        <v>40</v>
      </c>
      <c r="K8" s="29">
        <v>16.5</v>
      </c>
      <c r="L8" s="158">
        <f t="shared" si="3"/>
        <v>66</v>
      </c>
      <c r="M8" s="159">
        <v>15.5</v>
      </c>
      <c r="N8" s="160">
        <f t="shared" si="4"/>
        <v>62</v>
      </c>
      <c r="O8" s="30">
        <v>17.0</v>
      </c>
      <c r="P8" s="29">
        <f t="shared" si="5"/>
        <v>68</v>
      </c>
      <c r="Q8" s="29">
        <f t="shared" si="6"/>
        <v>282</v>
      </c>
      <c r="R8" s="32">
        <v>19.0</v>
      </c>
      <c r="S8" s="29">
        <f t="shared" si="7"/>
        <v>76</v>
      </c>
      <c r="T8" s="32" t="s">
        <v>301</v>
      </c>
      <c r="U8" s="24">
        <f t="shared" si="8"/>
        <v>70.5</v>
      </c>
      <c r="V8" s="161">
        <f t="shared" si="9"/>
        <v>56.4</v>
      </c>
      <c r="W8" s="21"/>
      <c r="X8" s="21"/>
      <c r="Y8" s="21"/>
      <c r="Z8" s="21"/>
      <c r="AA8" s="21"/>
      <c r="AB8" s="21"/>
    </row>
    <row r="9" ht="30.0" customHeight="1">
      <c r="A9" s="24">
        <v>5.0</v>
      </c>
      <c r="B9" s="24">
        <v>110696.0</v>
      </c>
      <c r="C9" s="25"/>
      <c r="D9" s="26" t="s">
        <v>302</v>
      </c>
      <c r="E9" s="131" t="s">
        <v>25</v>
      </c>
      <c r="F9" s="27" t="s">
        <v>296</v>
      </c>
      <c r="G9" s="30">
        <v>16.5</v>
      </c>
      <c r="H9" s="29">
        <f t="shared" si="1"/>
        <v>66</v>
      </c>
      <c r="I9" s="30">
        <v>23.0</v>
      </c>
      <c r="J9" s="29">
        <f t="shared" si="2"/>
        <v>92</v>
      </c>
      <c r="K9" s="29">
        <v>24.0</v>
      </c>
      <c r="L9" s="158">
        <f t="shared" si="3"/>
        <v>96</v>
      </c>
      <c r="M9" s="159">
        <v>22.5</v>
      </c>
      <c r="N9" s="160">
        <f t="shared" si="4"/>
        <v>90</v>
      </c>
      <c r="O9" s="30">
        <v>25.0</v>
      </c>
      <c r="P9" s="29">
        <f t="shared" si="5"/>
        <v>100</v>
      </c>
      <c r="Q9" s="29">
        <f t="shared" si="6"/>
        <v>444</v>
      </c>
      <c r="R9" s="32">
        <v>24.0</v>
      </c>
      <c r="S9" s="29">
        <f t="shared" si="7"/>
        <v>96</v>
      </c>
      <c r="T9" s="32" t="s">
        <v>303</v>
      </c>
      <c r="U9" s="24">
        <f t="shared" si="8"/>
        <v>111</v>
      </c>
      <c r="V9" s="161">
        <f t="shared" si="9"/>
        <v>88.8</v>
      </c>
      <c r="W9" s="21"/>
      <c r="X9" s="21"/>
      <c r="Y9" s="21"/>
      <c r="Z9" s="21"/>
      <c r="AA9" s="21"/>
      <c r="AB9" s="21"/>
    </row>
    <row r="10" ht="30.0" customHeight="1">
      <c r="A10" s="24">
        <v>6.0</v>
      </c>
      <c r="B10" s="24">
        <v>180409.0</v>
      </c>
      <c r="C10" s="25"/>
      <c r="D10" s="26" t="s">
        <v>304</v>
      </c>
      <c r="E10" s="25" t="s">
        <v>25</v>
      </c>
      <c r="F10" s="27" t="s">
        <v>296</v>
      </c>
      <c r="G10" s="30">
        <v>17.0</v>
      </c>
      <c r="H10" s="29">
        <f t="shared" si="1"/>
        <v>68</v>
      </c>
      <c r="I10" s="30">
        <v>22.0</v>
      </c>
      <c r="J10" s="29">
        <f t="shared" si="2"/>
        <v>88</v>
      </c>
      <c r="K10" s="29">
        <v>19.5</v>
      </c>
      <c r="L10" s="158">
        <f t="shared" si="3"/>
        <v>78</v>
      </c>
      <c r="M10" s="159">
        <v>16.0</v>
      </c>
      <c r="N10" s="160">
        <f t="shared" si="4"/>
        <v>64</v>
      </c>
      <c r="O10" s="30">
        <v>21.0</v>
      </c>
      <c r="P10" s="29">
        <f t="shared" si="5"/>
        <v>84</v>
      </c>
      <c r="Q10" s="29">
        <f t="shared" si="6"/>
        <v>382</v>
      </c>
      <c r="R10" s="32">
        <v>20.5</v>
      </c>
      <c r="S10" s="29">
        <f t="shared" si="7"/>
        <v>82</v>
      </c>
      <c r="T10" s="32" t="s">
        <v>294</v>
      </c>
      <c r="U10" s="24">
        <f t="shared" si="8"/>
        <v>95.5</v>
      </c>
      <c r="V10" s="161">
        <f t="shared" si="9"/>
        <v>76.4</v>
      </c>
      <c r="W10" s="21"/>
      <c r="X10" s="21"/>
      <c r="Y10" s="21"/>
      <c r="Z10" s="21"/>
      <c r="AA10" s="21"/>
      <c r="AB10" s="21"/>
    </row>
    <row r="11" ht="30.0" customHeight="1">
      <c r="A11" s="24">
        <v>7.0</v>
      </c>
      <c r="B11" s="24">
        <v>110125.0</v>
      </c>
      <c r="C11" s="25"/>
      <c r="D11" s="26" t="s">
        <v>305</v>
      </c>
      <c r="E11" s="25" t="s">
        <v>25</v>
      </c>
      <c r="F11" s="27" t="s">
        <v>296</v>
      </c>
      <c r="G11" s="30">
        <v>13.0</v>
      </c>
      <c r="H11" s="29">
        <f t="shared" si="1"/>
        <v>52</v>
      </c>
      <c r="I11" s="30">
        <v>17.5</v>
      </c>
      <c r="J11" s="29">
        <f t="shared" si="2"/>
        <v>70</v>
      </c>
      <c r="K11" s="29">
        <v>19.0</v>
      </c>
      <c r="L11" s="158">
        <f t="shared" si="3"/>
        <v>76</v>
      </c>
      <c r="M11" s="159">
        <v>18.0</v>
      </c>
      <c r="N11" s="160">
        <f t="shared" si="4"/>
        <v>72</v>
      </c>
      <c r="O11" s="30">
        <v>21.0</v>
      </c>
      <c r="P11" s="29">
        <f t="shared" si="5"/>
        <v>84</v>
      </c>
      <c r="Q11" s="29">
        <f t="shared" si="6"/>
        <v>354</v>
      </c>
      <c r="R11" s="32">
        <v>21.0</v>
      </c>
      <c r="S11" s="29">
        <f t="shared" si="7"/>
        <v>84</v>
      </c>
      <c r="T11" s="32" t="s">
        <v>306</v>
      </c>
      <c r="U11" s="24">
        <f t="shared" si="8"/>
        <v>88.5</v>
      </c>
      <c r="V11" s="161">
        <f t="shared" si="9"/>
        <v>70.8</v>
      </c>
      <c r="W11" s="21"/>
      <c r="X11" s="21"/>
      <c r="Y11" s="21"/>
      <c r="Z11" s="21"/>
      <c r="AA11" s="21"/>
      <c r="AB11" s="21"/>
    </row>
    <row r="12" ht="30.0" customHeight="1">
      <c r="A12" s="24">
        <v>8.0</v>
      </c>
      <c r="B12" s="24">
        <v>190377.0</v>
      </c>
      <c r="C12" s="25"/>
      <c r="D12" s="26" t="s">
        <v>307</v>
      </c>
      <c r="E12" s="25" t="s">
        <v>25</v>
      </c>
      <c r="F12" s="27" t="s">
        <v>137</v>
      </c>
      <c r="G12" s="30">
        <v>13.5</v>
      </c>
      <c r="H12" s="29">
        <f t="shared" si="1"/>
        <v>54</v>
      </c>
      <c r="I12" s="149">
        <v>9.0</v>
      </c>
      <c r="J12" s="29">
        <f t="shared" si="2"/>
        <v>36</v>
      </c>
      <c r="K12" s="29">
        <v>11.0</v>
      </c>
      <c r="L12" s="158">
        <f t="shared" si="3"/>
        <v>44</v>
      </c>
      <c r="M12" s="162">
        <v>0.0</v>
      </c>
      <c r="N12" s="160">
        <f t="shared" si="4"/>
        <v>0</v>
      </c>
      <c r="O12" s="30">
        <v>16.0</v>
      </c>
      <c r="P12" s="29">
        <f t="shared" si="5"/>
        <v>64</v>
      </c>
      <c r="Q12" s="29">
        <f t="shared" si="6"/>
        <v>198</v>
      </c>
      <c r="R12" s="32">
        <v>19.0</v>
      </c>
      <c r="S12" s="29">
        <f t="shared" si="7"/>
        <v>76</v>
      </c>
      <c r="T12" s="32" t="s">
        <v>308</v>
      </c>
      <c r="U12" s="24">
        <f t="shared" si="8"/>
        <v>49.5</v>
      </c>
      <c r="V12" s="161">
        <f t="shared" si="9"/>
        <v>39.6</v>
      </c>
      <c r="W12" s="21"/>
      <c r="X12" s="21"/>
      <c r="Y12" s="21"/>
      <c r="Z12" s="21"/>
      <c r="AA12" s="21"/>
      <c r="AB12" s="21"/>
    </row>
    <row r="13" ht="30.0" customHeight="1">
      <c r="A13" s="24">
        <v>9.0</v>
      </c>
      <c r="B13" s="24">
        <v>130344.0</v>
      </c>
      <c r="C13" s="25"/>
      <c r="D13" s="26" t="s">
        <v>309</v>
      </c>
      <c r="E13" s="25" t="s">
        <v>21</v>
      </c>
      <c r="F13" s="27" t="s">
        <v>137</v>
      </c>
      <c r="G13" s="30">
        <v>10.0</v>
      </c>
      <c r="H13" s="29">
        <f t="shared" si="1"/>
        <v>40</v>
      </c>
      <c r="I13" s="30">
        <v>12.0</v>
      </c>
      <c r="J13" s="29">
        <f t="shared" si="2"/>
        <v>48</v>
      </c>
      <c r="K13" s="29">
        <v>18.0</v>
      </c>
      <c r="L13" s="158">
        <f t="shared" si="3"/>
        <v>72</v>
      </c>
      <c r="M13" s="159">
        <v>15.0</v>
      </c>
      <c r="N13" s="160">
        <f t="shared" si="4"/>
        <v>60</v>
      </c>
      <c r="O13" s="30">
        <v>15.0</v>
      </c>
      <c r="P13" s="29">
        <f t="shared" si="5"/>
        <v>60</v>
      </c>
      <c r="Q13" s="29">
        <f t="shared" si="6"/>
        <v>280</v>
      </c>
      <c r="R13" s="32">
        <v>18.5</v>
      </c>
      <c r="S13" s="29">
        <f t="shared" si="7"/>
        <v>74</v>
      </c>
      <c r="T13" s="32" t="s">
        <v>310</v>
      </c>
      <c r="U13" s="24">
        <f t="shared" si="8"/>
        <v>70</v>
      </c>
      <c r="V13" s="161">
        <f t="shared" si="9"/>
        <v>56</v>
      </c>
      <c r="W13" s="21"/>
      <c r="X13" s="21"/>
      <c r="Y13" s="21"/>
      <c r="Z13" s="21"/>
      <c r="AA13" s="21"/>
      <c r="AB13" s="21"/>
    </row>
    <row r="14" ht="30.0" customHeight="1">
      <c r="A14" s="24">
        <v>10.0</v>
      </c>
      <c r="B14" s="24">
        <v>180396.0</v>
      </c>
      <c r="C14" s="25"/>
      <c r="D14" s="26" t="s">
        <v>311</v>
      </c>
      <c r="E14" s="25" t="s">
        <v>21</v>
      </c>
      <c r="F14" s="27" t="s">
        <v>137</v>
      </c>
      <c r="G14" s="30">
        <v>14.0</v>
      </c>
      <c r="H14" s="29">
        <f t="shared" si="1"/>
        <v>56</v>
      </c>
      <c r="I14" s="30">
        <v>10.5</v>
      </c>
      <c r="J14" s="29">
        <f t="shared" si="2"/>
        <v>42</v>
      </c>
      <c r="K14" s="29">
        <v>19.0</v>
      </c>
      <c r="L14" s="158">
        <f t="shared" si="3"/>
        <v>76</v>
      </c>
      <c r="M14" s="159">
        <v>15.0</v>
      </c>
      <c r="N14" s="160">
        <f t="shared" si="4"/>
        <v>60</v>
      </c>
      <c r="O14" s="30">
        <v>13.5</v>
      </c>
      <c r="P14" s="29">
        <f t="shared" si="5"/>
        <v>54</v>
      </c>
      <c r="Q14" s="29">
        <f t="shared" si="6"/>
        <v>288</v>
      </c>
      <c r="R14" s="32">
        <v>22.0</v>
      </c>
      <c r="S14" s="29">
        <f t="shared" si="7"/>
        <v>88</v>
      </c>
      <c r="T14" s="32" t="s">
        <v>294</v>
      </c>
      <c r="U14" s="24">
        <f t="shared" si="8"/>
        <v>72</v>
      </c>
      <c r="V14" s="161">
        <f t="shared" si="9"/>
        <v>57.6</v>
      </c>
      <c r="W14" s="21"/>
      <c r="X14" s="21"/>
      <c r="Y14" s="21"/>
      <c r="Z14" s="21"/>
      <c r="AA14" s="21"/>
      <c r="AB14" s="21"/>
    </row>
    <row r="15" ht="30.0" customHeight="1">
      <c r="A15" s="24">
        <v>11.0</v>
      </c>
      <c r="B15" s="24">
        <v>110505.0</v>
      </c>
      <c r="C15" s="25"/>
      <c r="D15" s="26" t="s">
        <v>312</v>
      </c>
      <c r="E15" s="25" t="s">
        <v>21</v>
      </c>
      <c r="F15" s="27" t="s">
        <v>296</v>
      </c>
      <c r="G15" s="30">
        <v>12.0</v>
      </c>
      <c r="H15" s="29">
        <f t="shared" si="1"/>
        <v>48</v>
      </c>
      <c r="I15" s="30">
        <v>21.5</v>
      </c>
      <c r="J15" s="29">
        <f t="shared" si="2"/>
        <v>86</v>
      </c>
      <c r="K15" s="29">
        <v>23.0</v>
      </c>
      <c r="L15" s="158">
        <f t="shared" si="3"/>
        <v>92</v>
      </c>
      <c r="M15" s="159">
        <v>22.5</v>
      </c>
      <c r="N15" s="160">
        <f t="shared" si="4"/>
        <v>90</v>
      </c>
      <c r="O15" s="30">
        <v>20.5</v>
      </c>
      <c r="P15" s="29">
        <f t="shared" si="5"/>
        <v>82</v>
      </c>
      <c r="Q15" s="29">
        <f t="shared" si="6"/>
        <v>398</v>
      </c>
      <c r="R15" s="32">
        <v>18.0</v>
      </c>
      <c r="S15" s="29">
        <f t="shared" si="7"/>
        <v>72</v>
      </c>
      <c r="T15" s="32" t="s">
        <v>313</v>
      </c>
      <c r="U15" s="24">
        <f t="shared" si="8"/>
        <v>99.5</v>
      </c>
      <c r="V15" s="161">
        <f t="shared" si="9"/>
        <v>79.6</v>
      </c>
      <c r="W15" s="21"/>
      <c r="X15" s="21"/>
      <c r="Y15" s="21"/>
      <c r="Z15" s="21"/>
      <c r="AA15" s="21"/>
      <c r="AB15" s="21"/>
    </row>
    <row r="16" ht="30.0" customHeight="1">
      <c r="A16" s="24">
        <v>12.0</v>
      </c>
      <c r="B16" s="24">
        <v>140348.0</v>
      </c>
      <c r="C16" s="25"/>
      <c r="D16" s="26" t="s">
        <v>314</v>
      </c>
      <c r="E16" s="25" t="s">
        <v>25</v>
      </c>
      <c r="F16" s="27" t="s">
        <v>137</v>
      </c>
      <c r="G16" s="30">
        <v>17.0</v>
      </c>
      <c r="H16" s="29">
        <f t="shared" si="1"/>
        <v>68</v>
      </c>
      <c r="I16" s="30">
        <v>17.0</v>
      </c>
      <c r="J16" s="29">
        <f t="shared" si="2"/>
        <v>68</v>
      </c>
      <c r="K16" s="29">
        <v>24.0</v>
      </c>
      <c r="L16" s="158">
        <f t="shared" si="3"/>
        <v>96</v>
      </c>
      <c r="M16" s="159">
        <v>22.5</v>
      </c>
      <c r="N16" s="160">
        <f t="shared" si="4"/>
        <v>90</v>
      </c>
      <c r="O16" s="30">
        <v>18.0</v>
      </c>
      <c r="P16" s="29">
        <f t="shared" si="5"/>
        <v>72</v>
      </c>
      <c r="Q16" s="29">
        <f t="shared" si="6"/>
        <v>394</v>
      </c>
      <c r="R16" s="32">
        <v>22.0</v>
      </c>
      <c r="S16" s="29">
        <f t="shared" si="7"/>
        <v>88</v>
      </c>
      <c r="T16" s="32" t="s">
        <v>306</v>
      </c>
      <c r="U16" s="24">
        <f t="shared" si="8"/>
        <v>98.5</v>
      </c>
      <c r="V16" s="161">
        <f t="shared" si="9"/>
        <v>78.8</v>
      </c>
      <c r="W16" s="21"/>
      <c r="X16" s="21"/>
      <c r="Y16" s="21"/>
      <c r="Z16" s="21"/>
      <c r="AA16" s="21"/>
      <c r="AB16" s="21"/>
    </row>
    <row r="17" ht="30.0" customHeight="1">
      <c r="A17" s="24">
        <v>13.0</v>
      </c>
      <c r="B17" s="24">
        <v>180329.0</v>
      </c>
      <c r="C17" s="25"/>
      <c r="D17" s="26" t="s">
        <v>315</v>
      </c>
      <c r="E17" s="25" t="s">
        <v>25</v>
      </c>
      <c r="F17" s="27" t="s">
        <v>296</v>
      </c>
      <c r="G17" s="30">
        <v>16.5</v>
      </c>
      <c r="H17" s="29">
        <f t="shared" si="1"/>
        <v>66</v>
      </c>
      <c r="I17" s="30">
        <v>25.0</v>
      </c>
      <c r="J17" s="29">
        <f t="shared" si="2"/>
        <v>100</v>
      </c>
      <c r="K17" s="29">
        <v>21.5</v>
      </c>
      <c r="L17" s="158">
        <f t="shared" si="3"/>
        <v>86</v>
      </c>
      <c r="M17" s="159">
        <v>25.0</v>
      </c>
      <c r="N17" s="160">
        <f t="shared" si="4"/>
        <v>100</v>
      </c>
      <c r="O17" s="30">
        <v>25.0</v>
      </c>
      <c r="P17" s="29">
        <f t="shared" si="5"/>
        <v>100</v>
      </c>
      <c r="Q17" s="29">
        <f t="shared" si="6"/>
        <v>452</v>
      </c>
      <c r="R17" s="32">
        <v>20.5</v>
      </c>
      <c r="S17" s="29">
        <f t="shared" si="7"/>
        <v>82</v>
      </c>
      <c r="T17" s="32" t="s">
        <v>303</v>
      </c>
      <c r="U17" s="24">
        <f t="shared" si="8"/>
        <v>113</v>
      </c>
      <c r="V17" s="161">
        <f t="shared" si="9"/>
        <v>90.4</v>
      </c>
      <c r="W17" s="21"/>
      <c r="X17" s="21"/>
      <c r="Y17" s="21"/>
      <c r="Z17" s="21"/>
      <c r="AA17" s="21"/>
      <c r="AB17" s="21"/>
    </row>
    <row r="18" ht="30.0" customHeight="1">
      <c r="A18" s="24">
        <v>14.0</v>
      </c>
      <c r="B18" s="24">
        <v>110040.0</v>
      </c>
      <c r="C18" s="25"/>
      <c r="D18" s="26" t="s">
        <v>316</v>
      </c>
      <c r="E18" s="25" t="s">
        <v>21</v>
      </c>
      <c r="F18" s="27" t="s">
        <v>137</v>
      </c>
      <c r="G18" s="30">
        <v>16.5</v>
      </c>
      <c r="H18" s="29">
        <f t="shared" si="1"/>
        <v>66</v>
      </c>
      <c r="I18" s="30">
        <v>23.5</v>
      </c>
      <c r="J18" s="29">
        <f t="shared" si="2"/>
        <v>94</v>
      </c>
      <c r="K18" s="29">
        <v>23.0</v>
      </c>
      <c r="L18" s="158">
        <f t="shared" si="3"/>
        <v>92</v>
      </c>
      <c r="M18" s="159">
        <v>24.0</v>
      </c>
      <c r="N18" s="160">
        <f t="shared" si="4"/>
        <v>96</v>
      </c>
      <c r="O18" s="30">
        <v>25.0</v>
      </c>
      <c r="P18" s="29">
        <f t="shared" si="5"/>
        <v>100</v>
      </c>
      <c r="Q18" s="29">
        <f t="shared" si="6"/>
        <v>448</v>
      </c>
      <c r="R18" s="35">
        <v>25.0</v>
      </c>
      <c r="S18" s="29">
        <f t="shared" si="7"/>
        <v>100</v>
      </c>
      <c r="T18" s="32" t="s">
        <v>303</v>
      </c>
      <c r="U18" s="24">
        <f t="shared" si="8"/>
        <v>112</v>
      </c>
      <c r="V18" s="161">
        <f t="shared" si="9"/>
        <v>89.6</v>
      </c>
      <c r="W18" s="21"/>
      <c r="X18" s="21"/>
      <c r="Y18" s="21"/>
      <c r="Z18" s="21"/>
      <c r="AA18" s="21"/>
      <c r="AB18" s="21"/>
    </row>
    <row r="19" ht="30.0" customHeight="1">
      <c r="A19" s="24">
        <v>15.0</v>
      </c>
      <c r="B19" s="24">
        <v>110047.0</v>
      </c>
      <c r="C19" s="25"/>
      <c r="D19" s="26" t="s">
        <v>317</v>
      </c>
      <c r="E19" s="25" t="s">
        <v>21</v>
      </c>
      <c r="F19" s="27" t="s">
        <v>296</v>
      </c>
      <c r="G19" s="30">
        <v>10.0</v>
      </c>
      <c r="H19" s="29">
        <f t="shared" si="1"/>
        <v>40</v>
      </c>
      <c r="I19" s="30">
        <v>21.5</v>
      </c>
      <c r="J19" s="29">
        <f t="shared" si="2"/>
        <v>86</v>
      </c>
      <c r="K19" s="29">
        <v>15.5</v>
      </c>
      <c r="L19" s="158">
        <f t="shared" si="3"/>
        <v>62</v>
      </c>
      <c r="M19" s="159">
        <v>23.0</v>
      </c>
      <c r="N19" s="160">
        <f t="shared" si="4"/>
        <v>92</v>
      </c>
      <c r="O19" s="30">
        <v>24.0</v>
      </c>
      <c r="P19" s="29">
        <f t="shared" si="5"/>
        <v>96</v>
      </c>
      <c r="Q19" s="29">
        <f t="shared" si="6"/>
        <v>376</v>
      </c>
      <c r="R19" s="32">
        <v>21.0</v>
      </c>
      <c r="S19" s="29">
        <f t="shared" si="7"/>
        <v>84</v>
      </c>
      <c r="T19" s="32" t="s">
        <v>306</v>
      </c>
      <c r="U19" s="24">
        <f t="shared" si="8"/>
        <v>94</v>
      </c>
      <c r="V19" s="161">
        <f t="shared" si="9"/>
        <v>75.2</v>
      </c>
      <c r="W19" s="21"/>
      <c r="X19" s="21"/>
      <c r="Y19" s="21"/>
      <c r="Z19" s="21"/>
      <c r="AA19" s="21"/>
      <c r="AB19" s="21"/>
    </row>
    <row r="20" ht="30.0" customHeight="1">
      <c r="A20" s="24">
        <v>16.0</v>
      </c>
      <c r="B20" s="24">
        <v>110013.0</v>
      </c>
      <c r="C20" s="25"/>
      <c r="D20" s="26" t="s">
        <v>318</v>
      </c>
      <c r="E20" s="25" t="s">
        <v>21</v>
      </c>
      <c r="F20" s="27" t="s">
        <v>137</v>
      </c>
      <c r="G20" s="30">
        <v>17.0</v>
      </c>
      <c r="H20" s="29">
        <f t="shared" si="1"/>
        <v>68</v>
      </c>
      <c r="I20" s="30">
        <v>18.0</v>
      </c>
      <c r="J20" s="29">
        <f t="shared" si="2"/>
        <v>72</v>
      </c>
      <c r="K20" s="29">
        <v>18.5</v>
      </c>
      <c r="L20" s="158">
        <f t="shared" si="3"/>
        <v>74</v>
      </c>
      <c r="M20" s="159">
        <v>20.0</v>
      </c>
      <c r="N20" s="160">
        <f t="shared" si="4"/>
        <v>80</v>
      </c>
      <c r="O20" s="30">
        <v>15.0</v>
      </c>
      <c r="P20" s="29">
        <f t="shared" si="5"/>
        <v>60</v>
      </c>
      <c r="Q20" s="29">
        <f t="shared" si="6"/>
        <v>354</v>
      </c>
      <c r="R20" s="32">
        <v>23.5</v>
      </c>
      <c r="S20" s="29">
        <f t="shared" si="7"/>
        <v>94</v>
      </c>
      <c r="T20" s="32" t="s">
        <v>303</v>
      </c>
      <c r="U20" s="24">
        <f t="shared" si="8"/>
        <v>88.5</v>
      </c>
      <c r="V20" s="161">
        <f t="shared" si="9"/>
        <v>70.8</v>
      </c>
      <c r="W20" s="21"/>
      <c r="X20" s="21"/>
      <c r="Y20" s="21"/>
      <c r="Z20" s="21"/>
      <c r="AA20" s="21"/>
      <c r="AB20" s="21"/>
    </row>
    <row r="21" ht="30.0" customHeight="1">
      <c r="A21" s="24">
        <v>17.0</v>
      </c>
      <c r="B21" s="24">
        <v>180232.0</v>
      </c>
      <c r="C21" s="25"/>
      <c r="D21" s="26" t="s">
        <v>319</v>
      </c>
      <c r="E21" s="131" t="s">
        <v>21</v>
      </c>
      <c r="F21" s="27" t="s">
        <v>296</v>
      </c>
      <c r="G21" s="30">
        <v>12.0</v>
      </c>
      <c r="H21" s="29">
        <f t="shared" si="1"/>
        <v>48</v>
      </c>
      <c r="I21" s="30">
        <v>13.5</v>
      </c>
      <c r="J21" s="29">
        <f t="shared" si="2"/>
        <v>54</v>
      </c>
      <c r="K21" s="29">
        <v>14.0</v>
      </c>
      <c r="L21" s="158">
        <f t="shared" si="3"/>
        <v>56</v>
      </c>
      <c r="M21" s="162">
        <v>0.0</v>
      </c>
      <c r="N21" s="160">
        <f t="shared" si="4"/>
        <v>0</v>
      </c>
      <c r="O21" s="30">
        <v>17.0</v>
      </c>
      <c r="P21" s="29">
        <f t="shared" si="5"/>
        <v>68</v>
      </c>
      <c r="Q21" s="29">
        <f t="shared" si="6"/>
        <v>226</v>
      </c>
      <c r="R21" s="32">
        <v>17.5</v>
      </c>
      <c r="S21" s="29">
        <f t="shared" si="7"/>
        <v>70</v>
      </c>
      <c r="T21" s="32" t="s">
        <v>320</v>
      </c>
      <c r="U21" s="24">
        <f t="shared" si="8"/>
        <v>56.5</v>
      </c>
      <c r="V21" s="161">
        <f t="shared" si="9"/>
        <v>45.2</v>
      </c>
      <c r="W21" s="21"/>
      <c r="X21" s="21"/>
      <c r="Y21" s="21"/>
      <c r="Z21" s="21"/>
      <c r="AA21" s="21"/>
      <c r="AB21" s="21"/>
    </row>
    <row r="22" ht="30.0" customHeight="1">
      <c r="A22" s="24">
        <v>18.0</v>
      </c>
      <c r="B22" s="24">
        <v>110117.0</v>
      </c>
      <c r="C22" s="25"/>
      <c r="D22" s="26" t="s">
        <v>321</v>
      </c>
      <c r="E22" s="25" t="s">
        <v>25</v>
      </c>
      <c r="F22" s="27" t="s">
        <v>296</v>
      </c>
      <c r="G22" s="30">
        <v>19.0</v>
      </c>
      <c r="H22" s="29">
        <f t="shared" si="1"/>
        <v>76</v>
      </c>
      <c r="I22" s="30">
        <v>22.5</v>
      </c>
      <c r="J22" s="29">
        <f t="shared" si="2"/>
        <v>90</v>
      </c>
      <c r="K22" s="29">
        <v>22.0</v>
      </c>
      <c r="L22" s="158">
        <f t="shared" si="3"/>
        <v>88</v>
      </c>
      <c r="M22" s="159">
        <v>24.0</v>
      </c>
      <c r="N22" s="160">
        <f t="shared" si="4"/>
        <v>96</v>
      </c>
      <c r="O22" s="30">
        <v>25.0</v>
      </c>
      <c r="P22" s="29">
        <f t="shared" si="5"/>
        <v>100</v>
      </c>
      <c r="Q22" s="29">
        <f t="shared" si="6"/>
        <v>450</v>
      </c>
      <c r="R22" s="32">
        <v>23.5</v>
      </c>
      <c r="S22" s="29">
        <f t="shared" si="7"/>
        <v>94</v>
      </c>
      <c r="T22" s="32" t="s">
        <v>303</v>
      </c>
      <c r="U22" s="24">
        <f t="shared" si="8"/>
        <v>112.5</v>
      </c>
      <c r="V22" s="161">
        <f t="shared" si="9"/>
        <v>90</v>
      </c>
      <c r="W22" s="21"/>
      <c r="X22" s="21"/>
      <c r="Y22" s="21"/>
      <c r="Z22" s="21"/>
      <c r="AA22" s="21"/>
      <c r="AB22" s="21"/>
    </row>
    <row r="23" ht="30.0" customHeight="1">
      <c r="A23" s="24">
        <v>19.0</v>
      </c>
      <c r="B23" s="24">
        <v>110011.0</v>
      </c>
      <c r="C23" s="25"/>
      <c r="D23" s="26" t="s">
        <v>322</v>
      </c>
      <c r="E23" s="25" t="s">
        <v>21</v>
      </c>
      <c r="F23" s="27" t="s">
        <v>296</v>
      </c>
      <c r="G23" s="30">
        <v>10.0</v>
      </c>
      <c r="H23" s="29">
        <f t="shared" si="1"/>
        <v>40</v>
      </c>
      <c r="I23" s="30">
        <v>15.5</v>
      </c>
      <c r="J23" s="29">
        <f t="shared" si="2"/>
        <v>62</v>
      </c>
      <c r="K23" s="29">
        <v>10.0</v>
      </c>
      <c r="L23" s="158">
        <f t="shared" si="3"/>
        <v>40</v>
      </c>
      <c r="M23" s="159">
        <v>11.5</v>
      </c>
      <c r="N23" s="160">
        <f t="shared" si="4"/>
        <v>46</v>
      </c>
      <c r="O23" s="30">
        <v>21.5</v>
      </c>
      <c r="P23" s="29">
        <f t="shared" si="5"/>
        <v>86</v>
      </c>
      <c r="Q23" s="29">
        <f t="shared" si="6"/>
        <v>274</v>
      </c>
      <c r="R23" s="32">
        <v>18.0</v>
      </c>
      <c r="S23" s="29">
        <f t="shared" si="7"/>
        <v>72</v>
      </c>
      <c r="T23" s="32" t="s">
        <v>323</v>
      </c>
      <c r="U23" s="24">
        <f t="shared" si="8"/>
        <v>68.5</v>
      </c>
      <c r="V23" s="161">
        <f t="shared" si="9"/>
        <v>54.8</v>
      </c>
      <c r="W23" s="21"/>
      <c r="X23" s="21"/>
      <c r="Y23" s="21"/>
      <c r="Z23" s="21"/>
      <c r="AA23" s="21"/>
      <c r="AB23" s="21"/>
    </row>
    <row r="24" ht="30.0" customHeight="1">
      <c r="A24" s="24">
        <v>20.0</v>
      </c>
      <c r="B24" s="24">
        <v>110054.0</v>
      </c>
      <c r="C24" s="25"/>
      <c r="D24" s="26" t="s">
        <v>324</v>
      </c>
      <c r="E24" s="131" t="s">
        <v>21</v>
      </c>
      <c r="F24" s="24" t="s">
        <v>137</v>
      </c>
      <c r="G24" s="30">
        <v>22.0</v>
      </c>
      <c r="H24" s="29">
        <f t="shared" si="1"/>
        <v>88</v>
      </c>
      <c r="I24" s="30">
        <v>25.0</v>
      </c>
      <c r="J24" s="29">
        <f t="shared" si="2"/>
        <v>100</v>
      </c>
      <c r="K24" s="29">
        <v>25.0</v>
      </c>
      <c r="L24" s="158">
        <f t="shared" si="3"/>
        <v>100</v>
      </c>
      <c r="M24" s="159">
        <v>25.0</v>
      </c>
      <c r="N24" s="160">
        <f t="shared" si="4"/>
        <v>100</v>
      </c>
      <c r="O24" s="30">
        <v>25.0</v>
      </c>
      <c r="P24" s="29">
        <f t="shared" si="5"/>
        <v>100</v>
      </c>
      <c r="Q24" s="29">
        <f t="shared" si="6"/>
        <v>488</v>
      </c>
      <c r="R24" s="32">
        <v>23.5</v>
      </c>
      <c r="S24" s="29">
        <f t="shared" si="7"/>
        <v>94</v>
      </c>
      <c r="T24" s="32" t="s">
        <v>325</v>
      </c>
      <c r="U24" s="24">
        <f t="shared" si="8"/>
        <v>122</v>
      </c>
      <c r="V24" s="161">
        <f t="shared" si="9"/>
        <v>97.6</v>
      </c>
      <c r="W24" s="21"/>
      <c r="X24" s="21"/>
      <c r="Y24" s="21"/>
      <c r="Z24" s="21"/>
      <c r="AA24" s="21"/>
      <c r="AB24" s="21"/>
    </row>
    <row r="25" ht="30.0" customHeight="1">
      <c r="A25" s="24">
        <v>21.0</v>
      </c>
      <c r="B25" s="24">
        <v>140351.0</v>
      </c>
      <c r="C25" s="25"/>
      <c r="D25" s="26" t="s">
        <v>326</v>
      </c>
      <c r="E25" s="25" t="s">
        <v>25</v>
      </c>
      <c r="F25" s="27" t="s">
        <v>296</v>
      </c>
      <c r="G25" s="30">
        <v>12.5</v>
      </c>
      <c r="H25" s="29">
        <f t="shared" si="1"/>
        <v>50</v>
      </c>
      <c r="I25" s="30">
        <v>14.5</v>
      </c>
      <c r="J25" s="29">
        <f t="shared" si="2"/>
        <v>58</v>
      </c>
      <c r="K25" s="29">
        <v>10.0</v>
      </c>
      <c r="L25" s="158">
        <f t="shared" si="3"/>
        <v>40</v>
      </c>
      <c r="M25" s="159">
        <v>13.5</v>
      </c>
      <c r="N25" s="160">
        <f t="shared" si="4"/>
        <v>54</v>
      </c>
      <c r="O25" s="30">
        <v>16.5</v>
      </c>
      <c r="P25" s="29">
        <f t="shared" si="5"/>
        <v>66</v>
      </c>
      <c r="Q25" s="29">
        <f t="shared" si="6"/>
        <v>268</v>
      </c>
      <c r="R25" s="32">
        <v>17.5</v>
      </c>
      <c r="S25" s="29">
        <f t="shared" si="7"/>
        <v>70</v>
      </c>
      <c r="T25" s="32" t="s">
        <v>327</v>
      </c>
      <c r="U25" s="24">
        <f t="shared" si="8"/>
        <v>67</v>
      </c>
      <c r="V25" s="161">
        <f t="shared" si="9"/>
        <v>53.6</v>
      </c>
      <c r="W25" s="21"/>
      <c r="X25" s="21"/>
      <c r="Y25" s="21"/>
      <c r="Z25" s="21"/>
      <c r="AA25" s="21"/>
      <c r="AB25" s="21"/>
    </row>
    <row r="26" ht="30.0" customHeight="1">
      <c r="A26" s="24">
        <v>22.0</v>
      </c>
      <c r="B26" s="24">
        <v>140339.0</v>
      </c>
      <c r="C26" s="25"/>
      <c r="D26" s="26" t="s">
        <v>328</v>
      </c>
      <c r="E26" s="25" t="s">
        <v>25</v>
      </c>
      <c r="F26" s="27" t="s">
        <v>137</v>
      </c>
      <c r="G26" s="30">
        <v>16.5</v>
      </c>
      <c r="H26" s="29">
        <f t="shared" si="1"/>
        <v>66</v>
      </c>
      <c r="I26" s="30">
        <v>21.3</v>
      </c>
      <c r="J26" s="29">
        <f t="shared" si="2"/>
        <v>85.2</v>
      </c>
      <c r="K26" s="29">
        <v>18.0</v>
      </c>
      <c r="L26" s="158">
        <f t="shared" si="3"/>
        <v>72</v>
      </c>
      <c r="M26" s="159">
        <v>19.5</v>
      </c>
      <c r="N26" s="160">
        <f t="shared" si="4"/>
        <v>78</v>
      </c>
      <c r="O26" s="30">
        <v>22.0</v>
      </c>
      <c r="P26" s="29">
        <f t="shared" si="5"/>
        <v>88</v>
      </c>
      <c r="Q26" s="29">
        <f t="shared" si="6"/>
        <v>389.2</v>
      </c>
      <c r="R26" s="32">
        <v>24.5</v>
      </c>
      <c r="S26" s="29">
        <f t="shared" si="7"/>
        <v>98</v>
      </c>
      <c r="T26" s="32" t="s">
        <v>303</v>
      </c>
      <c r="U26" s="24">
        <f t="shared" si="8"/>
        <v>97.3</v>
      </c>
      <c r="V26" s="161">
        <f t="shared" si="9"/>
        <v>77.84</v>
      </c>
      <c r="W26" s="21"/>
      <c r="X26" s="21"/>
      <c r="Y26" s="21"/>
      <c r="Z26" s="21"/>
      <c r="AA26" s="21"/>
      <c r="AB26" s="21"/>
    </row>
    <row r="27" ht="30.0" customHeight="1">
      <c r="A27" s="24">
        <v>23.0</v>
      </c>
      <c r="B27" s="24">
        <v>140325.0</v>
      </c>
      <c r="C27" s="25"/>
      <c r="D27" s="26" t="s">
        <v>329</v>
      </c>
      <c r="E27" s="131" t="s">
        <v>25</v>
      </c>
      <c r="F27" s="27" t="s">
        <v>137</v>
      </c>
      <c r="G27" s="30">
        <v>17.5</v>
      </c>
      <c r="H27" s="29">
        <f t="shared" si="1"/>
        <v>70</v>
      </c>
      <c r="I27" s="30">
        <v>22.5</v>
      </c>
      <c r="J27" s="29">
        <f t="shared" si="2"/>
        <v>90</v>
      </c>
      <c r="K27" s="29">
        <v>20.0</v>
      </c>
      <c r="L27" s="158">
        <f t="shared" si="3"/>
        <v>80</v>
      </c>
      <c r="M27" s="159">
        <v>23.5</v>
      </c>
      <c r="N27" s="160">
        <f t="shared" si="4"/>
        <v>94</v>
      </c>
      <c r="O27" s="30">
        <v>23.0</v>
      </c>
      <c r="P27" s="29">
        <f t="shared" si="5"/>
        <v>92</v>
      </c>
      <c r="Q27" s="29">
        <f t="shared" si="6"/>
        <v>426</v>
      </c>
      <c r="R27" s="32">
        <v>24.5</v>
      </c>
      <c r="S27" s="29">
        <f t="shared" si="7"/>
        <v>98</v>
      </c>
      <c r="T27" s="32" t="s">
        <v>303</v>
      </c>
      <c r="U27" s="24">
        <f t="shared" si="8"/>
        <v>106.5</v>
      </c>
      <c r="V27" s="161">
        <f t="shared" si="9"/>
        <v>85.2</v>
      </c>
      <c r="W27" s="21"/>
      <c r="X27" s="21"/>
      <c r="Y27" s="21"/>
      <c r="Z27" s="21"/>
      <c r="AA27" s="21"/>
      <c r="AB27" s="21"/>
    </row>
    <row r="28" ht="30.0" customHeight="1">
      <c r="A28" s="24">
        <v>24.0</v>
      </c>
      <c r="B28" s="24">
        <v>210336.0</v>
      </c>
      <c r="C28" s="25"/>
      <c r="D28" s="26" t="s">
        <v>330</v>
      </c>
      <c r="E28" s="25" t="s">
        <v>21</v>
      </c>
      <c r="F28" s="27" t="s">
        <v>296</v>
      </c>
      <c r="G28" s="30">
        <v>15.5</v>
      </c>
      <c r="H28" s="29">
        <f t="shared" si="1"/>
        <v>62</v>
      </c>
      <c r="I28" s="30">
        <v>15.0</v>
      </c>
      <c r="J28" s="29">
        <f t="shared" si="2"/>
        <v>60</v>
      </c>
      <c r="K28" s="29">
        <v>17.0</v>
      </c>
      <c r="L28" s="158">
        <f t="shared" si="3"/>
        <v>68</v>
      </c>
      <c r="M28" s="159">
        <v>23.0</v>
      </c>
      <c r="N28" s="160">
        <f t="shared" si="4"/>
        <v>92</v>
      </c>
      <c r="O28" s="30">
        <v>17.0</v>
      </c>
      <c r="P28" s="29">
        <f t="shared" si="5"/>
        <v>68</v>
      </c>
      <c r="Q28" s="29">
        <f t="shared" si="6"/>
        <v>350</v>
      </c>
      <c r="R28" s="32">
        <v>20.0</v>
      </c>
      <c r="S28" s="29">
        <f t="shared" si="7"/>
        <v>80</v>
      </c>
      <c r="T28" s="32" t="s">
        <v>306</v>
      </c>
      <c r="U28" s="24">
        <f t="shared" si="8"/>
        <v>87.5</v>
      </c>
      <c r="V28" s="161">
        <f t="shared" si="9"/>
        <v>70</v>
      </c>
      <c r="W28" s="21"/>
      <c r="X28" s="21"/>
      <c r="Y28" s="21"/>
      <c r="Z28" s="21"/>
      <c r="AA28" s="21"/>
      <c r="AB28" s="21"/>
    </row>
    <row r="29" ht="30.0" customHeight="1">
      <c r="A29" s="24">
        <v>25.0</v>
      </c>
      <c r="B29" s="24">
        <v>180204.0</v>
      </c>
      <c r="C29" s="25"/>
      <c r="D29" s="26" t="s">
        <v>331</v>
      </c>
      <c r="E29" s="25" t="s">
        <v>25</v>
      </c>
      <c r="F29" s="27" t="s">
        <v>137</v>
      </c>
      <c r="G29" s="30">
        <v>7.0</v>
      </c>
      <c r="H29" s="29">
        <f t="shared" si="1"/>
        <v>28</v>
      </c>
      <c r="I29" s="30">
        <v>13.5</v>
      </c>
      <c r="J29" s="29">
        <f t="shared" si="2"/>
        <v>54</v>
      </c>
      <c r="K29" s="29">
        <v>12.0</v>
      </c>
      <c r="L29" s="158">
        <f t="shared" si="3"/>
        <v>48</v>
      </c>
      <c r="M29" s="159">
        <v>14.5</v>
      </c>
      <c r="N29" s="160">
        <f t="shared" si="4"/>
        <v>58</v>
      </c>
      <c r="O29" s="30">
        <v>23.0</v>
      </c>
      <c r="P29" s="29">
        <f t="shared" si="5"/>
        <v>92</v>
      </c>
      <c r="Q29" s="29">
        <f t="shared" si="6"/>
        <v>280</v>
      </c>
      <c r="R29" s="32">
        <v>19.0</v>
      </c>
      <c r="S29" s="29">
        <f t="shared" si="7"/>
        <v>76</v>
      </c>
      <c r="T29" s="32" t="s">
        <v>313</v>
      </c>
      <c r="U29" s="24">
        <f t="shared" si="8"/>
        <v>70</v>
      </c>
      <c r="V29" s="161">
        <f t="shared" si="9"/>
        <v>56</v>
      </c>
      <c r="W29" s="21"/>
      <c r="X29" s="21"/>
      <c r="Y29" s="21"/>
      <c r="Z29" s="21"/>
      <c r="AA29" s="21"/>
      <c r="AB29" s="21"/>
    </row>
    <row r="30" ht="30.0" customHeight="1">
      <c r="A30" s="24">
        <v>26.0</v>
      </c>
      <c r="B30" s="24">
        <v>110083.0</v>
      </c>
      <c r="C30" s="25"/>
      <c r="D30" s="26" t="s">
        <v>332</v>
      </c>
      <c r="E30" s="25" t="s">
        <v>25</v>
      </c>
      <c r="F30" s="27" t="s">
        <v>137</v>
      </c>
      <c r="G30" s="30">
        <v>16.0</v>
      </c>
      <c r="H30" s="29">
        <f t="shared" si="1"/>
        <v>64</v>
      </c>
      <c r="I30" s="30">
        <v>14.3</v>
      </c>
      <c r="J30" s="29">
        <f t="shared" si="2"/>
        <v>57.2</v>
      </c>
      <c r="K30" s="29">
        <v>18.0</v>
      </c>
      <c r="L30" s="158">
        <f t="shared" si="3"/>
        <v>72</v>
      </c>
      <c r="M30" s="159">
        <v>17.5</v>
      </c>
      <c r="N30" s="160">
        <f t="shared" si="4"/>
        <v>70</v>
      </c>
      <c r="O30" s="30">
        <v>10.5</v>
      </c>
      <c r="P30" s="29">
        <f t="shared" si="5"/>
        <v>42</v>
      </c>
      <c r="Q30" s="29">
        <f t="shared" si="6"/>
        <v>305.2</v>
      </c>
      <c r="R30" s="32">
        <v>22.0</v>
      </c>
      <c r="S30" s="29">
        <f t="shared" si="7"/>
        <v>88</v>
      </c>
      <c r="T30" s="32" t="s">
        <v>313</v>
      </c>
      <c r="U30" s="24">
        <f t="shared" si="8"/>
        <v>76.3</v>
      </c>
      <c r="V30" s="161">
        <f t="shared" si="9"/>
        <v>61.04</v>
      </c>
      <c r="W30" s="21"/>
      <c r="X30" s="21"/>
      <c r="Y30" s="21"/>
      <c r="Z30" s="21"/>
      <c r="AA30" s="21"/>
      <c r="AB30" s="21"/>
    </row>
    <row r="31" ht="30.0" customHeight="1">
      <c r="A31" s="24">
        <v>27.0</v>
      </c>
      <c r="B31" s="24">
        <v>110448.0</v>
      </c>
      <c r="C31" s="25"/>
      <c r="D31" s="26" t="s">
        <v>333</v>
      </c>
      <c r="E31" s="25" t="s">
        <v>25</v>
      </c>
      <c r="F31" s="27" t="s">
        <v>296</v>
      </c>
      <c r="G31" s="30">
        <v>17.5</v>
      </c>
      <c r="H31" s="29">
        <f t="shared" si="1"/>
        <v>70</v>
      </c>
      <c r="I31" s="30">
        <v>24.5</v>
      </c>
      <c r="J31" s="29">
        <f t="shared" si="2"/>
        <v>98</v>
      </c>
      <c r="K31" s="29">
        <v>19.0</v>
      </c>
      <c r="L31" s="158">
        <f t="shared" si="3"/>
        <v>76</v>
      </c>
      <c r="M31" s="159">
        <v>22.5</v>
      </c>
      <c r="N31" s="160">
        <f t="shared" si="4"/>
        <v>90</v>
      </c>
      <c r="O31" s="30">
        <v>23.0</v>
      </c>
      <c r="P31" s="29">
        <f t="shared" si="5"/>
        <v>92</v>
      </c>
      <c r="Q31" s="29">
        <f t="shared" si="6"/>
        <v>426</v>
      </c>
      <c r="R31" s="32">
        <v>25.0</v>
      </c>
      <c r="S31" s="29">
        <f t="shared" si="7"/>
        <v>100</v>
      </c>
      <c r="T31" s="32" t="s">
        <v>303</v>
      </c>
      <c r="U31" s="24">
        <f t="shared" si="8"/>
        <v>106.5</v>
      </c>
      <c r="V31" s="161">
        <f t="shared" si="9"/>
        <v>85.2</v>
      </c>
      <c r="W31" s="21"/>
      <c r="X31" s="21"/>
      <c r="Y31" s="21"/>
      <c r="Z31" s="21"/>
      <c r="AA31" s="21"/>
      <c r="AB31" s="21"/>
    </row>
    <row r="32" ht="30.0" customHeight="1">
      <c r="A32" s="24">
        <v>28.0</v>
      </c>
      <c r="B32" s="24">
        <v>110096.0</v>
      </c>
      <c r="C32" s="25"/>
      <c r="D32" s="26" t="s">
        <v>334</v>
      </c>
      <c r="E32" s="25" t="s">
        <v>21</v>
      </c>
      <c r="F32" s="27" t="s">
        <v>296</v>
      </c>
      <c r="G32" s="30">
        <v>10.5</v>
      </c>
      <c r="H32" s="29">
        <f t="shared" si="1"/>
        <v>42</v>
      </c>
      <c r="I32" s="30">
        <v>17.0</v>
      </c>
      <c r="J32" s="29">
        <f t="shared" si="2"/>
        <v>68</v>
      </c>
      <c r="K32" s="29">
        <v>12.0</v>
      </c>
      <c r="L32" s="158">
        <f t="shared" si="3"/>
        <v>48</v>
      </c>
      <c r="M32" s="159">
        <v>15.5</v>
      </c>
      <c r="N32" s="160">
        <f t="shared" si="4"/>
        <v>62</v>
      </c>
      <c r="O32" s="30">
        <v>15.0</v>
      </c>
      <c r="P32" s="29">
        <f t="shared" si="5"/>
        <v>60</v>
      </c>
      <c r="Q32" s="29">
        <f t="shared" si="6"/>
        <v>280</v>
      </c>
      <c r="R32" s="32">
        <v>17.0</v>
      </c>
      <c r="S32" s="29">
        <f t="shared" si="7"/>
        <v>68</v>
      </c>
      <c r="T32" s="32" t="s">
        <v>299</v>
      </c>
      <c r="U32" s="24">
        <f t="shared" si="8"/>
        <v>70</v>
      </c>
      <c r="V32" s="161">
        <f t="shared" si="9"/>
        <v>56</v>
      </c>
      <c r="W32" s="21"/>
      <c r="X32" s="21"/>
      <c r="Y32" s="21"/>
      <c r="Z32" s="21"/>
      <c r="AA32" s="21"/>
      <c r="AB32" s="21"/>
    </row>
    <row r="33" ht="30.0" customHeight="1">
      <c r="A33" s="24">
        <v>29.0</v>
      </c>
      <c r="B33" s="24">
        <v>110197.0</v>
      </c>
      <c r="C33" s="25"/>
      <c r="D33" s="26" t="s">
        <v>335</v>
      </c>
      <c r="E33" s="25" t="s">
        <v>25</v>
      </c>
      <c r="F33" s="27" t="s">
        <v>137</v>
      </c>
      <c r="G33" s="30">
        <v>12.5</v>
      </c>
      <c r="H33" s="29">
        <f t="shared" si="1"/>
        <v>50</v>
      </c>
      <c r="I33" s="30">
        <v>15.0</v>
      </c>
      <c r="J33" s="29">
        <f t="shared" si="2"/>
        <v>60</v>
      </c>
      <c r="K33" s="29">
        <v>10.5</v>
      </c>
      <c r="L33" s="158">
        <f t="shared" si="3"/>
        <v>42</v>
      </c>
      <c r="M33" s="159">
        <v>19.5</v>
      </c>
      <c r="N33" s="160">
        <f t="shared" si="4"/>
        <v>78</v>
      </c>
      <c r="O33" s="30">
        <v>23.0</v>
      </c>
      <c r="P33" s="29">
        <f t="shared" si="5"/>
        <v>92</v>
      </c>
      <c r="Q33" s="29">
        <f t="shared" si="6"/>
        <v>322</v>
      </c>
      <c r="R33" s="32">
        <v>22.0</v>
      </c>
      <c r="S33" s="29">
        <f t="shared" si="7"/>
        <v>88</v>
      </c>
      <c r="T33" s="32" t="s">
        <v>313</v>
      </c>
      <c r="U33" s="24">
        <f t="shared" si="8"/>
        <v>80.5</v>
      </c>
      <c r="V33" s="161">
        <f t="shared" si="9"/>
        <v>64.4</v>
      </c>
      <c r="W33" s="21"/>
      <c r="X33" s="21"/>
      <c r="Y33" s="21"/>
      <c r="Z33" s="21"/>
      <c r="AA33" s="21"/>
      <c r="AB33" s="21"/>
    </row>
    <row r="34" ht="30.0" customHeight="1">
      <c r="A34" s="24">
        <v>30.0</v>
      </c>
      <c r="B34" s="24">
        <v>110187.0</v>
      </c>
      <c r="C34" s="25"/>
      <c r="D34" s="26" t="s">
        <v>336</v>
      </c>
      <c r="E34" s="24" t="s">
        <v>25</v>
      </c>
      <c r="F34" s="131" t="s">
        <v>137</v>
      </c>
      <c r="G34" s="30">
        <v>21.0</v>
      </c>
      <c r="H34" s="29">
        <f t="shared" si="1"/>
        <v>84</v>
      </c>
      <c r="I34" s="30">
        <v>21.3</v>
      </c>
      <c r="J34" s="29">
        <f t="shared" si="2"/>
        <v>85.2</v>
      </c>
      <c r="K34" s="29">
        <v>25.0</v>
      </c>
      <c r="L34" s="158">
        <f t="shared" si="3"/>
        <v>100</v>
      </c>
      <c r="M34" s="159">
        <v>24.0</v>
      </c>
      <c r="N34" s="160">
        <f t="shared" si="4"/>
        <v>96</v>
      </c>
      <c r="O34" s="30">
        <v>24.0</v>
      </c>
      <c r="P34" s="29">
        <f t="shared" si="5"/>
        <v>96</v>
      </c>
      <c r="Q34" s="29">
        <f t="shared" si="6"/>
        <v>461.2</v>
      </c>
      <c r="R34" s="32">
        <v>25.0</v>
      </c>
      <c r="S34" s="29">
        <f t="shared" si="7"/>
        <v>100</v>
      </c>
      <c r="T34" s="32" t="s">
        <v>294</v>
      </c>
      <c r="U34" s="24">
        <f t="shared" si="8"/>
        <v>115.3</v>
      </c>
      <c r="V34" s="161">
        <f t="shared" si="9"/>
        <v>92.24</v>
      </c>
      <c r="W34" s="21"/>
      <c r="X34" s="21"/>
      <c r="Y34" s="21"/>
      <c r="Z34" s="21"/>
      <c r="AA34" s="21"/>
      <c r="AB34" s="21"/>
    </row>
    <row r="35" ht="30.0" hidden="1" customHeight="1">
      <c r="A35" s="24"/>
      <c r="B35" s="24"/>
      <c r="C35" s="25"/>
      <c r="D35" s="26"/>
      <c r="E35" s="131"/>
      <c r="F35" s="27"/>
      <c r="G35" s="29"/>
      <c r="H35" s="29"/>
      <c r="I35" s="29"/>
      <c r="J35" s="29"/>
      <c r="K35" s="29"/>
      <c r="L35" s="29"/>
      <c r="M35" s="163"/>
      <c r="N35" s="29"/>
      <c r="O35" s="29"/>
      <c r="P35" s="29"/>
      <c r="Q35" s="29"/>
      <c r="R35" s="39"/>
      <c r="S35" s="29">
        <f t="shared" si="7"/>
        <v>0</v>
      </c>
      <c r="T35" s="39"/>
      <c r="U35" s="24"/>
      <c r="V35" s="161"/>
      <c r="W35" s="21"/>
      <c r="X35" s="21"/>
      <c r="Y35" s="21"/>
      <c r="Z35" s="21"/>
      <c r="AA35" s="21"/>
      <c r="AB35" s="21"/>
    </row>
    <row r="36" ht="30.0" hidden="1" customHeight="1">
      <c r="A36" s="24"/>
      <c r="B36" s="24"/>
      <c r="C36" s="25"/>
      <c r="D36" s="26"/>
      <c r="E36" s="131"/>
      <c r="F36" s="2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9"/>
      <c r="S36" s="29">
        <f t="shared" si="7"/>
        <v>0</v>
      </c>
      <c r="T36" s="39"/>
      <c r="U36" s="24"/>
      <c r="V36" s="161"/>
      <c r="W36" s="21"/>
      <c r="X36" s="21"/>
      <c r="Y36" s="21"/>
      <c r="Z36" s="21"/>
      <c r="AA36" s="21"/>
      <c r="AB36" s="21"/>
    </row>
    <row r="37" ht="30.0" hidden="1" customHeight="1">
      <c r="A37" s="24"/>
      <c r="B37" s="24"/>
      <c r="C37" s="25"/>
      <c r="D37" s="26"/>
      <c r="E37" s="24"/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9"/>
      <c r="S37" s="29">
        <f t="shared" si="7"/>
        <v>0</v>
      </c>
      <c r="T37" s="39"/>
      <c r="U37" s="24"/>
      <c r="V37" s="161"/>
      <c r="W37" s="21"/>
      <c r="X37" s="21"/>
      <c r="Y37" s="21"/>
      <c r="Z37" s="21"/>
      <c r="AA37" s="21"/>
      <c r="AB37" s="21"/>
    </row>
    <row r="38" ht="30.0" hidden="1" customHeight="1">
      <c r="A38" s="24"/>
      <c r="B38" s="24"/>
      <c r="C38" s="25"/>
      <c r="D38" s="26"/>
      <c r="E38" s="24"/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9"/>
      <c r="S38" s="39"/>
      <c r="T38" s="39"/>
      <c r="U38" s="80"/>
      <c r="V38" s="80"/>
      <c r="W38" s="21"/>
      <c r="X38" s="21"/>
      <c r="Y38" s="21"/>
      <c r="Z38" s="21"/>
      <c r="AA38" s="21"/>
      <c r="AB38" s="21"/>
    </row>
    <row r="39" ht="30.0" hidden="1" customHeight="1">
      <c r="A39" s="24"/>
      <c r="B39" s="24"/>
      <c r="C39" s="24"/>
      <c r="D39" s="164"/>
      <c r="E39" s="24"/>
      <c r="F39" s="25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9"/>
      <c r="S39" s="39"/>
      <c r="T39" s="39"/>
      <c r="U39" s="80"/>
      <c r="V39" s="80"/>
      <c r="W39" s="21"/>
      <c r="X39" s="21"/>
      <c r="Y39" s="21"/>
      <c r="Z39" s="21"/>
      <c r="AA39" s="21"/>
      <c r="AB39" s="21"/>
    </row>
    <row r="40" ht="19.5" hidden="1" customHeight="1">
      <c r="A40" s="24"/>
      <c r="B40" s="24"/>
      <c r="C40" s="24"/>
      <c r="D40" s="26"/>
      <c r="E40" s="24"/>
      <c r="F40" s="24"/>
      <c r="G40" s="26"/>
      <c r="H40" s="24"/>
      <c r="I40" s="24"/>
      <c r="J40" s="24"/>
      <c r="K40" s="24"/>
      <c r="L40" s="24"/>
      <c r="M40" s="24"/>
      <c r="N40" s="24"/>
      <c r="O40" s="24"/>
      <c r="P40" s="80"/>
      <c r="Q40" s="80"/>
      <c r="R40" s="80"/>
      <c r="S40" s="80"/>
      <c r="T40" s="80"/>
      <c r="U40" s="80"/>
      <c r="V40" s="80"/>
      <c r="W40" s="21"/>
      <c r="X40" s="21"/>
      <c r="Y40" s="21"/>
      <c r="Z40" s="21"/>
      <c r="AA40" s="21"/>
      <c r="AB40" s="21"/>
    </row>
    <row r="41" ht="19.5" hidden="1" customHeight="1">
      <c r="A41" s="24"/>
      <c r="B41" s="24"/>
      <c r="C41" s="24"/>
      <c r="D41" s="26"/>
      <c r="E41" s="24"/>
      <c r="F41" s="24"/>
      <c r="G41" s="26"/>
      <c r="H41" s="24"/>
      <c r="I41" s="24"/>
      <c r="J41" s="24"/>
      <c r="K41" s="24"/>
      <c r="L41" s="24"/>
      <c r="M41" s="24"/>
      <c r="N41" s="24"/>
      <c r="O41" s="24"/>
      <c r="P41" s="80"/>
      <c r="Q41" s="80"/>
      <c r="R41" s="80"/>
      <c r="S41" s="80"/>
      <c r="T41" s="80"/>
      <c r="U41" s="80"/>
      <c r="V41" s="80"/>
      <c r="W41" s="21"/>
      <c r="X41" s="21"/>
      <c r="Y41" s="21"/>
      <c r="Z41" s="21"/>
      <c r="AA41" s="21"/>
      <c r="AB41" s="21"/>
    </row>
    <row r="42" ht="19.5" hidden="1" customHeight="1">
      <c r="A42" s="24"/>
      <c r="B42" s="24"/>
      <c r="C42" s="24"/>
      <c r="D42" s="26"/>
      <c r="E42" s="24"/>
      <c r="F42" s="24"/>
      <c r="G42" s="26"/>
      <c r="H42" s="24"/>
      <c r="I42" s="24"/>
      <c r="J42" s="24"/>
      <c r="K42" s="24"/>
      <c r="L42" s="24"/>
      <c r="M42" s="24"/>
      <c r="N42" s="24"/>
      <c r="O42" s="24"/>
      <c r="P42" s="80"/>
      <c r="Q42" s="80"/>
      <c r="R42" s="80"/>
      <c r="S42" s="80"/>
      <c r="T42" s="80"/>
      <c r="U42" s="80"/>
      <c r="V42" s="80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26"/>
      <c r="E43" s="24"/>
      <c r="F43" s="24"/>
      <c r="G43" s="26"/>
      <c r="H43" s="24"/>
      <c r="I43" s="24"/>
      <c r="J43" s="24"/>
      <c r="K43" s="24"/>
      <c r="L43" s="24"/>
      <c r="M43" s="24"/>
      <c r="N43" s="24"/>
      <c r="O43" s="24"/>
      <c r="P43" s="80"/>
      <c r="Q43" s="80"/>
      <c r="R43" s="80"/>
      <c r="S43" s="80"/>
      <c r="T43" s="80"/>
      <c r="U43" s="80"/>
      <c r="V43" s="80"/>
      <c r="W43" s="21"/>
      <c r="X43" s="21"/>
      <c r="Y43" s="21"/>
      <c r="Z43" s="21"/>
      <c r="AA43" s="21"/>
      <c r="AB43" s="21"/>
    </row>
    <row r="44" ht="19.5" hidden="1" customHeight="1">
      <c r="A44" s="24"/>
      <c r="B44" s="24"/>
      <c r="C44" s="24"/>
      <c r="D44" s="26"/>
      <c r="E44" s="24"/>
      <c r="F44" s="24"/>
      <c r="G44" s="26"/>
      <c r="H44" s="24"/>
      <c r="I44" s="24"/>
      <c r="J44" s="24"/>
      <c r="K44" s="24"/>
      <c r="L44" s="24"/>
      <c r="M44" s="24"/>
      <c r="N44" s="24"/>
      <c r="O44" s="24"/>
      <c r="P44" s="80"/>
      <c r="Q44" s="80"/>
      <c r="R44" s="80"/>
      <c r="S44" s="80"/>
      <c r="T44" s="80"/>
      <c r="U44" s="80"/>
      <c r="V44" s="80"/>
      <c r="W44" s="21"/>
      <c r="X44" s="21"/>
      <c r="Y44" s="21"/>
      <c r="Z44" s="21"/>
      <c r="AA44" s="21"/>
      <c r="AB44" s="21"/>
    </row>
    <row r="45" ht="15.75" customHeight="1">
      <c r="A45" s="46"/>
      <c r="B45" s="24"/>
      <c r="C45" s="24"/>
      <c r="D45" s="44" t="s">
        <v>67</v>
      </c>
      <c r="E45" s="45"/>
      <c r="F45" s="45"/>
      <c r="G45" s="44"/>
      <c r="H45" s="50">
        <f>AVERAGE(H5:H44)</f>
        <v>57.86666667</v>
      </c>
      <c r="I45" s="50"/>
      <c r="J45" s="50">
        <f>AVERAGE(J5:J44)</f>
        <v>72.45333333</v>
      </c>
      <c r="K45" s="50"/>
      <c r="L45" s="50">
        <f>AVERAGE(L5:L44)</f>
        <v>72.46666667</v>
      </c>
      <c r="M45" s="50"/>
      <c r="N45" s="50">
        <f>AVERAGE(N5:N44)</f>
        <v>73.46666667</v>
      </c>
      <c r="O45" s="50"/>
      <c r="P45" s="50">
        <f>AVERAGE(P5:P44)</f>
        <v>80.46666667</v>
      </c>
      <c r="Q45" s="50"/>
      <c r="R45" s="50"/>
      <c r="S45" s="50">
        <f>AVERAGE(S5:S44)</f>
        <v>76.96969697</v>
      </c>
      <c r="T45" s="50"/>
      <c r="U45" s="50"/>
      <c r="V45" s="50">
        <f>AVERAGE(V5:V44)</f>
        <v>71.344</v>
      </c>
      <c r="W45" s="58"/>
      <c r="X45" s="58"/>
      <c r="Y45" s="58"/>
      <c r="Z45" s="58"/>
      <c r="AA45" s="58"/>
      <c r="AB45" s="58"/>
    </row>
    <row r="46" ht="15.75" customHeight="1">
      <c r="A46" s="46"/>
      <c r="B46" s="24"/>
      <c r="C46" s="24"/>
      <c r="D46" s="124" t="s">
        <v>68</v>
      </c>
      <c r="E46" s="125"/>
      <c r="F46" s="125"/>
      <c r="G46" s="126"/>
      <c r="H46" s="34">
        <f>MAX(H5:H44)</f>
        <v>88</v>
      </c>
      <c r="I46" s="34"/>
      <c r="J46" s="34">
        <f>MAX(J5:J44)</f>
        <v>100</v>
      </c>
      <c r="K46" s="34"/>
      <c r="L46" s="34">
        <f>MAX(L5:L44)</f>
        <v>100</v>
      </c>
      <c r="M46" s="34"/>
      <c r="N46" s="34">
        <f>MAX(N5:N44)</f>
        <v>100</v>
      </c>
      <c r="O46" s="34"/>
      <c r="P46" s="34">
        <f>MAX(P5:P44)</f>
        <v>100</v>
      </c>
      <c r="Q46" s="34"/>
      <c r="R46" s="34"/>
      <c r="S46" s="34">
        <f>MAX(S5:S44)</f>
        <v>100</v>
      </c>
      <c r="T46" s="34"/>
      <c r="U46" s="34"/>
      <c r="V46" s="34">
        <f>MAX(V5:V44)</f>
        <v>97.6</v>
      </c>
      <c r="W46" s="58"/>
      <c r="X46" s="58"/>
      <c r="Y46" s="58"/>
      <c r="Z46" s="58"/>
      <c r="AA46" s="58"/>
      <c r="AB46" s="58"/>
    </row>
    <row r="47" ht="15.75" customHeight="1">
      <c r="A47" s="46"/>
      <c r="B47" s="47"/>
      <c r="C47" s="46"/>
      <c r="D47" s="124" t="s">
        <v>69</v>
      </c>
      <c r="E47" s="125"/>
      <c r="F47" s="125"/>
      <c r="G47" s="126"/>
      <c r="H47" s="34">
        <f>MIN(H5:H44)</f>
        <v>28</v>
      </c>
      <c r="I47" s="34"/>
      <c r="J47" s="34">
        <f>MIN(J5:J44)</f>
        <v>36</v>
      </c>
      <c r="K47" s="34"/>
      <c r="L47" s="34">
        <f>MIN(L5:L44)</f>
        <v>40</v>
      </c>
      <c r="M47" s="34"/>
      <c r="N47" s="34">
        <f>MIN(N5:N44)</f>
        <v>0</v>
      </c>
      <c r="O47" s="34"/>
      <c r="P47" s="34">
        <f>MIN(P5:P44)</f>
        <v>42</v>
      </c>
      <c r="Q47" s="34"/>
      <c r="R47" s="34"/>
      <c r="S47" s="34">
        <f>MIN(S5:S44)</f>
        <v>0</v>
      </c>
      <c r="T47" s="34"/>
      <c r="U47" s="34"/>
      <c r="V47" s="34">
        <f>MIN(V5:V44)</f>
        <v>39.6</v>
      </c>
      <c r="W47" s="4"/>
      <c r="X47" s="4"/>
      <c r="Y47" s="4"/>
      <c r="Z47" s="4"/>
      <c r="AA47" s="4"/>
      <c r="AB47" s="4"/>
    </row>
    <row r="48" ht="15.75" customHeight="1">
      <c r="A48" s="46"/>
      <c r="B48" s="47"/>
      <c r="C48" s="46"/>
      <c r="D48" s="82" t="s">
        <v>70</v>
      </c>
      <c r="E48" s="81"/>
      <c r="F48" s="81"/>
      <c r="G48" s="57"/>
      <c r="H48" s="34">
        <f>COUNTIFS(H5:H42, "&lt;40")</f>
        <v>1</v>
      </c>
      <c r="I48" s="34"/>
      <c r="J48" s="34">
        <f>COUNTIFS(J5:J42, "&lt;40")</f>
        <v>1</v>
      </c>
      <c r="K48" s="34"/>
      <c r="L48" s="34">
        <f>COUNTIFS(L5:L42, "&lt;40")</f>
        <v>0</v>
      </c>
      <c r="M48" s="34"/>
      <c r="N48" s="34">
        <f>COUNTIFS(N5:N42, "&lt;40")</f>
        <v>2</v>
      </c>
      <c r="O48" s="34"/>
      <c r="P48" s="34">
        <f>COUNTIFS(P5:P42, "&lt;40")</f>
        <v>0</v>
      </c>
      <c r="Q48" s="34"/>
      <c r="R48" s="34"/>
      <c r="S48" s="34">
        <f>COUNTIFS(S5:S42, "&lt;40")</f>
        <v>3</v>
      </c>
      <c r="T48" s="34"/>
      <c r="U48" s="34"/>
      <c r="V48" s="3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47"/>
      <c r="C49" s="46"/>
      <c r="D49" s="82" t="s">
        <v>71</v>
      </c>
      <c r="E49" s="81"/>
      <c r="F49" s="81"/>
      <c r="G49" s="57"/>
      <c r="H49" s="34">
        <f>COUNTIFS(H5:H42, "&gt;=60")</f>
        <v>15</v>
      </c>
      <c r="I49" s="34"/>
      <c r="J49" s="34">
        <f>COUNTIFS(J5:J42, "&gt;=60")</f>
        <v>22</v>
      </c>
      <c r="K49" s="34"/>
      <c r="L49" s="34">
        <f>COUNTIFS(L5:L42, "&gt;=60")</f>
        <v>23</v>
      </c>
      <c r="M49" s="34"/>
      <c r="N49" s="34">
        <f>COUNTIFS(N5:N42, "&gt;=60")</f>
        <v>25</v>
      </c>
      <c r="O49" s="34"/>
      <c r="P49" s="34">
        <f>COUNTIFS(P5:P42, "&gt;=60")</f>
        <v>28</v>
      </c>
      <c r="Q49" s="34"/>
      <c r="R49" s="34"/>
      <c r="S49" s="34">
        <f>COUNTIFS(S5:S42, "&gt;=60")</f>
        <v>30</v>
      </c>
      <c r="T49" s="34"/>
      <c r="U49" s="34"/>
      <c r="V49" s="34">
        <f>COUNTIFS(V5:V42, "&gt;=6")</f>
        <v>30</v>
      </c>
      <c r="W49" s="4"/>
      <c r="X49" s="4"/>
      <c r="Y49" s="4"/>
      <c r="Z49" s="4"/>
      <c r="AA49" s="4"/>
      <c r="AB49" s="4"/>
    </row>
    <row r="50" ht="15.75" customHeight="1">
      <c r="A50" s="156" t="s">
        <v>72</v>
      </c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4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4"/>
      <c r="E51" s="58"/>
      <c r="F51" s="58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4"/>
      <c r="X51" s="4"/>
      <c r="Y51" s="4"/>
      <c r="Z51" s="4"/>
      <c r="AA51" s="4"/>
      <c r="AB51" s="4"/>
    </row>
    <row r="52" ht="12.75" customHeight="1">
      <c r="A52" s="156"/>
      <c r="B52" s="58"/>
      <c r="C52" s="4"/>
      <c r="D52" s="4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4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4"/>
      <c r="E53" s="58"/>
      <c r="F53" s="58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157"/>
      <c r="S53" s="157"/>
      <c r="T53" s="157" t="s">
        <v>75</v>
      </c>
      <c r="U53" s="58"/>
      <c r="V53" s="58"/>
      <c r="W53" s="4"/>
      <c r="X53" s="4"/>
      <c r="Y53" s="4"/>
      <c r="Z53" s="4"/>
      <c r="AA53" s="4"/>
      <c r="AB53" s="4"/>
    </row>
    <row r="54" ht="15.75" customHeight="1">
      <c r="A54" s="4"/>
      <c r="B54" s="58"/>
      <c r="C54" s="4"/>
      <c r="D54" s="4"/>
      <c r="E54" s="58"/>
      <c r="F54" s="58"/>
      <c r="G54" s="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4"/>
      <c r="X54" s="4"/>
      <c r="Y54" s="4"/>
      <c r="Z54" s="4"/>
      <c r="AA54" s="4"/>
      <c r="AB54" s="4"/>
    </row>
    <row r="55" ht="15.75" customHeight="1">
      <c r="A55" s="4"/>
      <c r="B55" s="58"/>
      <c r="C55" s="4"/>
      <c r="D55" s="4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4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4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4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44" footer="0.0" header="0.0" left="0.2362204724409449" right="0.2362204724409449" top="0.39"/>
  <pageSetup paperSize="9"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14"/>
    <col customWidth="1" min="19" max="19" width="7.0"/>
    <col customWidth="1" min="20" max="20" width="29.0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1</v>
      </c>
      <c r="B2" s="18"/>
      <c r="C2" s="53"/>
      <c r="D2" s="68" t="s">
        <v>337</v>
      </c>
      <c r="E2" s="129" t="s">
        <v>8</v>
      </c>
      <c r="F2" s="130" t="s">
        <v>9</v>
      </c>
      <c r="G2" s="19" t="s">
        <v>338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5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165"/>
      <c r="F4" s="165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45.0" customHeight="1">
      <c r="A5" s="24">
        <v>1.0</v>
      </c>
      <c r="B5" s="24">
        <v>210295.0</v>
      </c>
      <c r="C5" s="25"/>
      <c r="D5" s="78" t="s">
        <v>339</v>
      </c>
      <c r="E5" s="25" t="s">
        <v>21</v>
      </c>
      <c r="F5" s="27" t="s">
        <v>296</v>
      </c>
      <c r="G5" s="30">
        <v>10.5</v>
      </c>
      <c r="H5" s="29">
        <f t="shared" ref="H5:H36" si="1">G5*4</f>
        <v>42</v>
      </c>
      <c r="I5" s="30">
        <v>14.0</v>
      </c>
      <c r="J5" s="29">
        <f t="shared" ref="J5:J35" si="2">I5*4</f>
        <v>56</v>
      </c>
      <c r="K5" s="30">
        <v>13.0</v>
      </c>
      <c r="L5" s="29">
        <f t="shared" ref="L5:L36" si="3">K5*4</f>
        <v>52</v>
      </c>
      <c r="M5" s="31">
        <v>16.0</v>
      </c>
      <c r="N5" s="29">
        <f t="shared" ref="N5:N23" si="4">M5*4</f>
        <v>64</v>
      </c>
      <c r="O5" s="30">
        <v>19.0</v>
      </c>
      <c r="P5" s="29">
        <f t="shared" ref="P5:P35" si="5">O5*4</f>
        <v>76</v>
      </c>
      <c r="Q5" s="29">
        <f t="shared" ref="Q5:Q35" si="6">SUM(H5+J5+L5+N5+P5)</f>
        <v>290</v>
      </c>
      <c r="R5" s="32">
        <v>22.5</v>
      </c>
      <c r="S5" s="29">
        <f t="shared" ref="S5:S24" si="7">R5*4</f>
        <v>90</v>
      </c>
      <c r="T5" s="32" t="s">
        <v>340</v>
      </c>
      <c r="U5" s="24">
        <f t="shared" ref="U5:U35" si="8">SUM(G5+I5+K5+M5+O5)</f>
        <v>72.5</v>
      </c>
      <c r="V5" s="24">
        <f t="shared" ref="V5:V35" si="9">Q5*0.2</f>
        <v>58</v>
      </c>
      <c r="W5" s="21"/>
      <c r="X5" s="21"/>
      <c r="Y5" s="21"/>
      <c r="Z5" s="21"/>
      <c r="AA5" s="21"/>
      <c r="AB5" s="21"/>
    </row>
    <row r="6" ht="45.0" customHeight="1">
      <c r="A6" s="24">
        <v>2.0</v>
      </c>
      <c r="B6" s="24">
        <v>110301.0</v>
      </c>
      <c r="C6" s="25"/>
      <c r="D6" s="78" t="s">
        <v>341</v>
      </c>
      <c r="E6" s="25" t="s">
        <v>21</v>
      </c>
      <c r="F6" s="27" t="s">
        <v>296</v>
      </c>
      <c r="G6" s="30">
        <v>11.5</v>
      </c>
      <c r="H6" s="29">
        <f t="shared" si="1"/>
        <v>46</v>
      </c>
      <c r="I6" s="30">
        <v>17.0</v>
      </c>
      <c r="J6" s="29">
        <f t="shared" si="2"/>
        <v>68</v>
      </c>
      <c r="K6" s="30">
        <v>14.0</v>
      </c>
      <c r="L6" s="29">
        <f t="shared" si="3"/>
        <v>56</v>
      </c>
      <c r="M6" s="31">
        <v>11.0</v>
      </c>
      <c r="N6" s="29">
        <f t="shared" si="4"/>
        <v>44</v>
      </c>
      <c r="O6" s="30">
        <v>15.0</v>
      </c>
      <c r="P6" s="29">
        <f t="shared" si="5"/>
        <v>60</v>
      </c>
      <c r="Q6" s="29">
        <f t="shared" si="6"/>
        <v>274</v>
      </c>
      <c r="R6" s="32">
        <v>22.5</v>
      </c>
      <c r="S6" s="29">
        <f t="shared" si="7"/>
        <v>90</v>
      </c>
      <c r="T6" s="32" t="s">
        <v>342</v>
      </c>
      <c r="U6" s="24">
        <f t="shared" si="8"/>
        <v>68.5</v>
      </c>
      <c r="V6" s="24">
        <f t="shared" si="9"/>
        <v>54.8</v>
      </c>
      <c r="W6" s="21"/>
      <c r="X6" s="21"/>
      <c r="Y6" s="21"/>
      <c r="Z6" s="21"/>
      <c r="AA6" s="21"/>
      <c r="AB6" s="21"/>
    </row>
    <row r="7" ht="45.0" customHeight="1">
      <c r="A7" s="24">
        <v>3.0</v>
      </c>
      <c r="B7" s="24">
        <v>160242.0</v>
      </c>
      <c r="C7" s="25"/>
      <c r="D7" s="78" t="s">
        <v>343</v>
      </c>
      <c r="E7" s="25" t="s">
        <v>25</v>
      </c>
      <c r="F7" s="27" t="s">
        <v>296</v>
      </c>
      <c r="G7" s="30">
        <v>20.0</v>
      </c>
      <c r="H7" s="29">
        <f t="shared" si="1"/>
        <v>80</v>
      </c>
      <c r="I7" s="30">
        <v>24.5</v>
      </c>
      <c r="J7" s="29">
        <f t="shared" si="2"/>
        <v>98</v>
      </c>
      <c r="K7" s="30">
        <v>24.5</v>
      </c>
      <c r="L7" s="29">
        <f t="shared" si="3"/>
        <v>98</v>
      </c>
      <c r="M7" s="31">
        <v>21.5</v>
      </c>
      <c r="N7" s="29">
        <f t="shared" si="4"/>
        <v>86</v>
      </c>
      <c r="O7" s="30">
        <v>22.0</v>
      </c>
      <c r="P7" s="29">
        <f t="shared" si="5"/>
        <v>88</v>
      </c>
      <c r="Q7" s="29">
        <f t="shared" si="6"/>
        <v>450</v>
      </c>
      <c r="R7" s="32">
        <v>25.0</v>
      </c>
      <c r="S7" s="29">
        <f t="shared" si="7"/>
        <v>100</v>
      </c>
      <c r="T7" s="32" t="s">
        <v>344</v>
      </c>
      <c r="U7" s="24">
        <f t="shared" si="8"/>
        <v>112.5</v>
      </c>
      <c r="V7" s="24">
        <f t="shared" si="9"/>
        <v>90</v>
      </c>
      <c r="W7" s="21"/>
      <c r="X7" s="21"/>
      <c r="Y7" s="21"/>
      <c r="Z7" s="21"/>
      <c r="AA7" s="21"/>
      <c r="AB7" s="21"/>
    </row>
    <row r="8" ht="45.0" customHeight="1">
      <c r="A8" s="24">
        <v>4.0</v>
      </c>
      <c r="B8" s="24">
        <v>110222.0</v>
      </c>
      <c r="C8" s="25"/>
      <c r="D8" s="78" t="s">
        <v>345</v>
      </c>
      <c r="E8" s="25" t="s">
        <v>25</v>
      </c>
      <c r="F8" s="27" t="s">
        <v>296</v>
      </c>
      <c r="G8" s="30">
        <v>19.0</v>
      </c>
      <c r="H8" s="29">
        <f t="shared" si="1"/>
        <v>76</v>
      </c>
      <c r="I8" s="30">
        <v>25.0</v>
      </c>
      <c r="J8" s="29">
        <f t="shared" si="2"/>
        <v>100</v>
      </c>
      <c r="K8" s="30">
        <v>24.5</v>
      </c>
      <c r="L8" s="29">
        <f t="shared" si="3"/>
        <v>98</v>
      </c>
      <c r="M8" s="31">
        <v>22.0</v>
      </c>
      <c r="N8" s="29">
        <f t="shared" si="4"/>
        <v>88</v>
      </c>
      <c r="O8" s="30">
        <v>22.0</v>
      </c>
      <c r="P8" s="29">
        <f t="shared" si="5"/>
        <v>88</v>
      </c>
      <c r="Q8" s="29">
        <f t="shared" si="6"/>
        <v>450</v>
      </c>
      <c r="R8" s="32">
        <v>21.0</v>
      </c>
      <c r="S8" s="29">
        <f t="shared" si="7"/>
        <v>84</v>
      </c>
      <c r="T8" s="32" t="s">
        <v>346</v>
      </c>
      <c r="U8" s="24">
        <f t="shared" si="8"/>
        <v>112.5</v>
      </c>
      <c r="V8" s="24">
        <f t="shared" si="9"/>
        <v>90</v>
      </c>
      <c r="W8" s="21"/>
      <c r="X8" s="21"/>
      <c r="Y8" s="21"/>
      <c r="Z8" s="21"/>
      <c r="AA8" s="21"/>
      <c r="AB8" s="21"/>
    </row>
    <row r="9" ht="45.0" customHeight="1">
      <c r="A9" s="24">
        <v>5.0</v>
      </c>
      <c r="B9" s="24">
        <v>110026.0</v>
      </c>
      <c r="C9" s="25"/>
      <c r="D9" s="78" t="s">
        <v>347</v>
      </c>
      <c r="E9" s="25" t="s">
        <v>21</v>
      </c>
      <c r="F9" s="27" t="s">
        <v>296</v>
      </c>
      <c r="G9" s="30">
        <v>17.0</v>
      </c>
      <c r="H9" s="29">
        <f t="shared" si="1"/>
        <v>68</v>
      </c>
      <c r="I9" s="30">
        <v>24.5</v>
      </c>
      <c r="J9" s="29">
        <f t="shared" si="2"/>
        <v>98</v>
      </c>
      <c r="K9" s="30">
        <v>23.5</v>
      </c>
      <c r="L9" s="29">
        <f t="shared" si="3"/>
        <v>94</v>
      </c>
      <c r="M9" s="31">
        <v>24.0</v>
      </c>
      <c r="N9" s="29">
        <f t="shared" si="4"/>
        <v>96</v>
      </c>
      <c r="O9" s="30">
        <v>24.5</v>
      </c>
      <c r="P9" s="29">
        <f t="shared" si="5"/>
        <v>98</v>
      </c>
      <c r="Q9" s="29">
        <f t="shared" si="6"/>
        <v>454</v>
      </c>
      <c r="R9" s="32">
        <v>24.0</v>
      </c>
      <c r="S9" s="29">
        <f t="shared" si="7"/>
        <v>96</v>
      </c>
      <c r="T9" s="32" t="s">
        <v>348</v>
      </c>
      <c r="U9" s="24">
        <f t="shared" si="8"/>
        <v>113.5</v>
      </c>
      <c r="V9" s="24">
        <f t="shared" si="9"/>
        <v>90.8</v>
      </c>
      <c r="W9" s="21"/>
      <c r="X9" s="21"/>
      <c r="Y9" s="21"/>
      <c r="Z9" s="21"/>
      <c r="AA9" s="21"/>
      <c r="AB9" s="21"/>
    </row>
    <row r="10" ht="45.0" customHeight="1">
      <c r="A10" s="24">
        <v>6.0</v>
      </c>
      <c r="B10" s="24">
        <v>110088.0</v>
      </c>
      <c r="C10" s="25"/>
      <c r="D10" s="78" t="s">
        <v>349</v>
      </c>
      <c r="E10" s="25" t="s">
        <v>25</v>
      </c>
      <c r="F10" s="27" t="s">
        <v>296</v>
      </c>
      <c r="G10" s="30">
        <v>18.0</v>
      </c>
      <c r="H10" s="29">
        <f t="shared" si="1"/>
        <v>72</v>
      </c>
      <c r="I10" s="30">
        <v>21.0</v>
      </c>
      <c r="J10" s="29">
        <f t="shared" si="2"/>
        <v>84</v>
      </c>
      <c r="K10" s="30">
        <v>13.0</v>
      </c>
      <c r="L10" s="29">
        <f t="shared" si="3"/>
        <v>52</v>
      </c>
      <c r="M10" s="31">
        <v>23.5</v>
      </c>
      <c r="N10" s="29">
        <f t="shared" si="4"/>
        <v>94</v>
      </c>
      <c r="O10" s="30">
        <v>22.0</v>
      </c>
      <c r="P10" s="29">
        <f t="shared" si="5"/>
        <v>88</v>
      </c>
      <c r="Q10" s="29">
        <f t="shared" si="6"/>
        <v>390</v>
      </c>
      <c r="R10" s="32">
        <v>23.0</v>
      </c>
      <c r="S10" s="29">
        <f t="shared" si="7"/>
        <v>92</v>
      </c>
      <c r="T10" s="32" t="s">
        <v>350</v>
      </c>
      <c r="U10" s="24">
        <f t="shared" si="8"/>
        <v>97.5</v>
      </c>
      <c r="V10" s="24">
        <f t="shared" si="9"/>
        <v>78</v>
      </c>
      <c r="W10" s="21"/>
      <c r="X10" s="21"/>
      <c r="Y10" s="21"/>
      <c r="Z10" s="21"/>
      <c r="AA10" s="21"/>
      <c r="AB10" s="21"/>
    </row>
    <row r="11" ht="45.0" customHeight="1">
      <c r="A11" s="24">
        <v>7.0</v>
      </c>
      <c r="B11" s="24">
        <v>110141.0</v>
      </c>
      <c r="C11" s="25"/>
      <c r="D11" s="78" t="s">
        <v>351</v>
      </c>
      <c r="E11" s="25" t="s">
        <v>25</v>
      </c>
      <c r="F11" s="27" t="s">
        <v>296</v>
      </c>
      <c r="G11" s="30">
        <v>16.0</v>
      </c>
      <c r="H11" s="29">
        <f t="shared" si="1"/>
        <v>64</v>
      </c>
      <c r="I11" s="30">
        <v>23.5</v>
      </c>
      <c r="J11" s="29">
        <f t="shared" si="2"/>
        <v>94</v>
      </c>
      <c r="K11" s="30">
        <v>20.5</v>
      </c>
      <c r="L11" s="29">
        <f t="shared" si="3"/>
        <v>82</v>
      </c>
      <c r="M11" s="31">
        <v>21.0</v>
      </c>
      <c r="N11" s="29">
        <f t="shared" si="4"/>
        <v>84</v>
      </c>
      <c r="O11" s="30">
        <v>22.0</v>
      </c>
      <c r="P11" s="29">
        <f t="shared" si="5"/>
        <v>88</v>
      </c>
      <c r="Q11" s="29">
        <f t="shared" si="6"/>
        <v>412</v>
      </c>
      <c r="R11" s="32">
        <v>19.0</v>
      </c>
      <c r="S11" s="29">
        <f t="shared" si="7"/>
        <v>76</v>
      </c>
      <c r="T11" s="32" t="s">
        <v>352</v>
      </c>
      <c r="U11" s="24">
        <f t="shared" si="8"/>
        <v>103</v>
      </c>
      <c r="V11" s="24">
        <f t="shared" si="9"/>
        <v>82.4</v>
      </c>
      <c r="W11" s="21"/>
      <c r="X11" s="21"/>
      <c r="Y11" s="21"/>
      <c r="Z11" s="21"/>
      <c r="AA11" s="21"/>
      <c r="AB11" s="21"/>
    </row>
    <row r="12" ht="45.0" customHeight="1">
      <c r="A12" s="24">
        <v>8.0</v>
      </c>
      <c r="B12" s="24">
        <v>140345.0</v>
      </c>
      <c r="C12" s="25"/>
      <c r="D12" s="78" t="s">
        <v>353</v>
      </c>
      <c r="E12" s="131" t="s">
        <v>21</v>
      </c>
      <c r="F12" s="24" t="s">
        <v>296</v>
      </c>
      <c r="G12" s="30">
        <v>15.0</v>
      </c>
      <c r="H12" s="29">
        <f t="shared" si="1"/>
        <v>60</v>
      </c>
      <c r="I12" s="30">
        <v>22.5</v>
      </c>
      <c r="J12" s="29">
        <f t="shared" si="2"/>
        <v>90</v>
      </c>
      <c r="K12" s="30">
        <v>17.5</v>
      </c>
      <c r="L12" s="29">
        <f t="shared" si="3"/>
        <v>70</v>
      </c>
      <c r="M12" s="31">
        <v>19.5</v>
      </c>
      <c r="N12" s="29">
        <f t="shared" si="4"/>
        <v>78</v>
      </c>
      <c r="O12" s="30">
        <v>24.0</v>
      </c>
      <c r="P12" s="29">
        <f t="shared" si="5"/>
        <v>96</v>
      </c>
      <c r="Q12" s="29">
        <f t="shared" si="6"/>
        <v>394</v>
      </c>
      <c r="R12" s="32">
        <v>20.5</v>
      </c>
      <c r="S12" s="29">
        <f t="shared" si="7"/>
        <v>82</v>
      </c>
      <c r="T12" s="32" t="s">
        <v>352</v>
      </c>
      <c r="U12" s="24">
        <f t="shared" si="8"/>
        <v>98.5</v>
      </c>
      <c r="V12" s="24">
        <f t="shared" si="9"/>
        <v>78.8</v>
      </c>
      <c r="W12" s="21"/>
      <c r="X12" s="21"/>
      <c r="Y12" s="21"/>
      <c r="Z12" s="21"/>
      <c r="AA12" s="21"/>
      <c r="AB12" s="21"/>
    </row>
    <row r="13" ht="45.0" customHeight="1">
      <c r="A13" s="24">
        <v>9.0</v>
      </c>
      <c r="B13" s="24">
        <v>140337.0</v>
      </c>
      <c r="C13" s="25"/>
      <c r="D13" s="78" t="s">
        <v>354</v>
      </c>
      <c r="E13" s="25" t="s">
        <v>21</v>
      </c>
      <c r="F13" s="27" t="s">
        <v>296</v>
      </c>
      <c r="G13" s="30">
        <v>13.0</v>
      </c>
      <c r="H13" s="29">
        <f t="shared" si="1"/>
        <v>52</v>
      </c>
      <c r="I13" s="30">
        <v>24.0</v>
      </c>
      <c r="J13" s="29">
        <f t="shared" si="2"/>
        <v>96</v>
      </c>
      <c r="K13" s="30">
        <v>17.0</v>
      </c>
      <c r="L13" s="29">
        <f t="shared" si="3"/>
        <v>68</v>
      </c>
      <c r="M13" s="31">
        <v>19.5</v>
      </c>
      <c r="N13" s="29">
        <f t="shared" si="4"/>
        <v>78</v>
      </c>
      <c r="O13" s="30">
        <v>21.5</v>
      </c>
      <c r="P13" s="29">
        <f t="shared" si="5"/>
        <v>86</v>
      </c>
      <c r="Q13" s="29">
        <f t="shared" si="6"/>
        <v>380</v>
      </c>
      <c r="R13" s="32">
        <v>18.0</v>
      </c>
      <c r="S13" s="29">
        <f t="shared" si="7"/>
        <v>72</v>
      </c>
      <c r="T13" s="32" t="s">
        <v>355</v>
      </c>
      <c r="U13" s="24">
        <f t="shared" si="8"/>
        <v>95</v>
      </c>
      <c r="V13" s="24">
        <f t="shared" si="9"/>
        <v>76</v>
      </c>
      <c r="W13" s="21"/>
      <c r="X13" s="21"/>
      <c r="Y13" s="21"/>
      <c r="Z13" s="21"/>
      <c r="AA13" s="21"/>
      <c r="AB13" s="21"/>
    </row>
    <row r="14" ht="45.0" customHeight="1">
      <c r="A14" s="24">
        <v>10.0</v>
      </c>
      <c r="B14" s="24">
        <v>110045.0</v>
      </c>
      <c r="C14" s="25"/>
      <c r="D14" s="78" t="s">
        <v>356</v>
      </c>
      <c r="E14" s="25" t="s">
        <v>21</v>
      </c>
      <c r="F14" s="27" t="s">
        <v>296</v>
      </c>
      <c r="G14" s="30">
        <v>16.5</v>
      </c>
      <c r="H14" s="29">
        <f t="shared" si="1"/>
        <v>66</v>
      </c>
      <c r="I14" s="30">
        <v>19.5</v>
      </c>
      <c r="J14" s="29">
        <f t="shared" si="2"/>
        <v>78</v>
      </c>
      <c r="K14" s="30">
        <v>9.0</v>
      </c>
      <c r="L14" s="29">
        <f t="shared" si="3"/>
        <v>36</v>
      </c>
      <c r="M14" s="31">
        <v>15.5</v>
      </c>
      <c r="N14" s="29">
        <f t="shared" si="4"/>
        <v>62</v>
      </c>
      <c r="O14" s="30">
        <v>19.5</v>
      </c>
      <c r="P14" s="29">
        <f t="shared" si="5"/>
        <v>78</v>
      </c>
      <c r="Q14" s="29">
        <f t="shared" si="6"/>
        <v>320</v>
      </c>
      <c r="R14" s="32">
        <v>13.0</v>
      </c>
      <c r="S14" s="29">
        <f t="shared" si="7"/>
        <v>52</v>
      </c>
      <c r="T14" s="32" t="s">
        <v>357</v>
      </c>
      <c r="U14" s="24">
        <f t="shared" si="8"/>
        <v>80</v>
      </c>
      <c r="V14" s="24">
        <f t="shared" si="9"/>
        <v>64</v>
      </c>
      <c r="W14" s="21"/>
      <c r="X14" s="21"/>
      <c r="Y14" s="21"/>
      <c r="Z14" s="21"/>
      <c r="AA14" s="21"/>
      <c r="AB14" s="21"/>
    </row>
    <row r="15" ht="45.0" customHeight="1">
      <c r="A15" s="24">
        <v>11.0</v>
      </c>
      <c r="B15" s="24">
        <v>140347.0</v>
      </c>
      <c r="C15" s="25"/>
      <c r="D15" s="78" t="s">
        <v>358</v>
      </c>
      <c r="E15" s="25" t="s">
        <v>21</v>
      </c>
      <c r="F15" s="27" t="s">
        <v>296</v>
      </c>
      <c r="G15" s="30">
        <v>12.5</v>
      </c>
      <c r="H15" s="29">
        <f t="shared" si="1"/>
        <v>50</v>
      </c>
      <c r="I15" s="30">
        <v>15.0</v>
      </c>
      <c r="J15" s="29">
        <f t="shared" si="2"/>
        <v>60</v>
      </c>
      <c r="K15" s="30">
        <v>9.5</v>
      </c>
      <c r="L15" s="29">
        <f t="shared" si="3"/>
        <v>38</v>
      </c>
      <c r="M15" s="31">
        <v>12.0</v>
      </c>
      <c r="N15" s="29">
        <f t="shared" si="4"/>
        <v>48</v>
      </c>
      <c r="O15" s="30">
        <v>18.0</v>
      </c>
      <c r="P15" s="29">
        <f t="shared" si="5"/>
        <v>72</v>
      </c>
      <c r="Q15" s="29">
        <f t="shared" si="6"/>
        <v>268</v>
      </c>
      <c r="R15" s="32">
        <v>18.0</v>
      </c>
      <c r="S15" s="29">
        <f t="shared" si="7"/>
        <v>72</v>
      </c>
      <c r="T15" s="32" t="s">
        <v>357</v>
      </c>
      <c r="U15" s="24">
        <f t="shared" si="8"/>
        <v>67</v>
      </c>
      <c r="V15" s="24">
        <f t="shared" si="9"/>
        <v>53.6</v>
      </c>
      <c r="W15" s="21"/>
      <c r="X15" s="21"/>
      <c r="Y15" s="21"/>
      <c r="Z15" s="21"/>
      <c r="AA15" s="21"/>
      <c r="AB15" s="21"/>
    </row>
    <row r="16" ht="45.0" customHeight="1">
      <c r="A16" s="24">
        <v>12.0</v>
      </c>
      <c r="B16" s="24">
        <v>140335.0</v>
      </c>
      <c r="C16" s="25"/>
      <c r="D16" s="78" t="s">
        <v>359</v>
      </c>
      <c r="E16" s="25" t="s">
        <v>21</v>
      </c>
      <c r="F16" s="27" t="s">
        <v>296</v>
      </c>
      <c r="G16" s="30">
        <v>18.0</v>
      </c>
      <c r="H16" s="29">
        <f t="shared" si="1"/>
        <v>72</v>
      </c>
      <c r="I16" s="30">
        <v>22.5</v>
      </c>
      <c r="J16" s="29">
        <f t="shared" si="2"/>
        <v>90</v>
      </c>
      <c r="K16" s="30">
        <v>19.0</v>
      </c>
      <c r="L16" s="29">
        <f t="shared" si="3"/>
        <v>76</v>
      </c>
      <c r="M16" s="31">
        <v>22.0</v>
      </c>
      <c r="N16" s="29">
        <f t="shared" si="4"/>
        <v>88</v>
      </c>
      <c r="O16" s="30">
        <v>21.0</v>
      </c>
      <c r="P16" s="29">
        <f t="shared" si="5"/>
        <v>84</v>
      </c>
      <c r="Q16" s="29">
        <f t="shared" si="6"/>
        <v>410</v>
      </c>
      <c r="R16" s="32">
        <v>23.0</v>
      </c>
      <c r="S16" s="29">
        <f t="shared" si="7"/>
        <v>92</v>
      </c>
      <c r="T16" s="32" t="s">
        <v>344</v>
      </c>
      <c r="U16" s="24">
        <f t="shared" si="8"/>
        <v>102.5</v>
      </c>
      <c r="V16" s="24">
        <f t="shared" si="9"/>
        <v>82</v>
      </c>
      <c r="W16" s="21"/>
      <c r="X16" s="21"/>
      <c r="Y16" s="21"/>
      <c r="Z16" s="21"/>
      <c r="AA16" s="21"/>
      <c r="AB16" s="21"/>
    </row>
    <row r="17" ht="45.0" customHeight="1">
      <c r="A17" s="24">
        <v>13.0</v>
      </c>
      <c r="B17" s="24">
        <v>140328.0</v>
      </c>
      <c r="C17" s="25"/>
      <c r="D17" s="78" t="s">
        <v>360</v>
      </c>
      <c r="E17" s="25" t="s">
        <v>21</v>
      </c>
      <c r="F17" s="27" t="s">
        <v>296</v>
      </c>
      <c r="G17" s="30">
        <v>12.0</v>
      </c>
      <c r="H17" s="29">
        <f t="shared" si="1"/>
        <v>48</v>
      </c>
      <c r="I17" s="30">
        <v>16.5</v>
      </c>
      <c r="J17" s="29">
        <f t="shared" si="2"/>
        <v>66</v>
      </c>
      <c r="K17" s="30">
        <v>14.5</v>
      </c>
      <c r="L17" s="29">
        <f t="shared" si="3"/>
        <v>58</v>
      </c>
      <c r="M17" s="31">
        <v>15.0</v>
      </c>
      <c r="N17" s="29">
        <f t="shared" si="4"/>
        <v>60</v>
      </c>
      <c r="O17" s="30">
        <v>17.0</v>
      </c>
      <c r="P17" s="29">
        <f t="shared" si="5"/>
        <v>68</v>
      </c>
      <c r="Q17" s="29">
        <f t="shared" si="6"/>
        <v>300</v>
      </c>
      <c r="R17" s="32">
        <v>22.0</v>
      </c>
      <c r="S17" s="29">
        <f t="shared" si="7"/>
        <v>88</v>
      </c>
      <c r="T17" s="32" t="s">
        <v>361</v>
      </c>
      <c r="U17" s="24">
        <f t="shared" si="8"/>
        <v>75</v>
      </c>
      <c r="V17" s="24">
        <f t="shared" si="9"/>
        <v>60</v>
      </c>
      <c r="W17" s="21"/>
      <c r="X17" s="21"/>
      <c r="Y17" s="21"/>
      <c r="Z17" s="21"/>
      <c r="AA17" s="21"/>
      <c r="AB17" s="21"/>
    </row>
    <row r="18" ht="45.0" customHeight="1">
      <c r="A18" s="24">
        <v>14.0</v>
      </c>
      <c r="B18" s="24">
        <v>170282.0</v>
      </c>
      <c r="C18" s="25"/>
      <c r="D18" s="78" t="s">
        <v>362</v>
      </c>
      <c r="E18" s="25" t="s">
        <v>21</v>
      </c>
      <c r="F18" s="27" t="s">
        <v>296</v>
      </c>
      <c r="G18" s="30">
        <v>21.0</v>
      </c>
      <c r="H18" s="29">
        <f t="shared" si="1"/>
        <v>84</v>
      </c>
      <c r="I18" s="30">
        <v>23.0</v>
      </c>
      <c r="J18" s="29">
        <f t="shared" si="2"/>
        <v>92</v>
      </c>
      <c r="K18" s="30">
        <v>18.5</v>
      </c>
      <c r="L18" s="29">
        <f t="shared" si="3"/>
        <v>74</v>
      </c>
      <c r="M18" s="31">
        <v>21.0</v>
      </c>
      <c r="N18" s="29">
        <f t="shared" si="4"/>
        <v>84</v>
      </c>
      <c r="O18" s="30">
        <v>24.5</v>
      </c>
      <c r="P18" s="29">
        <f t="shared" si="5"/>
        <v>98</v>
      </c>
      <c r="Q18" s="29">
        <f t="shared" si="6"/>
        <v>432</v>
      </c>
      <c r="R18" s="35">
        <v>25.0</v>
      </c>
      <c r="S18" s="29">
        <f t="shared" si="7"/>
        <v>100</v>
      </c>
      <c r="T18" s="32" t="s">
        <v>344</v>
      </c>
      <c r="U18" s="24">
        <f t="shared" si="8"/>
        <v>108</v>
      </c>
      <c r="V18" s="24">
        <f t="shared" si="9"/>
        <v>86.4</v>
      </c>
      <c r="W18" s="21"/>
      <c r="X18" s="21"/>
      <c r="Y18" s="21"/>
      <c r="Z18" s="21"/>
      <c r="AA18" s="21"/>
      <c r="AB18" s="21"/>
    </row>
    <row r="19" ht="45.0" customHeight="1">
      <c r="A19" s="24">
        <v>15.0</v>
      </c>
      <c r="B19" s="24">
        <v>190315.0</v>
      </c>
      <c r="C19" s="25"/>
      <c r="D19" s="78" t="s">
        <v>363</v>
      </c>
      <c r="E19" s="25" t="s">
        <v>21</v>
      </c>
      <c r="F19" s="27" t="s">
        <v>296</v>
      </c>
      <c r="G19" s="30">
        <v>20.0</v>
      </c>
      <c r="H19" s="29">
        <f t="shared" si="1"/>
        <v>80</v>
      </c>
      <c r="I19" s="30">
        <v>25.0</v>
      </c>
      <c r="J19" s="29">
        <f t="shared" si="2"/>
        <v>100</v>
      </c>
      <c r="K19" s="30">
        <v>24.0</v>
      </c>
      <c r="L19" s="29">
        <f t="shared" si="3"/>
        <v>96</v>
      </c>
      <c r="M19" s="31">
        <v>20.0</v>
      </c>
      <c r="N19" s="29">
        <f t="shared" si="4"/>
        <v>80</v>
      </c>
      <c r="O19" s="30">
        <v>25.0</v>
      </c>
      <c r="P19" s="29">
        <f t="shared" si="5"/>
        <v>100</v>
      </c>
      <c r="Q19" s="29">
        <f t="shared" si="6"/>
        <v>456</v>
      </c>
      <c r="R19" s="32">
        <v>23.0</v>
      </c>
      <c r="S19" s="29">
        <f t="shared" si="7"/>
        <v>92</v>
      </c>
      <c r="T19" s="32" t="s">
        <v>364</v>
      </c>
      <c r="U19" s="24">
        <f t="shared" si="8"/>
        <v>114</v>
      </c>
      <c r="V19" s="24">
        <f t="shared" si="9"/>
        <v>91.2</v>
      </c>
      <c r="W19" s="21"/>
      <c r="X19" s="21"/>
      <c r="Y19" s="21"/>
      <c r="Z19" s="21"/>
      <c r="AA19" s="21"/>
      <c r="AB19" s="21"/>
    </row>
    <row r="20" ht="45.0" customHeight="1">
      <c r="A20" s="24">
        <v>16.0</v>
      </c>
      <c r="B20" s="24">
        <v>150362.0</v>
      </c>
      <c r="C20" s="25"/>
      <c r="D20" s="78" t="s">
        <v>365</v>
      </c>
      <c r="E20" s="25" t="s">
        <v>21</v>
      </c>
      <c r="F20" s="27" t="s">
        <v>296</v>
      </c>
      <c r="G20" s="30">
        <v>19.0</v>
      </c>
      <c r="H20" s="29">
        <f t="shared" si="1"/>
        <v>76</v>
      </c>
      <c r="I20" s="30">
        <v>21.5</v>
      </c>
      <c r="J20" s="29">
        <f t="shared" si="2"/>
        <v>86</v>
      </c>
      <c r="K20" s="30">
        <v>22.5</v>
      </c>
      <c r="L20" s="29">
        <f t="shared" si="3"/>
        <v>90</v>
      </c>
      <c r="M20" s="31">
        <v>24.0</v>
      </c>
      <c r="N20" s="29">
        <f t="shared" si="4"/>
        <v>96</v>
      </c>
      <c r="O20" s="30">
        <v>22.5</v>
      </c>
      <c r="P20" s="29">
        <f t="shared" si="5"/>
        <v>90</v>
      </c>
      <c r="Q20" s="29">
        <f t="shared" si="6"/>
        <v>438</v>
      </c>
      <c r="R20" s="32">
        <v>24.0</v>
      </c>
      <c r="S20" s="29">
        <f t="shared" si="7"/>
        <v>96</v>
      </c>
      <c r="T20" s="32" t="s">
        <v>344</v>
      </c>
      <c r="U20" s="24">
        <f t="shared" si="8"/>
        <v>109.5</v>
      </c>
      <c r="V20" s="24">
        <f t="shared" si="9"/>
        <v>87.6</v>
      </c>
      <c r="W20" s="21"/>
      <c r="X20" s="21"/>
      <c r="Y20" s="21"/>
      <c r="Z20" s="21"/>
      <c r="AA20" s="21"/>
      <c r="AB20" s="21"/>
    </row>
    <row r="21" ht="45.0" customHeight="1">
      <c r="A21" s="24">
        <v>17.0</v>
      </c>
      <c r="B21" s="24">
        <v>110142.0</v>
      </c>
      <c r="C21" s="25"/>
      <c r="D21" s="78" t="s">
        <v>366</v>
      </c>
      <c r="E21" s="25" t="s">
        <v>25</v>
      </c>
      <c r="F21" s="27" t="s">
        <v>296</v>
      </c>
      <c r="G21" s="30">
        <v>16.5</v>
      </c>
      <c r="H21" s="29">
        <f t="shared" si="1"/>
        <v>66</v>
      </c>
      <c r="I21" s="30">
        <v>25.0</v>
      </c>
      <c r="J21" s="29">
        <f t="shared" si="2"/>
        <v>100</v>
      </c>
      <c r="K21" s="30">
        <v>25.0</v>
      </c>
      <c r="L21" s="29">
        <f t="shared" si="3"/>
        <v>100</v>
      </c>
      <c r="M21" s="31">
        <v>25.0</v>
      </c>
      <c r="N21" s="29">
        <f t="shared" si="4"/>
        <v>100</v>
      </c>
      <c r="O21" s="30">
        <v>24.0</v>
      </c>
      <c r="P21" s="29">
        <f t="shared" si="5"/>
        <v>96</v>
      </c>
      <c r="Q21" s="29">
        <f t="shared" si="6"/>
        <v>462</v>
      </c>
      <c r="R21" s="32">
        <v>25.0</v>
      </c>
      <c r="S21" s="29">
        <f t="shared" si="7"/>
        <v>100</v>
      </c>
      <c r="T21" s="32" t="s">
        <v>367</v>
      </c>
      <c r="U21" s="24">
        <f t="shared" si="8"/>
        <v>115.5</v>
      </c>
      <c r="V21" s="24">
        <f t="shared" si="9"/>
        <v>92.4</v>
      </c>
      <c r="W21" s="21"/>
      <c r="X21" s="21"/>
      <c r="Y21" s="21"/>
      <c r="Z21" s="21"/>
      <c r="AA21" s="21"/>
      <c r="AB21" s="21"/>
    </row>
    <row r="22" ht="45.0" customHeight="1">
      <c r="A22" s="24">
        <v>18.0</v>
      </c>
      <c r="B22" s="24">
        <v>120229.0</v>
      </c>
      <c r="C22" s="25"/>
      <c r="D22" s="78" t="s">
        <v>108</v>
      </c>
      <c r="E22" s="25" t="s">
        <v>21</v>
      </c>
      <c r="F22" s="27" t="s">
        <v>296</v>
      </c>
      <c r="G22" s="30">
        <v>21.5</v>
      </c>
      <c r="H22" s="29">
        <f t="shared" si="1"/>
        <v>86</v>
      </c>
      <c r="I22" s="30">
        <v>24.5</v>
      </c>
      <c r="J22" s="29">
        <f t="shared" si="2"/>
        <v>98</v>
      </c>
      <c r="K22" s="30">
        <v>25.0</v>
      </c>
      <c r="L22" s="29">
        <f t="shared" si="3"/>
        <v>100</v>
      </c>
      <c r="M22" s="31">
        <v>25.0</v>
      </c>
      <c r="N22" s="29">
        <f t="shared" si="4"/>
        <v>100</v>
      </c>
      <c r="O22" s="30">
        <v>25.0</v>
      </c>
      <c r="P22" s="29">
        <f t="shared" si="5"/>
        <v>100</v>
      </c>
      <c r="Q22" s="29">
        <f t="shared" si="6"/>
        <v>484</v>
      </c>
      <c r="R22" s="32">
        <v>22.0</v>
      </c>
      <c r="S22" s="29">
        <f t="shared" si="7"/>
        <v>88</v>
      </c>
      <c r="T22" s="32" t="s">
        <v>368</v>
      </c>
      <c r="U22" s="24">
        <f t="shared" si="8"/>
        <v>121</v>
      </c>
      <c r="V22" s="24">
        <f t="shared" si="9"/>
        <v>96.8</v>
      </c>
      <c r="W22" s="21"/>
      <c r="X22" s="21"/>
      <c r="Y22" s="21"/>
      <c r="Z22" s="21"/>
      <c r="AA22" s="21"/>
      <c r="AB22" s="21"/>
    </row>
    <row r="23" ht="45.0" customHeight="1">
      <c r="A23" s="24">
        <v>19.0</v>
      </c>
      <c r="B23" s="24">
        <v>110300.0</v>
      </c>
      <c r="C23" s="25"/>
      <c r="D23" s="78" t="s">
        <v>369</v>
      </c>
      <c r="E23" s="25" t="s">
        <v>21</v>
      </c>
      <c r="F23" s="27" t="s">
        <v>296</v>
      </c>
      <c r="G23" s="30">
        <v>16.5</v>
      </c>
      <c r="H23" s="29">
        <f t="shared" si="1"/>
        <v>66</v>
      </c>
      <c r="I23" s="30">
        <v>24.0</v>
      </c>
      <c r="J23" s="29">
        <f t="shared" si="2"/>
        <v>96</v>
      </c>
      <c r="K23" s="30">
        <v>24.0</v>
      </c>
      <c r="L23" s="29">
        <f t="shared" si="3"/>
        <v>96</v>
      </c>
      <c r="M23" s="31">
        <v>24.0</v>
      </c>
      <c r="N23" s="29">
        <f t="shared" si="4"/>
        <v>96</v>
      </c>
      <c r="O23" s="30">
        <v>22.0</v>
      </c>
      <c r="P23" s="29">
        <f t="shared" si="5"/>
        <v>88</v>
      </c>
      <c r="Q23" s="29">
        <f t="shared" si="6"/>
        <v>442</v>
      </c>
      <c r="R23" s="32">
        <v>22.0</v>
      </c>
      <c r="S23" s="29">
        <f t="shared" si="7"/>
        <v>88</v>
      </c>
      <c r="T23" s="32" t="s">
        <v>344</v>
      </c>
      <c r="U23" s="24">
        <f t="shared" si="8"/>
        <v>110.5</v>
      </c>
      <c r="V23" s="24">
        <f t="shared" si="9"/>
        <v>88.4</v>
      </c>
      <c r="W23" s="21"/>
      <c r="X23" s="21"/>
      <c r="Y23" s="21"/>
      <c r="Z23" s="21"/>
      <c r="AA23" s="21"/>
      <c r="AB23" s="21"/>
    </row>
    <row r="24" ht="45.0" customHeight="1">
      <c r="A24" s="24">
        <v>20.0</v>
      </c>
      <c r="B24" s="24">
        <v>190378.0</v>
      </c>
      <c r="C24" s="25"/>
      <c r="D24" s="78" t="s">
        <v>370</v>
      </c>
      <c r="E24" s="25" t="s">
        <v>21</v>
      </c>
      <c r="F24" s="27" t="s">
        <v>296</v>
      </c>
      <c r="G24" s="30">
        <v>20.0</v>
      </c>
      <c r="H24" s="29">
        <f t="shared" si="1"/>
        <v>80</v>
      </c>
      <c r="I24" s="30">
        <v>25.0</v>
      </c>
      <c r="J24" s="29">
        <f t="shared" si="2"/>
        <v>100</v>
      </c>
      <c r="K24" s="30">
        <v>24.5</v>
      </c>
      <c r="L24" s="29">
        <f t="shared" si="3"/>
        <v>98</v>
      </c>
      <c r="M24" s="31" t="s">
        <v>371</v>
      </c>
      <c r="N24" s="31" t="s">
        <v>371</v>
      </c>
      <c r="O24" s="30">
        <v>24.5</v>
      </c>
      <c r="P24" s="29">
        <f t="shared" si="5"/>
        <v>98</v>
      </c>
      <c r="Q24" s="29" t="str">
        <f t="shared" si="6"/>
        <v>#VALUE!</v>
      </c>
      <c r="R24" s="32">
        <v>21.0</v>
      </c>
      <c r="S24" s="29">
        <f t="shared" si="7"/>
        <v>84</v>
      </c>
      <c r="T24" s="32" t="s">
        <v>346</v>
      </c>
      <c r="U24" s="24" t="str">
        <f t="shared" si="8"/>
        <v>#VALUE!</v>
      </c>
      <c r="V24" s="24" t="str">
        <f t="shared" si="9"/>
        <v>#VALUE!</v>
      </c>
      <c r="W24" s="21"/>
      <c r="X24" s="21"/>
      <c r="Y24" s="21"/>
      <c r="Z24" s="21"/>
      <c r="AA24" s="21"/>
      <c r="AB24" s="21"/>
    </row>
    <row r="25" ht="45.0" customHeight="1">
      <c r="A25" s="24">
        <v>21.0</v>
      </c>
      <c r="B25" s="24">
        <v>110003.0</v>
      </c>
      <c r="C25" s="25"/>
      <c r="D25" s="78" t="s">
        <v>372</v>
      </c>
      <c r="E25" s="25" t="s">
        <v>21</v>
      </c>
      <c r="F25" s="27" t="s">
        <v>296</v>
      </c>
      <c r="G25" s="30">
        <v>14.0</v>
      </c>
      <c r="H25" s="29">
        <f t="shared" si="1"/>
        <v>56</v>
      </c>
      <c r="I25" s="30">
        <v>21.0</v>
      </c>
      <c r="J25" s="29">
        <f t="shared" si="2"/>
        <v>84</v>
      </c>
      <c r="K25" s="30">
        <v>9.0</v>
      </c>
      <c r="L25" s="29">
        <f t="shared" si="3"/>
        <v>36</v>
      </c>
      <c r="M25" s="31">
        <v>17.5</v>
      </c>
      <c r="N25" s="29">
        <f t="shared" ref="N25:N36" si="10">M25*4</f>
        <v>70</v>
      </c>
      <c r="O25" s="30">
        <v>21.0</v>
      </c>
      <c r="P25" s="29">
        <f t="shared" si="5"/>
        <v>84</v>
      </c>
      <c r="Q25" s="29">
        <f t="shared" si="6"/>
        <v>330</v>
      </c>
      <c r="R25" s="32">
        <v>20.0</v>
      </c>
      <c r="S25" s="29"/>
      <c r="T25" s="32" t="s">
        <v>357</v>
      </c>
      <c r="U25" s="24">
        <f t="shared" si="8"/>
        <v>82.5</v>
      </c>
      <c r="V25" s="24">
        <f t="shared" si="9"/>
        <v>66</v>
      </c>
      <c r="W25" s="21"/>
      <c r="X25" s="21"/>
      <c r="Y25" s="21"/>
      <c r="Z25" s="21"/>
      <c r="AA25" s="21"/>
      <c r="AB25" s="21"/>
    </row>
    <row r="26" ht="45.0" customHeight="1">
      <c r="A26" s="24">
        <v>22.0</v>
      </c>
      <c r="B26" s="24">
        <v>110624.0</v>
      </c>
      <c r="C26" s="25"/>
      <c r="D26" s="78" t="s">
        <v>373</v>
      </c>
      <c r="E26" s="25" t="s">
        <v>21</v>
      </c>
      <c r="F26" s="27" t="s">
        <v>296</v>
      </c>
      <c r="G26" s="30">
        <v>10.0</v>
      </c>
      <c r="H26" s="29">
        <f t="shared" si="1"/>
        <v>40</v>
      </c>
      <c r="I26" s="30">
        <v>10.5</v>
      </c>
      <c r="J26" s="29">
        <f t="shared" si="2"/>
        <v>42</v>
      </c>
      <c r="K26" s="30">
        <v>11.0</v>
      </c>
      <c r="L26" s="29">
        <f t="shared" si="3"/>
        <v>44</v>
      </c>
      <c r="M26" s="31">
        <v>12.0</v>
      </c>
      <c r="N26" s="29">
        <f t="shared" si="10"/>
        <v>48</v>
      </c>
      <c r="O26" s="30">
        <v>14.0</v>
      </c>
      <c r="P26" s="29">
        <f t="shared" si="5"/>
        <v>56</v>
      </c>
      <c r="Q26" s="29">
        <f t="shared" si="6"/>
        <v>230</v>
      </c>
      <c r="R26" s="32">
        <v>17.5</v>
      </c>
      <c r="S26" s="29">
        <f t="shared" ref="S26:S37" si="11">R26*4</f>
        <v>70</v>
      </c>
      <c r="T26" s="32" t="s">
        <v>344</v>
      </c>
      <c r="U26" s="24">
        <f t="shared" si="8"/>
        <v>57.5</v>
      </c>
      <c r="V26" s="24">
        <f t="shared" si="9"/>
        <v>46</v>
      </c>
      <c r="W26" s="21"/>
      <c r="X26" s="21"/>
      <c r="Y26" s="21"/>
      <c r="Z26" s="21"/>
      <c r="AA26" s="21"/>
      <c r="AB26" s="21"/>
    </row>
    <row r="27" ht="45.0" customHeight="1">
      <c r="A27" s="24">
        <v>23.0</v>
      </c>
      <c r="B27" s="24">
        <v>110111.0</v>
      </c>
      <c r="C27" s="25"/>
      <c r="D27" s="78" t="s">
        <v>374</v>
      </c>
      <c r="E27" s="25" t="s">
        <v>25</v>
      </c>
      <c r="F27" s="27" t="s">
        <v>296</v>
      </c>
      <c r="G27" s="30">
        <v>14.5</v>
      </c>
      <c r="H27" s="29">
        <f t="shared" si="1"/>
        <v>58</v>
      </c>
      <c r="I27" s="30">
        <v>18.5</v>
      </c>
      <c r="J27" s="29">
        <f t="shared" si="2"/>
        <v>74</v>
      </c>
      <c r="K27" s="30">
        <v>22.5</v>
      </c>
      <c r="L27" s="29">
        <f t="shared" si="3"/>
        <v>90</v>
      </c>
      <c r="M27" s="31">
        <v>19.0</v>
      </c>
      <c r="N27" s="29">
        <f t="shared" si="10"/>
        <v>76</v>
      </c>
      <c r="O27" s="30">
        <v>25.0</v>
      </c>
      <c r="P27" s="29">
        <f t="shared" si="5"/>
        <v>100</v>
      </c>
      <c r="Q27" s="29">
        <f t="shared" si="6"/>
        <v>398</v>
      </c>
      <c r="R27" s="32">
        <v>20.0</v>
      </c>
      <c r="S27" s="29">
        <f t="shared" si="11"/>
        <v>80</v>
      </c>
      <c r="T27" s="32" t="s">
        <v>375</v>
      </c>
      <c r="U27" s="24">
        <f t="shared" si="8"/>
        <v>99.5</v>
      </c>
      <c r="V27" s="24">
        <f t="shared" si="9"/>
        <v>79.6</v>
      </c>
      <c r="W27" s="21"/>
      <c r="X27" s="21"/>
      <c r="Y27" s="21"/>
      <c r="Z27" s="21"/>
      <c r="AA27" s="21"/>
      <c r="AB27" s="21"/>
    </row>
    <row r="28" ht="45.0" customHeight="1">
      <c r="A28" s="24">
        <v>24.0</v>
      </c>
      <c r="B28" s="24">
        <v>110113.0</v>
      </c>
      <c r="C28" s="25"/>
      <c r="D28" s="78" t="s">
        <v>376</v>
      </c>
      <c r="E28" s="131" t="s">
        <v>21</v>
      </c>
      <c r="F28" s="24" t="s">
        <v>296</v>
      </c>
      <c r="G28" s="30">
        <v>15.5</v>
      </c>
      <c r="H28" s="29">
        <f t="shared" si="1"/>
        <v>62</v>
      </c>
      <c r="I28" s="30">
        <v>18.0</v>
      </c>
      <c r="J28" s="29">
        <f t="shared" si="2"/>
        <v>72</v>
      </c>
      <c r="K28" s="30">
        <v>11.0</v>
      </c>
      <c r="L28" s="29">
        <f t="shared" si="3"/>
        <v>44</v>
      </c>
      <c r="M28" s="31">
        <v>15.0</v>
      </c>
      <c r="N28" s="29">
        <f t="shared" si="10"/>
        <v>60</v>
      </c>
      <c r="O28" s="30">
        <v>15.0</v>
      </c>
      <c r="P28" s="29">
        <f t="shared" si="5"/>
        <v>60</v>
      </c>
      <c r="Q28" s="29">
        <f t="shared" si="6"/>
        <v>298</v>
      </c>
      <c r="R28" s="32">
        <v>20.0</v>
      </c>
      <c r="S28" s="29">
        <f t="shared" si="11"/>
        <v>80</v>
      </c>
      <c r="T28" s="32" t="s">
        <v>344</v>
      </c>
      <c r="U28" s="24">
        <f t="shared" si="8"/>
        <v>74.5</v>
      </c>
      <c r="V28" s="24">
        <f t="shared" si="9"/>
        <v>59.6</v>
      </c>
      <c r="W28" s="21"/>
      <c r="X28" s="21"/>
      <c r="Y28" s="21"/>
      <c r="Z28" s="21"/>
      <c r="AA28" s="21"/>
      <c r="AB28" s="21"/>
    </row>
    <row r="29" ht="45.0" customHeight="1">
      <c r="A29" s="24">
        <v>25.0</v>
      </c>
      <c r="B29" s="24">
        <v>140352.0</v>
      </c>
      <c r="C29" s="25"/>
      <c r="D29" s="78" t="s">
        <v>377</v>
      </c>
      <c r="E29" s="25" t="s">
        <v>25</v>
      </c>
      <c r="F29" s="27" t="s">
        <v>296</v>
      </c>
      <c r="G29" s="30">
        <v>12.0</v>
      </c>
      <c r="H29" s="29">
        <f t="shared" si="1"/>
        <v>48</v>
      </c>
      <c r="I29" s="30">
        <v>17.5</v>
      </c>
      <c r="J29" s="29">
        <f t="shared" si="2"/>
        <v>70</v>
      </c>
      <c r="K29" s="30">
        <v>18.5</v>
      </c>
      <c r="L29" s="29">
        <f t="shared" si="3"/>
        <v>74</v>
      </c>
      <c r="M29" s="31">
        <v>14.5</v>
      </c>
      <c r="N29" s="29">
        <f t="shared" si="10"/>
        <v>58</v>
      </c>
      <c r="O29" s="30">
        <v>23.5</v>
      </c>
      <c r="P29" s="29">
        <f t="shared" si="5"/>
        <v>94</v>
      </c>
      <c r="Q29" s="29">
        <f t="shared" si="6"/>
        <v>344</v>
      </c>
      <c r="R29" s="32">
        <v>19.5</v>
      </c>
      <c r="S29" s="29">
        <f t="shared" si="11"/>
        <v>78</v>
      </c>
      <c r="T29" s="32" t="s">
        <v>344</v>
      </c>
      <c r="U29" s="24">
        <f t="shared" si="8"/>
        <v>86</v>
      </c>
      <c r="V29" s="24">
        <f t="shared" si="9"/>
        <v>68.8</v>
      </c>
      <c r="W29" s="21"/>
      <c r="X29" s="21"/>
      <c r="Y29" s="21"/>
      <c r="Z29" s="21"/>
      <c r="AA29" s="21"/>
      <c r="AB29" s="21"/>
    </row>
    <row r="30" ht="45.0" customHeight="1">
      <c r="A30" s="24">
        <v>26.0</v>
      </c>
      <c r="B30" s="24">
        <v>110077.0</v>
      </c>
      <c r="C30" s="25"/>
      <c r="D30" s="78" t="s">
        <v>378</v>
      </c>
      <c r="E30" s="25" t="s">
        <v>21</v>
      </c>
      <c r="F30" s="27" t="s">
        <v>296</v>
      </c>
      <c r="G30" s="30">
        <v>19.0</v>
      </c>
      <c r="H30" s="29">
        <f t="shared" si="1"/>
        <v>76</v>
      </c>
      <c r="I30" s="30">
        <v>25.0</v>
      </c>
      <c r="J30" s="29">
        <f t="shared" si="2"/>
        <v>100</v>
      </c>
      <c r="K30" s="30">
        <v>24.0</v>
      </c>
      <c r="L30" s="29">
        <f t="shared" si="3"/>
        <v>96</v>
      </c>
      <c r="M30" s="31">
        <v>23.0</v>
      </c>
      <c r="N30" s="29">
        <f t="shared" si="10"/>
        <v>92</v>
      </c>
      <c r="O30" s="30">
        <v>24.0</v>
      </c>
      <c r="P30" s="29">
        <f t="shared" si="5"/>
        <v>96</v>
      </c>
      <c r="Q30" s="29">
        <f t="shared" si="6"/>
        <v>460</v>
      </c>
      <c r="R30" s="32">
        <v>24.5</v>
      </c>
      <c r="S30" s="29">
        <f t="shared" si="11"/>
        <v>98</v>
      </c>
      <c r="T30" s="32" t="s">
        <v>346</v>
      </c>
      <c r="U30" s="24">
        <f t="shared" si="8"/>
        <v>115</v>
      </c>
      <c r="V30" s="24">
        <f t="shared" si="9"/>
        <v>92</v>
      </c>
      <c r="W30" s="21"/>
      <c r="X30" s="21"/>
      <c r="Y30" s="21"/>
      <c r="Z30" s="21"/>
      <c r="AA30" s="21"/>
      <c r="AB30" s="21"/>
    </row>
    <row r="31" ht="45.0" customHeight="1">
      <c r="A31" s="24">
        <v>27.0</v>
      </c>
      <c r="B31" s="24">
        <v>140341.0</v>
      </c>
      <c r="C31" s="25"/>
      <c r="D31" s="78" t="s">
        <v>379</v>
      </c>
      <c r="E31" s="25" t="s">
        <v>21</v>
      </c>
      <c r="F31" s="27" t="s">
        <v>296</v>
      </c>
      <c r="G31" s="30">
        <v>15.0</v>
      </c>
      <c r="H31" s="29">
        <f t="shared" si="1"/>
        <v>60</v>
      </c>
      <c r="I31" s="30">
        <v>22.5</v>
      </c>
      <c r="J31" s="29">
        <f t="shared" si="2"/>
        <v>90</v>
      </c>
      <c r="K31" s="30">
        <v>16.5</v>
      </c>
      <c r="L31" s="29">
        <f t="shared" si="3"/>
        <v>66</v>
      </c>
      <c r="M31" s="31">
        <v>21.5</v>
      </c>
      <c r="N31" s="29">
        <f t="shared" si="10"/>
        <v>86</v>
      </c>
      <c r="O31" s="30">
        <v>24.0</v>
      </c>
      <c r="P31" s="29">
        <f t="shared" si="5"/>
        <v>96</v>
      </c>
      <c r="Q31" s="29">
        <f t="shared" si="6"/>
        <v>398</v>
      </c>
      <c r="R31" s="32">
        <v>20.0</v>
      </c>
      <c r="S31" s="29">
        <f t="shared" si="11"/>
        <v>80</v>
      </c>
      <c r="T31" s="32" t="s">
        <v>344</v>
      </c>
      <c r="U31" s="24">
        <f t="shared" si="8"/>
        <v>99.5</v>
      </c>
      <c r="V31" s="24">
        <f t="shared" si="9"/>
        <v>79.6</v>
      </c>
      <c r="W31" s="21"/>
      <c r="X31" s="21"/>
      <c r="Y31" s="21"/>
      <c r="Z31" s="21"/>
      <c r="AA31" s="21"/>
      <c r="AB31" s="21"/>
    </row>
    <row r="32" ht="45.0" customHeight="1">
      <c r="A32" s="24">
        <v>28.0</v>
      </c>
      <c r="B32" s="24">
        <v>180120.0</v>
      </c>
      <c r="C32" s="25"/>
      <c r="D32" s="78" t="s">
        <v>380</v>
      </c>
      <c r="E32" s="25" t="s">
        <v>21</v>
      </c>
      <c r="F32" s="27" t="s">
        <v>296</v>
      </c>
      <c r="G32" s="30">
        <v>16.0</v>
      </c>
      <c r="H32" s="29">
        <f t="shared" si="1"/>
        <v>64</v>
      </c>
      <c r="I32" s="30">
        <v>17.0</v>
      </c>
      <c r="J32" s="29">
        <f t="shared" si="2"/>
        <v>68</v>
      </c>
      <c r="K32" s="30">
        <v>6.0</v>
      </c>
      <c r="L32" s="29">
        <f t="shared" si="3"/>
        <v>24</v>
      </c>
      <c r="M32" s="31">
        <v>18.5</v>
      </c>
      <c r="N32" s="29">
        <f t="shared" si="10"/>
        <v>74</v>
      </c>
      <c r="O32" s="30">
        <v>15.0</v>
      </c>
      <c r="P32" s="29">
        <f t="shared" si="5"/>
        <v>60</v>
      </c>
      <c r="Q32" s="29">
        <f t="shared" si="6"/>
        <v>290</v>
      </c>
      <c r="R32" s="32">
        <v>14.5</v>
      </c>
      <c r="S32" s="29">
        <f t="shared" si="11"/>
        <v>58</v>
      </c>
      <c r="T32" s="32" t="s">
        <v>381</v>
      </c>
      <c r="U32" s="24">
        <f t="shared" si="8"/>
        <v>72.5</v>
      </c>
      <c r="V32" s="24">
        <f t="shared" si="9"/>
        <v>58</v>
      </c>
      <c r="W32" s="21"/>
      <c r="X32" s="21"/>
      <c r="Y32" s="21"/>
      <c r="Z32" s="21"/>
      <c r="AA32" s="21"/>
      <c r="AB32" s="21"/>
    </row>
    <row r="33" ht="45.0" customHeight="1">
      <c r="A33" s="24">
        <v>29.0</v>
      </c>
      <c r="B33" s="24">
        <v>140322.0</v>
      </c>
      <c r="C33" s="25"/>
      <c r="D33" s="78" t="s">
        <v>382</v>
      </c>
      <c r="E33" s="131" t="s">
        <v>21</v>
      </c>
      <c r="F33" s="27" t="s">
        <v>296</v>
      </c>
      <c r="G33" s="30">
        <v>12.5</v>
      </c>
      <c r="H33" s="29">
        <f t="shared" si="1"/>
        <v>50</v>
      </c>
      <c r="I33" s="30">
        <v>19.5</v>
      </c>
      <c r="J33" s="29">
        <f t="shared" si="2"/>
        <v>78</v>
      </c>
      <c r="K33" s="30">
        <v>15.5</v>
      </c>
      <c r="L33" s="29">
        <f t="shared" si="3"/>
        <v>62</v>
      </c>
      <c r="M33" s="31">
        <v>17.5</v>
      </c>
      <c r="N33" s="29">
        <f t="shared" si="10"/>
        <v>70</v>
      </c>
      <c r="O33" s="30">
        <v>16.5</v>
      </c>
      <c r="P33" s="29">
        <f t="shared" si="5"/>
        <v>66</v>
      </c>
      <c r="Q33" s="29">
        <f t="shared" si="6"/>
        <v>326</v>
      </c>
      <c r="R33" s="32">
        <v>16.5</v>
      </c>
      <c r="S33" s="29">
        <f t="shared" si="11"/>
        <v>66</v>
      </c>
      <c r="T33" s="32" t="s">
        <v>344</v>
      </c>
      <c r="U33" s="24">
        <f t="shared" si="8"/>
        <v>81.5</v>
      </c>
      <c r="V33" s="24">
        <f t="shared" si="9"/>
        <v>65.2</v>
      </c>
      <c r="W33" s="21"/>
      <c r="X33" s="21"/>
      <c r="Y33" s="21"/>
      <c r="Z33" s="21"/>
      <c r="AA33" s="21"/>
      <c r="AB33" s="21"/>
    </row>
    <row r="34" ht="45.0" customHeight="1">
      <c r="A34" s="24">
        <v>30.0</v>
      </c>
      <c r="B34" s="24">
        <v>210277.0</v>
      </c>
      <c r="C34" s="25"/>
      <c r="D34" s="78" t="s">
        <v>383</v>
      </c>
      <c r="E34" s="131" t="s">
        <v>25</v>
      </c>
      <c r="F34" s="166" t="s">
        <v>296</v>
      </c>
      <c r="G34" s="30">
        <v>21.0</v>
      </c>
      <c r="H34" s="29">
        <f t="shared" si="1"/>
        <v>84</v>
      </c>
      <c r="I34" s="30">
        <v>23.5</v>
      </c>
      <c r="J34" s="29">
        <f t="shared" si="2"/>
        <v>94</v>
      </c>
      <c r="K34" s="30">
        <v>21.5</v>
      </c>
      <c r="L34" s="29">
        <f t="shared" si="3"/>
        <v>86</v>
      </c>
      <c r="M34" s="31">
        <v>23.5</v>
      </c>
      <c r="N34" s="29">
        <f t="shared" si="10"/>
        <v>94</v>
      </c>
      <c r="O34" s="30">
        <v>20.0</v>
      </c>
      <c r="P34" s="29">
        <f t="shared" si="5"/>
        <v>80</v>
      </c>
      <c r="Q34" s="29">
        <f t="shared" si="6"/>
        <v>438</v>
      </c>
      <c r="R34" s="32">
        <v>22.0</v>
      </c>
      <c r="S34" s="29">
        <f t="shared" si="11"/>
        <v>88</v>
      </c>
      <c r="T34" s="32" t="s">
        <v>384</v>
      </c>
      <c r="U34" s="24">
        <f t="shared" si="8"/>
        <v>109.5</v>
      </c>
      <c r="V34" s="24">
        <f t="shared" si="9"/>
        <v>87.6</v>
      </c>
      <c r="W34" s="21"/>
      <c r="X34" s="21"/>
      <c r="Y34" s="21"/>
      <c r="Z34" s="21"/>
      <c r="AA34" s="21"/>
      <c r="AB34" s="21"/>
    </row>
    <row r="35" ht="45.0" customHeight="1">
      <c r="A35" s="24">
        <v>31.0</v>
      </c>
      <c r="B35" s="24">
        <v>110033.0</v>
      </c>
      <c r="C35" s="25"/>
      <c r="D35" s="78" t="s">
        <v>385</v>
      </c>
      <c r="E35" s="131" t="s">
        <v>25</v>
      </c>
      <c r="F35" s="27" t="s">
        <v>296</v>
      </c>
      <c r="G35" s="30">
        <v>20.0</v>
      </c>
      <c r="H35" s="29">
        <f t="shared" si="1"/>
        <v>80</v>
      </c>
      <c r="I35" s="30">
        <v>22.5</v>
      </c>
      <c r="J35" s="29">
        <f t="shared" si="2"/>
        <v>90</v>
      </c>
      <c r="K35" s="30">
        <v>23.0</v>
      </c>
      <c r="L35" s="29">
        <f t="shared" si="3"/>
        <v>92</v>
      </c>
      <c r="M35" s="31">
        <v>24.0</v>
      </c>
      <c r="N35" s="29">
        <f t="shared" si="10"/>
        <v>96</v>
      </c>
      <c r="O35" s="30">
        <v>25.0</v>
      </c>
      <c r="P35" s="29">
        <f t="shared" si="5"/>
        <v>100</v>
      </c>
      <c r="Q35" s="29">
        <f t="shared" si="6"/>
        <v>458</v>
      </c>
      <c r="R35" s="32">
        <v>19.5</v>
      </c>
      <c r="S35" s="29">
        <f t="shared" si="11"/>
        <v>78</v>
      </c>
      <c r="T35" s="32" t="s">
        <v>375</v>
      </c>
      <c r="U35" s="24">
        <f t="shared" si="8"/>
        <v>114.5</v>
      </c>
      <c r="V35" s="24">
        <f t="shared" si="9"/>
        <v>91.6</v>
      </c>
      <c r="W35" s="21"/>
      <c r="X35" s="21"/>
      <c r="Y35" s="21"/>
      <c r="Z35" s="21"/>
      <c r="AA35" s="21"/>
      <c r="AB35" s="21"/>
    </row>
    <row r="36" ht="45.0" customHeight="1">
      <c r="A36" s="24">
        <v>32.0</v>
      </c>
      <c r="B36" s="24">
        <v>160302.0</v>
      </c>
      <c r="C36" s="25"/>
      <c r="D36" s="78" t="s">
        <v>386</v>
      </c>
      <c r="E36" s="25" t="s">
        <v>21</v>
      </c>
      <c r="F36" s="27" t="s">
        <v>296</v>
      </c>
      <c r="G36" s="29"/>
      <c r="H36" s="29">
        <f t="shared" si="1"/>
        <v>0</v>
      </c>
      <c r="I36" s="30" t="s">
        <v>387</v>
      </c>
      <c r="J36" s="30" t="s">
        <v>387</v>
      </c>
      <c r="K36" s="29"/>
      <c r="L36" s="29">
        <f t="shared" si="3"/>
        <v>0</v>
      </c>
      <c r="M36" s="31">
        <v>0.0</v>
      </c>
      <c r="N36" s="29">
        <f t="shared" si="10"/>
        <v>0</v>
      </c>
      <c r="O36" s="29"/>
      <c r="P36" s="30" t="s">
        <v>388</v>
      </c>
      <c r="Q36" s="29"/>
      <c r="R36" s="39"/>
      <c r="S36" s="29">
        <f t="shared" si="11"/>
        <v>0</v>
      </c>
      <c r="T36" s="32" t="s">
        <v>389</v>
      </c>
      <c r="U36" s="24"/>
      <c r="V36" s="24"/>
      <c r="W36" s="21"/>
      <c r="X36" s="21"/>
      <c r="Y36" s="21"/>
      <c r="Z36" s="21"/>
      <c r="AA36" s="21"/>
      <c r="AB36" s="21"/>
    </row>
    <row r="37" ht="45.0" hidden="1" customHeight="1">
      <c r="A37" s="24"/>
      <c r="B37" s="24"/>
      <c r="C37" s="24"/>
      <c r="D37" s="167"/>
      <c r="E37" s="168"/>
      <c r="F37" s="16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9"/>
      <c r="S37" s="29">
        <f t="shared" si="11"/>
        <v>0</v>
      </c>
      <c r="T37" s="39"/>
      <c r="U37" s="24"/>
      <c r="V37" s="24"/>
      <c r="W37" s="21"/>
      <c r="X37" s="21"/>
      <c r="Y37" s="21"/>
      <c r="Z37" s="21"/>
      <c r="AA37" s="21"/>
      <c r="AB37" s="21"/>
    </row>
    <row r="38" ht="30.0" hidden="1" customHeight="1">
      <c r="A38" s="24"/>
      <c r="B38" s="24"/>
      <c r="C38" s="24"/>
      <c r="D38" s="78"/>
      <c r="E38" s="24"/>
      <c r="F38" s="24"/>
      <c r="G38" s="24"/>
      <c r="H38" s="24"/>
      <c r="I38" s="24"/>
      <c r="J38" s="24"/>
      <c r="K38" s="24"/>
      <c r="L38" s="24"/>
      <c r="M38" s="161"/>
      <c r="N38" s="24"/>
      <c r="O38" s="24"/>
      <c r="P38" s="24"/>
      <c r="Q38" s="24"/>
      <c r="R38" s="27"/>
      <c r="S38" s="27"/>
      <c r="T38" s="27"/>
      <c r="U38" s="24">
        <f t="shared" ref="U38:U39" si="12">SUM(G38+I38+K38+M38+O38)</f>
        <v>0</v>
      </c>
      <c r="V38" s="24">
        <v>8.0</v>
      </c>
      <c r="W38" s="21"/>
      <c r="X38" s="21"/>
      <c r="Y38" s="21"/>
      <c r="Z38" s="21"/>
      <c r="AA38" s="21"/>
      <c r="AB38" s="21"/>
    </row>
    <row r="39" ht="30.0" hidden="1" customHeight="1">
      <c r="A39" s="24"/>
      <c r="B39" s="24"/>
      <c r="C39" s="24"/>
      <c r="D39" s="78"/>
      <c r="E39" s="24"/>
      <c r="F39" s="24"/>
      <c r="G39" s="24"/>
      <c r="H39" s="24"/>
      <c r="I39" s="24"/>
      <c r="J39" s="24"/>
      <c r="K39" s="24"/>
      <c r="L39" s="24"/>
      <c r="M39" s="161"/>
      <c r="N39" s="24"/>
      <c r="O39" s="24"/>
      <c r="P39" s="24"/>
      <c r="Q39" s="24"/>
      <c r="R39" s="27"/>
      <c r="S39" s="27"/>
      <c r="T39" s="27"/>
      <c r="U39" s="24">
        <f t="shared" si="12"/>
        <v>0</v>
      </c>
      <c r="V39" s="24">
        <v>9.0</v>
      </c>
      <c r="W39" s="21"/>
      <c r="X39" s="21"/>
      <c r="Y39" s="21"/>
      <c r="Z39" s="21"/>
      <c r="AA39" s="21"/>
      <c r="AB39" s="21"/>
    </row>
    <row r="40" ht="19.5" hidden="1" customHeight="1">
      <c r="A40" s="24"/>
      <c r="B40" s="24"/>
      <c r="C40" s="24"/>
      <c r="D40" s="78"/>
      <c r="E40" s="24"/>
      <c r="F40" s="24"/>
      <c r="G40" s="26"/>
      <c r="H40" s="24"/>
      <c r="I40" s="24"/>
      <c r="J40" s="24"/>
      <c r="K40" s="24"/>
      <c r="L40" s="24"/>
      <c r="M40" s="24"/>
      <c r="N40" s="161"/>
      <c r="O40" s="161"/>
      <c r="P40" s="24"/>
      <c r="Q40" s="24"/>
      <c r="R40" s="24"/>
      <c r="S40" s="24"/>
      <c r="T40" s="24"/>
      <c r="U40" s="24"/>
      <c r="V40" s="24"/>
      <c r="W40" s="21"/>
      <c r="X40" s="21"/>
      <c r="Y40" s="21"/>
      <c r="Z40" s="21"/>
      <c r="AA40" s="21"/>
      <c r="AB40" s="21"/>
    </row>
    <row r="41" ht="19.5" hidden="1" customHeight="1">
      <c r="A41" s="24"/>
      <c r="B41" s="24"/>
      <c r="C41" s="24"/>
      <c r="D41" s="78"/>
      <c r="E41" s="24"/>
      <c r="F41" s="24"/>
      <c r="G41" s="26"/>
      <c r="H41" s="24"/>
      <c r="I41" s="24"/>
      <c r="J41" s="24"/>
      <c r="K41" s="24"/>
      <c r="L41" s="24"/>
      <c r="M41" s="24"/>
      <c r="N41" s="161"/>
      <c r="O41" s="161"/>
      <c r="P41" s="24"/>
      <c r="Q41" s="24"/>
      <c r="R41" s="24"/>
      <c r="S41" s="24"/>
      <c r="T41" s="24"/>
      <c r="U41" s="24"/>
      <c r="V41" s="24"/>
      <c r="W41" s="21"/>
      <c r="X41" s="21"/>
      <c r="Y41" s="21"/>
      <c r="Z41" s="21"/>
      <c r="AA41" s="21"/>
      <c r="AB41" s="21"/>
    </row>
    <row r="42" ht="19.5" hidden="1" customHeight="1">
      <c r="A42" s="24"/>
      <c r="B42" s="24"/>
      <c r="C42" s="24"/>
      <c r="D42" s="78"/>
      <c r="E42" s="24"/>
      <c r="F42" s="24"/>
      <c r="G42" s="26"/>
      <c r="H42" s="24"/>
      <c r="I42" s="24"/>
      <c r="J42" s="24"/>
      <c r="K42" s="24"/>
      <c r="L42" s="24"/>
      <c r="M42" s="24"/>
      <c r="N42" s="161"/>
      <c r="O42" s="161"/>
      <c r="P42" s="24"/>
      <c r="Q42" s="24"/>
      <c r="R42" s="24"/>
      <c r="S42" s="24"/>
      <c r="T42" s="24"/>
      <c r="U42" s="24"/>
      <c r="V42" s="24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78"/>
      <c r="E43" s="24"/>
      <c r="F43" s="24"/>
      <c r="G43" s="26"/>
      <c r="H43" s="24"/>
      <c r="I43" s="24"/>
      <c r="J43" s="24"/>
      <c r="K43" s="24"/>
      <c r="L43" s="24"/>
      <c r="M43" s="24"/>
      <c r="N43" s="161"/>
      <c r="O43" s="161"/>
      <c r="P43" s="24"/>
      <c r="Q43" s="24"/>
      <c r="R43" s="24"/>
      <c r="S43" s="24"/>
      <c r="T43" s="24"/>
      <c r="U43" s="24"/>
      <c r="V43" s="24"/>
      <c r="W43" s="21"/>
      <c r="X43" s="21"/>
      <c r="Y43" s="21"/>
      <c r="Z43" s="21"/>
      <c r="AA43" s="21"/>
      <c r="AB43" s="21"/>
    </row>
    <row r="44" ht="15.75" hidden="1" customHeight="1">
      <c r="A44" s="24"/>
      <c r="B44" s="24"/>
      <c r="C44" s="24"/>
      <c r="D44" s="78"/>
      <c r="E44" s="24"/>
      <c r="F44" s="24"/>
      <c r="G44" s="26"/>
      <c r="H44" s="81"/>
      <c r="I44" s="8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1"/>
      <c r="X44" s="21"/>
      <c r="Y44" s="21"/>
      <c r="Z44" s="21"/>
      <c r="AA44" s="21"/>
      <c r="AB44" s="21"/>
    </row>
    <row r="45" ht="21.75" customHeight="1">
      <c r="A45" s="42"/>
      <c r="B45" s="43"/>
      <c r="C45" s="43"/>
      <c r="D45" s="82" t="s">
        <v>67</v>
      </c>
      <c r="E45" s="45"/>
      <c r="F45" s="45"/>
      <c r="G45" s="44"/>
      <c r="H45" s="169">
        <f>AVERAGE(H5:H44)</f>
        <v>62.875</v>
      </c>
      <c r="I45" s="169"/>
      <c r="J45" s="169">
        <f>AVERAGE(J5:J44)</f>
        <v>84.25806452</v>
      </c>
      <c r="K45" s="169"/>
      <c r="L45" s="169">
        <f>AVERAGE(L5:L44)</f>
        <v>70.1875</v>
      </c>
      <c r="M45" s="169"/>
      <c r="N45" s="169">
        <f>AVERAGE(N5:N44)</f>
        <v>75.80645161</v>
      </c>
      <c r="O45" s="169"/>
      <c r="P45" s="169">
        <f>AVERAGE(P5:P44)</f>
        <v>84.90322581</v>
      </c>
      <c r="Q45" s="169"/>
      <c r="R45" s="169"/>
      <c r="S45" s="169">
        <f>AVERAGE(S5:S44)</f>
        <v>78.4375</v>
      </c>
      <c r="T45" s="169"/>
      <c r="U45" s="169"/>
      <c r="V45" s="169" t="str">
        <f>AVERAGE(V5:V44)</f>
        <v>#VALUE!</v>
      </c>
      <c r="W45" s="4"/>
      <c r="X45" s="4"/>
      <c r="Y45" s="4"/>
      <c r="Z45" s="4"/>
      <c r="AA45" s="4"/>
      <c r="AB45" s="4"/>
    </row>
    <row r="46" ht="21.75" customHeight="1">
      <c r="A46" s="42"/>
      <c r="B46" s="43"/>
      <c r="C46" s="43"/>
      <c r="D46" s="170" t="s">
        <v>68</v>
      </c>
      <c r="E46" s="171"/>
      <c r="F46" s="171"/>
      <c r="G46" s="172"/>
      <c r="H46" s="24">
        <f>MAX(H5:H44)</f>
        <v>86</v>
      </c>
      <c r="I46" s="24"/>
      <c r="J46" s="24">
        <f>MAX(J5:J44)</f>
        <v>100</v>
      </c>
      <c r="K46" s="24"/>
      <c r="L46" s="24">
        <f>MAX(L5:L44)</f>
        <v>100</v>
      </c>
      <c r="M46" s="24"/>
      <c r="N46" s="24">
        <f>MAX(N5:N44)</f>
        <v>100</v>
      </c>
      <c r="O46" s="24"/>
      <c r="P46" s="24">
        <f>MAX(P5:P44)</f>
        <v>100</v>
      </c>
      <c r="Q46" s="24"/>
      <c r="R46" s="24"/>
      <c r="S46" s="24"/>
      <c r="T46" s="24"/>
      <c r="U46" s="24"/>
      <c r="V46" s="24" t="str">
        <f>MAX(V5:V44)</f>
        <v>#VALUE!</v>
      </c>
      <c r="W46" s="4"/>
      <c r="X46" s="4"/>
      <c r="Y46" s="4"/>
      <c r="Z46" s="4"/>
      <c r="AA46" s="4"/>
      <c r="AB46" s="4"/>
    </row>
    <row r="47" ht="22.5" customHeight="1">
      <c r="A47" s="86"/>
      <c r="B47" s="86"/>
      <c r="C47" s="86"/>
      <c r="D47" s="170" t="s">
        <v>69</v>
      </c>
      <c r="E47" s="171"/>
      <c r="F47" s="171"/>
      <c r="G47" s="172"/>
      <c r="H47" s="24">
        <f>MIN(H5:H44)</f>
        <v>0</v>
      </c>
      <c r="I47" s="24"/>
      <c r="J47" s="24">
        <f>MIN(J5:J44)</f>
        <v>42</v>
      </c>
      <c r="K47" s="24"/>
      <c r="L47" s="24">
        <f>MIN(L5:L44)</f>
        <v>0</v>
      </c>
      <c r="M47" s="24"/>
      <c r="N47" s="24">
        <f>MIN(N5:N44)</f>
        <v>0</v>
      </c>
      <c r="O47" s="24"/>
      <c r="P47" s="24">
        <f>MIN(P5:P44)</f>
        <v>56</v>
      </c>
      <c r="Q47" s="24"/>
      <c r="R47" s="24"/>
      <c r="S47" s="24"/>
      <c r="T47" s="24"/>
      <c r="U47" s="24"/>
      <c r="V47" s="24" t="str">
        <f>MIN(V5:V44)</f>
        <v>#VALUE!</v>
      </c>
      <c r="W47" s="4"/>
      <c r="X47" s="4"/>
      <c r="Y47" s="4"/>
      <c r="Z47" s="4"/>
      <c r="AA47" s="4"/>
      <c r="AB47" s="4"/>
    </row>
    <row r="48" ht="34.5" customHeight="1">
      <c r="A48" s="87"/>
      <c r="B48" s="47"/>
      <c r="C48" s="46"/>
      <c r="D48" s="173" t="s">
        <v>70</v>
      </c>
      <c r="E48" s="174"/>
      <c r="F48" s="174"/>
      <c r="G48" s="173"/>
      <c r="H48" s="24">
        <f>COUNTIFS(H5:H42, "&lt;40")</f>
        <v>1</v>
      </c>
      <c r="I48" s="24"/>
      <c r="J48" s="24">
        <f>COUNTIFS(J5:J42, "&lt;40")</f>
        <v>0</v>
      </c>
      <c r="K48" s="24"/>
      <c r="L48" s="24">
        <f>COUNTIFS(L5:L42, "&lt;40")</f>
        <v>5</v>
      </c>
      <c r="M48" s="24"/>
      <c r="N48" s="24">
        <f>COUNTIFS(N5:N42, "&lt;40")</f>
        <v>1</v>
      </c>
      <c r="O48" s="24"/>
      <c r="P48" s="24">
        <f>COUNTIFS(P5:P42, "&lt;40")</f>
        <v>0</v>
      </c>
      <c r="Q48" s="24"/>
      <c r="R48" s="24"/>
      <c r="S48" s="24"/>
      <c r="T48" s="24"/>
      <c r="U48" s="24"/>
      <c r="V48" s="2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24"/>
      <c r="C49" s="24"/>
      <c r="D49" s="173" t="s">
        <v>71</v>
      </c>
      <c r="E49" s="174"/>
      <c r="F49" s="174"/>
      <c r="G49" s="173"/>
      <c r="H49" s="24">
        <f>COUNTIFS(H5:H42, "&gt;=60")</f>
        <v>21</v>
      </c>
      <c r="I49" s="24"/>
      <c r="J49" s="24">
        <f>COUNTIFS(J5:J42, "&gt;=60")</f>
        <v>29</v>
      </c>
      <c r="K49" s="24"/>
      <c r="L49" s="24">
        <f>COUNTIFS(L5:L42, "&gt;=60")</f>
        <v>21</v>
      </c>
      <c r="M49" s="24"/>
      <c r="N49" s="24">
        <f>COUNTIFS(N5:N42, "&gt;=60")</f>
        <v>26</v>
      </c>
      <c r="O49" s="24"/>
      <c r="P49" s="24">
        <f>COUNTIFS(P5:P42, "&gt;=60")</f>
        <v>30</v>
      </c>
      <c r="Q49" s="24"/>
      <c r="R49" s="24"/>
      <c r="S49" s="24"/>
      <c r="T49" s="24"/>
      <c r="U49" s="24"/>
      <c r="V49" s="24">
        <f>COUNTIFS(V5:V42, "&gt;=6")</f>
        <v>32</v>
      </c>
      <c r="W49" s="58"/>
      <c r="X49" s="58"/>
      <c r="Y49" s="58"/>
      <c r="Z49" s="58"/>
      <c r="AA49" s="58"/>
      <c r="AB49" s="58"/>
    </row>
    <row r="50" ht="15.75" customHeight="1">
      <c r="A50" s="156" t="s">
        <v>72</v>
      </c>
      <c r="B50" s="58"/>
      <c r="C50" s="4"/>
      <c r="D50" s="89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4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89"/>
      <c r="E51" s="58"/>
      <c r="F51" s="58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4"/>
      <c r="X51" s="4"/>
      <c r="Y51" s="4"/>
      <c r="Z51" s="4"/>
      <c r="AA51" s="4"/>
      <c r="AB51" s="4"/>
    </row>
    <row r="52" ht="12.75" customHeight="1">
      <c r="A52" s="156"/>
      <c r="B52" s="58"/>
      <c r="C52" s="4"/>
      <c r="D52" s="89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4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89"/>
      <c r="E53" s="58"/>
      <c r="F53" s="58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157"/>
      <c r="S53" s="157"/>
      <c r="T53" s="157" t="s">
        <v>75</v>
      </c>
      <c r="U53" s="58"/>
      <c r="V53" s="58"/>
      <c r="W53" s="4"/>
      <c r="X53" s="4"/>
      <c r="Y53" s="4"/>
      <c r="Z53" s="4"/>
      <c r="AA53" s="4"/>
      <c r="AB53" s="4"/>
    </row>
    <row r="54" ht="15.75" customHeight="1">
      <c r="A54" s="4"/>
      <c r="B54" s="33"/>
      <c r="C54" s="33"/>
      <c r="D54" s="175"/>
      <c r="E54" s="33"/>
      <c r="F54" s="33"/>
      <c r="G54" s="176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</row>
    <row r="55" ht="15.75" customHeight="1">
      <c r="A55" s="4"/>
      <c r="B55" s="58"/>
      <c r="C55" s="4"/>
      <c r="D55" s="89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89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89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89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89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89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89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89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89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89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89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89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89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89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89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89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89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89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89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89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89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89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89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89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89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89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89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89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89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89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89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89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89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89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89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89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89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89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89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89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89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89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89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89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89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89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89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89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89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89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89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89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89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89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89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89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89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89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89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89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89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89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89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89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89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89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89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89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89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89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89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89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89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89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89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89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89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89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89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89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89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89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89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89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89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89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89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89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89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89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89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89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89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89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89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89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89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89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89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89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89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89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89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89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89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89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89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89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89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89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89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89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89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89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89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89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89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89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89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89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89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89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89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89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89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89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89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89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89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89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89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89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89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89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89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89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89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89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89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89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89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89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89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89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89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89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89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89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89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89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89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89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89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89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89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89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89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89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89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89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89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89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89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89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89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89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89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89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89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89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89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89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89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89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89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89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89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89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89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89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89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89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89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89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89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89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89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89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89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89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89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89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89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89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89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89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89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89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89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89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89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89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89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89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89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89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89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89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89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89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89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89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89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89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89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89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89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89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89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89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89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89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89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89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89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89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89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89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89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89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89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89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89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89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89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89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89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89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89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89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89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89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89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89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89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89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89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89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89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89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89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89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89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89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89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89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89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89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89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89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89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89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89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89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89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89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89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89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89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89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89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89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89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89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89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89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89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89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89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89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89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89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89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89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89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89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89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89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89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89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89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89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89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89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89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89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89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89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89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89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89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89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89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89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89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89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89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89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89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89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89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89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89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89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89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89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89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89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89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89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89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89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89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89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89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89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89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89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89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89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89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89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89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89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89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89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89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89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89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89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89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89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89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89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89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89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89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89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89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89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89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89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89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89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89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89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89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89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89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89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89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89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89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89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89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89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89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89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89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89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89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89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89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89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89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89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89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89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89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89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89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89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89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89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89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89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89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89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89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89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89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89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89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89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89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89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89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89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89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89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89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89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89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89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89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89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89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89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89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89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89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89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89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89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89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89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89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89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89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89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89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89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89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89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89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89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89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89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89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89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89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89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89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89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89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89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89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89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89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89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89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89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89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89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89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89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89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89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89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89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89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89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89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89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89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89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89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89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89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89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89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89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89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89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89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89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89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89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89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89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89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89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89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89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89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89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89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89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89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89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89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89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89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89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89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89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89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89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89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89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89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89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89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89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89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89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89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89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89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89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89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89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89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89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89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89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89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89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89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89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89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89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89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89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89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89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89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89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89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89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89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89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89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89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89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89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89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89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89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89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89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89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89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89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89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89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89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89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89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89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89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89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89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89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89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89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89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89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89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89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89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89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89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89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89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89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89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89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89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89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89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89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89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89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89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89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89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89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89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89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89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89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89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89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89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89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89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89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89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89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89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89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89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89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89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89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89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89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89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89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89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89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89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89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89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89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89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89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89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89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89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89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89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89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89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89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89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89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89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89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89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89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89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89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89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89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89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89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89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89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89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89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89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89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89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89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89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89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89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89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89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89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89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89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89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89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89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89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89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89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89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89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89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89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89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89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89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89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89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89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89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89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89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89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89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89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89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89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89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89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89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89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89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89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89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89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89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89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89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89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89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89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89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89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89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89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89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89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89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89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89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89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89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89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89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89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89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89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89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89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89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89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89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89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89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89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89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89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89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89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89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89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89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89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89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89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89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89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89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89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89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89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89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89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89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89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89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89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89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89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89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89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89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89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89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89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89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89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89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89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89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89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89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89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89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89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89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89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89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89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89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89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89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89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89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89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89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89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89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89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89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89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89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89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89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89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89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89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89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89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89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89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89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89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89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89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89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89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89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89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89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89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89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89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89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89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89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89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89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89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89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89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89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89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89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89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89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89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89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89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89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89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89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89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89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89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89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89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89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89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89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89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89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89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89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89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89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89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89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89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89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89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89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89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89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89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89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89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89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89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89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89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89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89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89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89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89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89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89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89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89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89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89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89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89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89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89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89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89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89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89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89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89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89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89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89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89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89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89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89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89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89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89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89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89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89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89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89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89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89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89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89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89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89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89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89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89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89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89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89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89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89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89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89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89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89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89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89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89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89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89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89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89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89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89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89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89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89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89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89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89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89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89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89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89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89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89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89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89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89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89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89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89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89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89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89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89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89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89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89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89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89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89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89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89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89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89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89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89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89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89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89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89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89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89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89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89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89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89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89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89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89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89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89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89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89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89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89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89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89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89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89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89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89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89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89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43" footer="0.0" header="0.0" left="0.2362204724409449" right="0.2362204724409449" top="0.37"/>
  <pageSetup paperSize="9"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43"/>
    <col customWidth="1" min="19" max="19" width="6.71"/>
    <col customWidth="1" min="20" max="20" width="29.0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2.25" customHeight="1">
      <c r="A2" s="5" t="s">
        <v>390</v>
      </c>
      <c r="B2" s="18"/>
      <c r="C2" s="53"/>
      <c r="D2" s="144" t="s">
        <v>2</v>
      </c>
      <c r="E2" s="130" t="s">
        <v>8</v>
      </c>
      <c r="F2" s="130" t="s">
        <v>9</v>
      </c>
      <c r="G2" s="19" t="s">
        <v>391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6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9.75" customHeight="1">
      <c r="A5" s="34">
        <v>1.0</v>
      </c>
      <c r="B5" s="24">
        <v>120098.0</v>
      </c>
      <c r="C5" s="25"/>
      <c r="D5" s="26" t="s">
        <v>392</v>
      </c>
      <c r="E5" s="27" t="s">
        <v>21</v>
      </c>
      <c r="F5" s="27" t="s">
        <v>22</v>
      </c>
      <c r="G5" s="30">
        <v>0.0</v>
      </c>
      <c r="H5" s="30">
        <v>0.0</v>
      </c>
      <c r="I5" s="30">
        <v>0.0</v>
      </c>
      <c r="J5" s="30">
        <v>0.0</v>
      </c>
      <c r="K5" s="30">
        <v>15.0</v>
      </c>
      <c r="L5" s="29">
        <f t="shared" ref="L5:L35" si="1">K5*4</f>
        <v>60</v>
      </c>
      <c r="M5" s="29">
        <v>13.5</v>
      </c>
      <c r="N5" s="29">
        <f t="shared" ref="N5:N36" si="2">M5*4</f>
        <v>54</v>
      </c>
      <c r="O5" s="30">
        <v>0.0</v>
      </c>
      <c r="P5" s="30">
        <v>0.0</v>
      </c>
      <c r="Q5" s="29">
        <f t="shared" ref="Q5:Q36" si="3">SUM(H5+J5+L5+N5+P5)</f>
        <v>114</v>
      </c>
      <c r="R5" s="32">
        <v>19.5</v>
      </c>
      <c r="S5" s="29">
        <f t="shared" ref="S5:S36" si="4">R5*4</f>
        <v>78</v>
      </c>
      <c r="T5" s="32" t="s">
        <v>393</v>
      </c>
      <c r="U5" s="24">
        <f t="shared" ref="U5:U34" si="5">SUM(G5+I5+K5+M5+O5)</f>
        <v>28.5</v>
      </c>
      <c r="V5" s="24">
        <f t="shared" ref="V5:V34" si="6">Q5*0.2</f>
        <v>22.8</v>
      </c>
      <c r="W5" s="21"/>
      <c r="X5" s="21"/>
      <c r="Y5" s="21"/>
      <c r="Z5" s="21"/>
      <c r="AA5" s="21"/>
      <c r="AB5" s="21"/>
    </row>
    <row r="6" ht="39.75" customHeight="1">
      <c r="A6" s="24">
        <v>2.0</v>
      </c>
      <c r="B6" s="24">
        <v>120060.0</v>
      </c>
      <c r="C6" s="25"/>
      <c r="D6" s="26" t="s">
        <v>394</v>
      </c>
      <c r="E6" s="27" t="s">
        <v>25</v>
      </c>
      <c r="F6" s="27" t="s">
        <v>22</v>
      </c>
      <c r="G6" s="30">
        <v>19.5</v>
      </c>
      <c r="H6" s="29">
        <f t="shared" ref="H6:H36" si="7">G6*4</f>
        <v>78</v>
      </c>
      <c r="I6" s="30">
        <v>11.5</v>
      </c>
      <c r="J6" s="29">
        <f t="shared" ref="J6:J36" si="8">I6*4</f>
        <v>46</v>
      </c>
      <c r="K6" s="30">
        <v>23.0</v>
      </c>
      <c r="L6" s="29">
        <f t="shared" si="1"/>
        <v>92</v>
      </c>
      <c r="M6" s="29">
        <v>17.5</v>
      </c>
      <c r="N6" s="29">
        <f t="shared" si="2"/>
        <v>70</v>
      </c>
      <c r="O6" s="30">
        <v>23.5</v>
      </c>
      <c r="P6" s="29">
        <f t="shared" ref="P6:P22" si="9">O6*4</f>
        <v>94</v>
      </c>
      <c r="Q6" s="29">
        <f t="shared" si="3"/>
        <v>380</v>
      </c>
      <c r="R6" s="32">
        <v>21.0</v>
      </c>
      <c r="S6" s="29">
        <f t="shared" si="4"/>
        <v>84</v>
      </c>
      <c r="T6" s="32" t="s">
        <v>395</v>
      </c>
      <c r="U6" s="24">
        <f t="shared" si="5"/>
        <v>95</v>
      </c>
      <c r="V6" s="24">
        <f t="shared" si="6"/>
        <v>76</v>
      </c>
      <c r="W6" s="21"/>
      <c r="X6" s="21"/>
      <c r="Y6" s="21"/>
      <c r="Z6" s="21"/>
      <c r="AA6" s="21"/>
      <c r="AB6" s="21"/>
    </row>
    <row r="7" ht="39.75" customHeight="1">
      <c r="A7" s="24">
        <v>3.0</v>
      </c>
      <c r="B7" s="24">
        <v>120084.0</v>
      </c>
      <c r="C7" s="25"/>
      <c r="D7" s="26" t="s">
        <v>396</v>
      </c>
      <c r="E7" s="27" t="s">
        <v>21</v>
      </c>
      <c r="F7" s="27" t="s">
        <v>22</v>
      </c>
      <c r="G7" s="30">
        <v>16.5</v>
      </c>
      <c r="H7" s="29">
        <f t="shared" si="7"/>
        <v>66</v>
      </c>
      <c r="I7" s="30">
        <v>19.0</v>
      </c>
      <c r="J7" s="29">
        <f t="shared" si="8"/>
        <v>76</v>
      </c>
      <c r="K7" s="30">
        <v>25.0</v>
      </c>
      <c r="L7" s="29">
        <f t="shared" si="1"/>
        <v>100</v>
      </c>
      <c r="M7" s="29">
        <v>23.5</v>
      </c>
      <c r="N7" s="29">
        <f t="shared" si="2"/>
        <v>94</v>
      </c>
      <c r="O7" s="30">
        <v>23.5</v>
      </c>
      <c r="P7" s="29">
        <f t="shared" si="9"/>
        <v>94</v>
      </c>
      <c r="Q7" s="29">
        <f t="shared" si="3"/>
        <v>430</v>
      </c>
      <c r="R7" s="32">
        <v>23.0</v>
      </c>
      <c r="S7" s="29">
        <f t="shared" si="4"/>
        <v>92</v>
      </c>
      <c r="T7" s="32" t="s">
        <v>397</v>
      </c>
      <c r="U7" s="24">
        <f t="shared" si="5"/>
        <v>107.5</v>
      </c>
      <c r="V7" s="24">
        <f t="shared" si="6"/>
        <v>86</v>
      </c>
      <c r="W7" s="21"/>
      <c r="X7" s="21"/>
      <c r="Y7" s="21"/>
      <c r="Z7" s="21"/>
      <c r="AA7" s="21"/>
      <c r="AB7" s="21"/>
    </row>
    <row r="8" ht="39.75" customHeight="1">
      <c r="A8" s="24">
        <v>4.0</v>
      </c>
      <c r="B8" s="24">
        <v>230262.0</v>
      </c>
      <c r="C8" s="25"/>
      <c r="D8" s="26" t="s">
        <v>398</v>
      </c>
      <c r="E8" s="27" t="s">
        <v>21</v>
      </c>
      <c r="F8" s="27" t="s">
        <v>22</v>
      </c>
      <c r="G8" s="30">
        <v>15.5</v>
      </c>
      <c r="H8" s="29">
        <f t="shared" si="7"/>
        <v>62</v>
      </c>
      <c r="I8" s="30">
        <v>20.0</v>
      </c>
      <c r="J8" s="29">
        <f t="shared" si="8"/>
        <v>80</v>
      </c>
      <c r="K8" s="30">
        <v>24.5</v>
      </c>
      <c r="L8" s="29">
        <f t="shared" si="1"/>
        <v>98</v>
      </c>
      <c r="M8" s="29">
        <v>23.0</v>
      </c>
      <c r="N8" s="29">
        <f t="shared" si="2"/>
        <v>92</v>
      </c>
      <c r="O8" s="30">
        <v>25.0</v>
      </c>
      <c r="P8" s="29">
        <f t="shared" si="9"/>
        <v>100</v>
      </c>
      <c r="Q8" s="29">
        <f t="shared" si="3"/>
        <v>432</v>
      </c>
      <c r="R8" s="32">
        <v>18.5</v>
      </c>
      <c r="S8" s="29">
        <f t="shared" si="4"/>
        <v>74</v>
      </c>
      <c r="T8" s="32" t="s">
        <v>399</v>
      </c>
      <c r="U8" s="24">
        <f t="shared" si="5"/>
        <v>108</v>
      </c>
      <c r="V8" s="24">
        <f t="shared" si="6"/>
        <v>86.4</v>
      </c>
      <c r="W8" s="21"/>
      <c r="X8" s="21"/>
      <c r="Y8" s="21"/>
      <c r="Z8" s="21"/>
      <c r="AA8" s="21"/>
      <c r="AB8" s="21"/>
    </row>
    <row r="9" ht="39.75" customHeight="1">
      <c r="A9" s="34">
        <v>5.0</v>
      </c>
      <c r="B9" s="24">
        <v>130350.0</v>
      </c>
      <c r="C9" s="25"/>
      <c r="D9" s="26" t="s">
        <v>400</v>
      </c>
      <c r="E9" s="27" t="s">
        <v>25</v>
      </c>
      <c r="F9" s="27" t="s">
        <v>22</v>
      </c>
      <c r="G9" s="30">
        <v>19.0</v>
      </c>
      <c r="H9" s="29">
        <f t="shared" si="7"/>
        <v>76</v>
      </c>
      <c r="I9" s="30">
        <v>23.0</v>
      </c>
      <c r="J9" s="29">
        <f t="shared" si="8"/>
        <v>92</v>
      </c>
      <c r="K9" s="30">
        <v>20.0</v>
      </c>
      <c r="L9" s="29">
        <f t="shared" si="1"/>
        <v>80</v>
      </c>
      <c r="M9" s="29">
        <v>23.0</v>
      </c>
      <c r="N9" s="29">
        <f t="shared" si="2"/>
        <v>92</v>
      </c>
      <c r="O9" s="30">
        <v>25.0</v>
      </c>
      <c r="P9" s="29">
        <f t="shared" si="9"/>
        <v>100</v>
      </c>
      <c r="Q9" s="29">
        <f t="shared" si="3"/>
        <v>440</v>
      </c>
      <c r="R9" s="32">
        <v>17.5</v>
      </c>
      <c r="S9" s="29">
        <f t="shared" si="4"/>
        <v>70</v>
      </c>
      <c r="T9" s="32" t="s">
        <v>401</v>
      </c>
      <c r="U9" s="24">
        <f t="shared" si="5"/>
        <v>110</v>
      </c>
      <c r="V9" s="24">
        <f t="shared" si="6"/>
        <v>88</v>
      </c>
      <c r="W9" s="21"/>
      <c r="X9" s="21"/>
      <c r="Y9" s="21"/>
      <c r="Z9" s="21"/>
      <c r="AA9" s="21"/>
      <c r="AB9" s="21"/>
    </row>
    <row r="10" ht="39.75" customHeight="1">
      <c r="A10" s="24">
        <v>6.0</v>
      </c>
      <c r="B10" s="24">
        <v>200266.0</v>
      </c>
      <c r="C10" s="25"/>
      <c r="D10" s="26" t="s">
        <v>402</v>
      </c>
      <c r="E10" s="27" t="s">
        <v>25</v>
      </c>
      <c r="F10" s="24" t="s">
        <v>22</v>
      </c>
      <c r="G10" s="30">
        <v>20.5</v>
      </c>
      <c r="H10" s="29">
        <f t="shared" si="7"/>
        <v>82</v>
      </c>
      <c r="I10" s="30">
        <v>25.0</v>
      </c>
      <c r="J10" s="29">
        <f t="shared" si="8"/>
        <v>100</v>
      </c>
      <c r="K10" s="30">
        <v>23.5</v>
      </c>
      <c r="L10" s="29">
        <f t="shared" si="1"/>
        <v>94</v>
      </c>
      <c r="M10" s="29">
        <v>24.0</v>
      </c>
      <c r="N10" s="29">
        <f t="shared" si="2"/>
        <v>96</v>
      </c>
      <c r="O10" s="30">
        <v>25.0</v>
      </c>
      <c r="P10" s="29">
        <f t="shared" si="9"/>
        <v>100</v>
      </c>
      <c r="Q10" s="29">
        <f t="shared" si="3"/>
        <v>472</v>
      </c>
      <c r="R10" s="32">
        <v>23.5</v>
      </c>
      <c r="S10" s="29">
        <f t="shared" si="4"/>
        <v>94</v>
      </c>
      <c r="T10" s="32" t="s">
        <v>403</v>
      </c>
      <c r="U10" s="24">
        <f t="shared" si="5"/>
        <v>118</v>
      </c>
      <c r="V10" s="24">
        <f t="shared" si="6"/>
        <v>94.4</v>
      </c>
      <c r="W10" s="21"/>
      <c r="X10" s="21"/>
      <c r="Y10" s="21"/>
      <c r="Z10" s="21"/>
      <c r="AA10" s="21"/>
      <c r="AB10" s="21"/>
    </row>
    <row r="11" ht="39.75" customHeight="1">
      <c r="A11" s="24">
        <v>7.0</v>
      </c>
      <c r="B11" s="24">
        <v>230269.0</v>
      </c>
      <c r="C11" s="25"/>
      <c r="D11" s="26" t="s">
        <v>404</v>
      </c>
      <c r="E11" s="27" t="s">
        <v>21</v>
      </c>
      <c r="F11" s="27" t="s">
        <v>22</v>
      </c>
      <c r="G11" s="30">
        <v>16.5</v>
      </c>
      <c r="H11" s="29">
        <f t="shared" si="7"/>
        <v>66</v>
      </c>
      <c r="I11" s="30">
        <v>0.0</v>
      </c>
      <c r="J11" s="29">
        <f t="shared" si="8"/>
        <v>0</v>
      </c>
      <c r="K11" s="30">
        <v>25.0</v>
      </c>
      <c r="L11" s="29">
        <f t="shared" si="1"/>
        <v>100</v>
      </c>
      <c r="M11" s="29">
        <v>22.5</v>
      </c>
      <c r="N11" s="29">
        <f t="shared" si="2"/>
        <v>90</v>
      </c>
      <c r="O11" s="30">
        <v>18.0</v>
      </c>
      <c r="P11" s="29">
        <f t="shared" si="9"/>
        <v>72</v>
      </c>
      <c r="Q11" s="29">
        <f t="shared" si="3"/>
        <v>328</v>
      </c>
      <c r="R11" s="32">
        <v>19.5</v>
      </c>
      <c r="S11" s="29">
        <f t="shared" si="4"/>
        <v>78</v>
      </c>
      <c r="T11" s="32" t="s">
        <v>405</v>
      </c>
      <c r="U11" s="24">
        <f t="shared" si="5"/>
        <v>82</v>
      </c>
      <c r="V11" s="24">
        <f t="shared" si="6"/>
        <v>65.6</v>
      </c>
      <c r="W11" s="21"/>
      <c r="X11" s="21"/>
      <c r="Y11" s="21"/>
      <c r="Z11" s="21"/>
      <c r="AA11" s="21"/>
      <c r="AB11" s="21"/>
    </row>
    <row r="12" ht="39.75" customHeight="1">
      <c r="A12" s="24">
        <v>8.0</v>
      </c>
      <c r="B12" s="24">
        <v>130309.0</v>
      </c>
      <c r="C12" s="25"/>
      <c r="D12" s="26" t="s">
        <v>406</v>
      </c>
      <c r="E12" s="27" t="s">
        <v>25</v>
      </c>
      <c r="F12" s="27" t="s">
        <v>22</v>
      </c>
      <c r="G12" s="30">
        <v>20.0</v>
      </c>
      <c r="H12" s="29">
        <f t="shared" si="7"/>
        <v>80</v>
      </c>
      <c r="I12" s="30">
        <v>22.0</v>
      </c>
      <c r="J12" s="29">
        <f t="shared" si="8"/>
        <v>88</v>
      </c>
      <c r="K12" s="30">
        <v>23.0</v>
      </c>
      <c r="L12" s="29">
        <f t="shared" si="1"/>
        <v>92</v>
      </c>
      <c r="M12" s="29">
        <v>21.0</v>
      </c>
      <c r="N12" s="29">
        <f t="shared" si="2"/>
        <v>84</v>
      </c>
      <c r="O12" s="30">
        <v>22.0</v>
      </c>
      <c r="P12" s="29">
        <f t="shared" si="9"/>
        <v>88</v>
      </c>
      <c r="Q12" s="29">
        <f t="shared" si="3"/>
        <v>432</v>
      </c>
      <c r="R12" s="32">
        <v>20.0</v>
      </c>
      <c r="S12" s="29">
        <f t="shared" si="4"/>
        <v>80</v>
      </c>
      <c r="T12" s="32" t="s">
        <v>407</v>
      </c>
      <c r="U12" s="24">
        <f t="shared" si="5"/>
        <v>108</v>
      </c>
      <c r="V12" s="24">
        <f t="shared" si="6"/>
        <v>86.4</v>
      </c>
      <c r="W12" s="21"/>
      <c r="X12" s="21"/>
      <c r="Y12" s="21"/>
      <c r="Z12" s="21"/>
      <c r="AA12" s="21"/>
      <c r="AB12" s="21"/>
    </row>
    <row r="13" ht="39.75" customHeight="1">
      <c r="A13" s="34">
        <v>9.0</v>
      </c>
      <c r="B13" s="24">
        <v>120187.0</v>
      </c>
      <c r="C13" s="25"/>
      <c r="D13" s="26" t="s">
        <v>408</v>
      </c>
      <c r="E13" s="27" t="s">
        <v>25</v>
      </c>
      <c r="F13" s="27" t="s">
        <v>22</v>
      </c>
      <c r="G13" s="30">
        <v>19.0</v>
      </c>
      <c r="H13" s="29">
        <f t="shared" si="7"/>
        <v>76</v>
      </c>
      <c r="I13" s="30">
        <v>25.0</v>
      </c>
      <c r="J13" s="29">
        <f t="shared" si="8"/>
        <v>100</v>
      </c>
      <c r="K13" s="30">
        <v>25.0</v>
      </c>
      <c r="L13" s="29">
        <f t="shared" si="1"/>
        <v>100</v>
      </c>
      <c r="M13" s="29">
        <v>23.5</v>
      </c>
      <c r="N13" s="29">
        <f t="shared" si="2"/>
        <v>94</v>
      </c>
      <c r="O13" s="30">
        <v>25.0</v>
      </c>
      <c r="P13" s="29">
        <f t="shared" si="9"/>
        <v>100</v>
      </c>
      <c r="Q13" s="29">
        <f t="shared" si="3"/>
        <v>470</v>
      </c>
      <c r="R13" s="32">
        <v>23.0</v>
      </c>
      <c r="S13" s="29">
        <f t="shared" si="4"/>
        <v>92</v>
      </c>
      <c r="T13" s="32" t="s">
        <v>409</v>
      </c>
      <c r="U13" s="24">
        <f t="shared" si="5"/>
        <v>117.5</v>
      </c>
      <c r="V13" s="24">
        <f t="shared" si="6"/>
        <v>94</v>
      </c>
      <c r="W13" s="21"/>
      <c r="X13" s="21"/>
      <c r="Y13" s="21"/>
      <c r="Z13" s="21"/>
      <c r="AA13" s="21"/>
      <c r="AB13" s="21"/>
    </row>
    <row r="14" ht="39.75" customHeight="1">
      <c r="A14" s="24">
        <v>10.0</v>
      </c>
      <c r="B14" s="24">
        <v>160320.0</v>
      </c>
      <c r="C14" s="25"/>
      <c r="D14" s="26" t="s">
        <v>410</v>
      </c>
      <c r="E14" s="27" t="s">
        <v>25</v>
      </c>
      <c r="F14" s="27" t="s">
        <v>22</v>
      </c>
      <c r="G14" s="30">
        <v>21.0</v>
      </c>
      <c r="H14" s="29">
        <f t="shared" si="7"/>
        <v>84</v>
      </c>
      <c r="I14" s="30">
        <v>13.0</v>
      </c>
      <c r="J14" s="29">
        <f t="shared" si="8"/>
        <v>52</v>
      </c>
      <c r="K14" s="30">
        <v>16.5</v>
      </c>
      <c r="L14" s="29">
        <f t="shared" si="1"/>
        <v>66</v>
      </c>
      <c r="M14" s="29">
        <v>19.0</v>
      </c>
      <c r="N14" s="29">
        <f t="shared" si="2"/>
        <v>76</v>
      </c>
      <c r="O14" s="30">
        <v>24.0</v>
      </c>
      <c r="P14" s="29">
        <f t="shared" si="9"/>
        <v>96</v>
      </c>
      <c r="Q14" s="29">
        <f t="shared" si="3"/>
        <v>374</v>
      </c>
      <c r="R14" s="32">
        <v>20.5</v>
      </c>
      <c r="S14" s="29">
        <f t="shared" si="4"/>
        <v>82</v>
      </c>
      <c r="T14" s="32" t="s">
        <v>411</v>
      </c>
      <c r="U14" s="24">
        <f t="shared" si="5"/>
        <v>93.5</v>
      </c>
      <c r="V14" s="24">
        <f t="shared" si="6"/>
        <v>74.8</v>
      </c>
      <c r="W14" s="21"/>
      <c r="X14" s="21"/>
      <c r="Y14" s="21"/>
      <c r="Z14" s="21"/>
      <c r="AA14" s="21"/>
      <c r="AB14" s="21"/>
    </row>
    <row r="15" ht="39.75" customHeight="1">
      <c r="A15" s="24">
        <v>11.0</v>
      </c>
      <c r="B15" s="24">
        <v>120225.0</v>
      </c>
      <c r="C15" s="25"/>
      <c r="D15" s="26" t="s">
        <v>412</v>
      </c>
      <c r="E15" s="27" t="s">
        <v>25</v>
      </c>
      <c r="F15" s="27" t="s">
        <v>22</v>
      </c>
      <c r="G15" s="30">
        <v>15.0</v>
      </c>
      <c r="H15" s="29">
        <f t="shared" si="7"/>
        <v>60</v>
      </c>
      <c r="I15" s="30">
        <v>13.3</v>
      </c>
      <c r="J15" s="29">
        <f t="shared" si="8"/>
        <v>53.2</v>
      </c>
      <c r="K15" s="30">
        <v>15.5</v>
      </c>
      <c r="L15" s="29">
        <f t="shared" si="1"/>
        <v>62</v>
      </c>
      <c r="M15" s="29">
        <v>14.0</v>
      </c>
      <c r="N15" s="29">
        <f t="shared" si="2"/>
        <v>56</v>
      </c>
      <c r="O15" s="30">
        <v>7.5</v>
      </c>
      <c r="P15" s="29">
        <f t="shared" si="9"/>
        <v>30</v>
      </c>
      <c r="Q15" s="29">
        <f t="shared" si="3"/>
        <v>261.2</v>
      </c>
      <c r="R15" s="32">
        <v>15.5</v>
      </c>
      <c r="S15" s="29">
        <f t="shared" si="4"/>
        <v>62</v>
      </c>
      <c r="T15" s="32" t="s">
        <v>413</v>
      </c>
      <c r="U15" s="24">
        <f t="shared" si="5"/>
        <v>65.3</v>
      </c>
      <c r="V15" s="24">
        <f t="shared" si="6"/>
        <v>52.24</v>
      </c>
      <c r="W15" s="21"/>
      <c r="X15" s="21"/>
      <c r="Y15" s="21"/>
      <c r="Z15" s="21"/>
      <c r="AA15" s="21"/>
      <c r="AB15" s="21"/>
    </row>
    <row r="16" ht="39.75" customHeight="1">
      <c r="A16" s="24">
        <v>12.0</v>
      </c>
      <c r="B16" s="24">
        <v>190332.0</v>
      </c>
      <c r="C16" s="25"/>
      <c r="D16" s="26" t="s">
        <v>414</v>
      </c>
      <c r="E16" s="166" t="s">
        <v>25</v>
      </c>
      <c r="F16" s="37" t="s">
        <v>22</v>
      </c>
      <c r="G16" s="30">
        <v>20.0</v>
      </c>
      <c r="H16" s="29">
        <f t="shared" si="7"/>
        <v>80</v>
      </c>
      <c r="I16" s="30">
        <v>20.5</v>
      </c>
      <c r="J16" s="29">
        <f t="shared" si="8"/>
        <v>82</v>
      </c>
      <c r="K16" s="30">
        <v>21.5</v>
      </c>
      <c r="L16" s="29">
        <f t="shared" si="1"/>
        <v>86</v>
      </c>
      <c r="M16" s="29">
        <v>17.5</v>
      </c>
      <c r="N16" s="29">
        <f t="shared" si="2"/>
        <v>70</v>
      </c>
      <c r="O16" s="30">
        <v>22.0</v>
      </c>
      <c r="P16" s="29">
        <f t="shared" si="9"/>
        <v>88</v>
      </c>
      <c r="Q16" s="29">
        <f t="shared" si="3"/>
        <v>406</v>
      </c>
      <c r="R16" s="32">
        <v>20.5</v>
      </c>
      <c r="S16" s="29">
        <f t="shared" si="4"/>
        <v>82</v>
      </c>
      <c r="T16" s="32" t="s">
        <v>415</v>
      </c>
      <c r="U16" s="24">
        <f t="shared" si="5"/>
        <v>101.5</v>
      </c>
      <c r="V16" s="24">
        <f t="shared" si="6"/>
        <v>81.2</v>
      </c>
      <c r="W16" s="21"/>
      <c r="X16" s="21"/>
      <c r="Y16" s="21"/>
      <c r="Z16" s="21"/>
      <c r="AA16" s="21"/>
      <c r="AB16" s="21"/>
    </row>
    <row r="17" ht="39.75" customHeight="1">
      <c r="A17" s="34">
        <v>13.0</v>
      </c>
      <c r="B17" s="33">
        <v>120172.0</v>
      </c>
      <c r="C17" s="25"/>
      <c r="D17" s="26" t="s">
        <v>416</v>
      </c>
      <c r="E17" s="27" t="s">
        <v>25</v>
      </c>
      <c r="F17" s="27" t="s">
        <v>22</v>
      </c>
      <c r="G17" s="30">
        <v>16.5</v>
      </c>
      <c r="H17" s="29">
        <f t="shared" si="7"/>
        <v>66</v>
      </c>
      <c r="I17" s="30">
        <v>22.0</v>
      </c>
      <c r="J17" s="29">
        <f t="shared" si="8"/>
        <v>88</v>
      </c>
      <c r="K17" s="30">
        <v>21.0</v>
      </c>
      <c r="L17" s="29">
        <f t="shared" si="1"/>
        <v>84</v>
      </c>
      <c r="M17" s="29">
        <v>21.5</v>
      </c>
      <c r="N17" s="29">
        <f t="shared" si="2"/>
        <v>86</v>
      </c>
      <c r="O17" s="30">
        <v>14.5</v>
      </c>
      <c r="P17" s="29">
        <f t="shared" si="9"/>
        <v>58</v>
      </c>
      <c r="Q17" s="29">
        <f t="shared" si="3"/>
        <v>382</v>
      </c>
      <c r="R17" s="32">
        <v>22.5</v>
      </c>
      <c r="S17" s="29">
        <f t="shared" si="4"/>
        <v>90</v>
      </c>
      <c r="T17" s="32" t="s">
        <v>417</v>
      </c>
      <c r="U17" s="24">
        <f t="shared" si="5"/>
        <v>95.5</v>
      </c>
      <c r="V17" s="24">
        <f t="shared" si="6"/>
        <v>76.4</v>
      </c>
      <c r="W17" s="21"/>
      <c r="X17" s="21"/>
      <c r="Y17" s="21"/>
      <c r="Z17" s="21"/>
      <c r="AA17" s="21"/>
      <c r="AB17" s="21"/>
    </row>
    <row r="18" ht="39.75" customHeight="1">
      <c r="A18" s="24">
        <v>14.0</v>
      </c>
      <c r="B18" s="24">
        <v>120035.0</v>
      </c>
      <c r="C18" s="25"/>
      <c r="D18" s="26" t="s">
        <v>418</v>
      </c>
      <c r="E18" s="27" t="s">
        <v>21</v>
      </c>
      <c r="F18" s="27" t="s">
        <v>22</v>
      </c>
      <c r="G18" s="30">
        <v>10.0</v>
      </c>
      <c r="H18" s="29">
        <f t="shared" si="7"/>
        <v>40</v>
      </c>
      <c r="I18" s="30">
        <v>12.5</v>
      </c>
      <c r="J18" s="29">
        <f t="shared" si="8"/>
        <v>50</v>
      </c>
      <c r="K18" s="30">
        <v>20.5</v>
      </c>
      <c r="L18" s="29">
        <f t="shared" si="1"/>
        <v>82</v>
      </c>
      <c r="M18" s="29">
        <v>12.5</v>
      </c>
      <c r="N18" s="29">
        <f t="shared" si="2"/>
        <v>50</v>
      </c>
      <c r="O18" s="30">
        <v>10.0</v>
      </c>
      <c r="P18" s="29">
        <f t="shared" si="9"/>
        <v>40</v>
      </c>
      <c r="Q18" s="29">
        <f t="shared" si="3"/>
        <v>262</v>
      </c>
      <c r="R18" s="35">
        <v>11.5</v>
      </c>
      <c r="S18" s="29">
        <f t="shared" si="4"/>
        <v>46</v>
      </c>
      <c r="T18" s="35" t="s">
        <v>419</v>
      </c>
      <c r="U18" s="24">
        <f t="shared" si="5"/>
        <v>65.5</v>
      </c>
      <c r="V18" s="24">
        <f t="shared" si="6"/>
        <v>52.4</v>
      </c>
      <c r="W18" s="21"/>
      <c r="X18" s="21"/>
      <c r="Y18" s="21"/>
      <c r="Z18" s="21"/>
      <c r="AA18" s="21"/>
      <c r="AB18" s="21"/>
    </row>
    <row r="19" ht="39.75" customHeight="1">
      <c r="A19" s="24">
        <v>15.0</v>
      </c>
      <c r="B19" s="24">
        <v>120125.0</v>
      </c>
      <c r="C19" s="25"/>
      <c r="D19" s="26" t="s">
        <v>420</v>
      </c>
      <c r="E19" s="27" t="s">
        <v>25</v>
      </c>
      <c r="F19" s="27" t="s">
        <v>22</v>
      </c>
      <c r="G19" s="30">
        <v>15.0</v>
      </c>
      <c r="H19" s="29">
        <f t="shared" si="7"/>
        <v>60</v>
      </c>
      <c r="I19" s="30">
        <v>22.0</v>
      </c>
      <c r="J19" s="29">
        <f t="shared" si="8"/>
        <v>88</v>
      </c>
      <c r="K19" s="30">
        <v>24.5</v>
      </c>
      <c r="L19" s="29">
        <f t="shared" si="1"/>
        <v>98</v>
      </c>
      <c r="M19" s="29">
        <v>22.0</v>
      </c>
      <c r="N19" s="29">
        <f t="shared" si="2"/>
        <v>88</v>
      </c>
      <c r="O19" s="30">
        <v>24.5</v>
      </c>
      <c r="P19" s="29">
        <f t="shared" si="9"/>
        <v>98</v>
      </c>
      <c r="Q19" s="29">
        <f t="shared" si="3"/>
        <v>432</v>
      </c>
      <c r="R19" s="32">
        <v>24.0</v>
      </c>
      <c r="S19" s="29">
        <f t="shared" si="4"/>
        <v>96</v>
      </c>
      <c r="T19" s="32" t="s">
        <v>421</v>
      </c>
      <c r="U19" s="24">
        <f t="shared" si="5"/>
        <v>108</v>
      </c>
      <c r="V19" s="24">
        <f t="shared" si="6"/>
        <v>86.4</v>
      </c>
      <c r="W19" s="21"/>
      <c r="X19" s="21"/>
      <c r="Y19" s="21"/>
      <c r="Z19" s="21"/>
      <c r="AA19" s="21"/>
      <c r="AB19" s="21"/>
    </row>
    <row r="20" ht="39.75" customHeight="1">
      <c r="A20" s="24">
        <v>16.0</v>
      </c>
      <c r="B20" s="34">
        <v>200211.0</v>
      </c>
      <c r="C20" s="25"/>
      <c r="D20" s="26" t="s">
        <v>422</v>
      </c>
      <c r="E20" s="27" t="s">
        <v>25</v>
      </c>
      <c r="F20" s="27" t="s">
        <v>22</v>
      </c>
      <c r="G20" s="30">
        <v>23.0</v>
      </c>
      <c r="H20" s="29">
        <f t="shared" si="7"/>
        <v>92</v>
      </c>
      <c r="I20" s="30">
        <v>21.0</v>
      </c>
      <c r="J20" s="29">
        <f t="shared" si="8"/>
        <v>84</v>
      </c>
      <c r="K20" s="30">
        <v>23.0</v>
      </c>
      <c r="L20" s="29">
        <f t="shared" si="1"/>
        <v>92</v>
      </c>
      <c r="M20" s="29">
        <v>23.0</v>
      </c>
      <c r="N20" s="29">
        <f t="shared" si="2"/>
        <v>92</v>
      </c>
      <c r="O20" s="30">
        <v>24.0</v>
      </c>
      <c r="P20" s="29">
        <f t="shared" si="9"/>
        <v>96</v>
      </c>
      <c r="Q20" s="29">
        <f t="shared" si="3"/>
        <v>456</v>
      </c>
      <c r="R20" s="32">
        <v>22.0</v>
      </c>
      <c r="S20" s="29">
        <f t="shared" si="4"/>
        <v>88</v>
      </c>
      <c r="T20" s="32" t="s">
        <v>409</v>
      </c>
      <c r="U20" s="24">
        <f t="shared" si="5"/>
        <v>114</v>
      </c>
      <c r="V20" s="24">
        <f t="shared" si="6"/>
        <v>91.2</v>
      </c>
      <c r="W20" s="21"/>
      <c r="X20" s="21"/>
      <c r="Y20" s="21"/>
      <c r="Z20" s="21"/>
      <c r="AA20" s="21"/>
      <c r="AB20" s="21"/>
    </row>
    <row r="21" ht="39.75" customHeight="1">
      <c r="A21" s="34">
        <v>17.0</v>
      </c>
      <c r="B21" s="24">
        <v>190331.0</v>
      </c>
      <c r="C21" s="25"/>
      <c r="D21" s="26" t="s">
        <v>423</v>
      </c>
      <c r="E21" s="27" t="s">
        <v>21</v>
      </c>
      <c r="F21" s="27" t="s">
        <v>22</v>
      </c>
      <c r="G21" s="30">
        <v>17.5</v>
      </c>
      <c r="H21" s="29">
        <f t="shared" si="7"/>
        <v>70</v>
      </c>
      <c r="I21" s="30">
        <v>24.0</v>
      </c>
      <c r="J21" s="29">
        <f t="shared" si="8"/>
        <v>96</v>
      </c>
      <c r="K21" s="30">
        <v>22.0</v>
      </c>
      <c r="L21" s="29">
        <f t="shared" si="1"/>
        <v>88</v>
      </c>
      <c r="M21" s="29">
        <v>21.0</v>
      </c>
      <c r="N21" s="29">
        <f t="shared" si="2"/>
        <v>84</v>
      </c>
      <c r="O21" s="30">
        <v>25.0</v>
      </c>
      <c r="P21" s="29">
        <f t="shared" si="9"/>
        <v>100</v>
      </c>
      <c r="Q21" s="29">
        <f t="shared" si="3"/>
        <v>438</v>
      </c>
      <c r="R21" s="32">
        <v>23.0</v>
      </c>
      <c r="S21" s="29">
        <f t="shared" si="4"/>
        <v>92</v>
      </c>
      <c r="T21" s="32" t="s">
        <v>421</v>
      </c>
      <c r="U21" s="24">
        <f t="shared" si="5"/>
        <v>109.5</v>
      </c>
      <c r="V21" s="24">
        <f t="shared" si="6"/>
        <v>87.6</v>
      </c>
      <c r="W21" s="21"/>
      <c r="X21" s="21"/>
      <c r="Y21" s="21"/>
      <c r="Z21" s="21"/>
      <c r="AA21" s="21"/>
      <c r="AB21" s="21"/>
    </row>
    <row r="22" ht="39.75" customHeight="1">
      <c r="A22" s="24">
        <v>18.0</v>
      </c>
      <c r="B22" s="24">
        <v>200342.0</v>
      </c>
      <c r="C22" s="25"/>
      <c r="D22" s="26" t="s">
        <v>424</v>
      </c>
      <c r="E22" s="27" t="s">
        <v>25</v>
      </c>
      <c r="F22" s="27" t="s">
        <v>22</v>
      </c>
      <c r="G22" s="30">
        <v>21.0</v>
      </c>
      <c r="H22" s="29">
        <f t="shared" si="7"/>
        <v>84</v>
      </c>
      <c r="I22" s="30">
        <v>22.5</v>
      </c>
      <c r="J22" s="29">
        <f t="shared" si="8"/>
        <v>90</v>
      </c>
      <c r="K22" s="30">
        <v>23.5</v>
      </c>
      <c r="L22" s="29">
        <f t="shared" si="1"/>
        <v>94</v>
      </c>
      <c r="M22" s="29">
        <v>22.5</v>
      </c>
      <c r="N22" s="29">
        <f t="shared" si="2"/>
        <v>90</v>
      </c>
      <c r="O22" s="30">
        <v>25.0</v>
      </c>
      <c r="P22" s="29">
        <f t="shared" si="9"/>
        <v>100</v>
      </c>
      <c r="Q22" s="29">
        <f t="shared" si="3"/>
        <v>458</v>
      </c>
      <c r="R22" s="32">
        <v>21.5</v>
      </c>
      <c r="S22" s="29">
        <f t="shared" si="4"/>
        <v>86</v>
      </c>
      <c r="T22" s="32" t="s">
        <v>409</v>
      </c>
      <c r="U22" s="24">
        <f t="shared" si="5"/>
        <v>114.5</v>
      </c>
      <c r="V22" s="24">
        <f t="shared" si="6"/>
        <v>91.6</v>
      </c>
      <c r="W22" s="21"/>
      <c r="X22" s="21"/>
      <c r="Y22" s="21"/>
      <c r="Z22" s="21"/>
      <c r="AA22" s="21"/>
      <c r="AB22" s="21"/>
    </row>
    <row r="23" ht="39.75" customHeight="1">
      <c r="A23" s="24">
        <v>19.0</v>
      </c>
      <c r="B23" s="24">
        <v>210350.0</v>
      </c>
      <c r="C23" s="25"/>
      <c r="D23" s="26" t="s">
        <v>425</v>
      </c>
      <c r="E23" s="27" t="s">
        <v>25</v>
      </c>
      <c r="F23" s="27" t="s">
        <v>22</v>
      </c>
      <c r="G23" s="30">
        <v>18.0</v>
      </c>
      <c r="H23" s="29">
        <f t="shared" si="7"/>
        <v>72</v>
      </c>
      <c r="I23" s="30">
        <v>20.0</v>
      </c>
      <c r="J23" s="29">
        <f t="shared" si="8"/>
        <v>80</v>
      </c>
      <c r="K23" s="30">
        <v>21.5</v>
      </c>
      <c r="L23" s="29">
        <f t="shared" si="1"/>
        <v>86</v>
      </c>
      <c r="M23" s="29">
        <v>23.5</v>
      </c>
      <c r="N23" s="29">
        <f t="shared" si="2"/>
        <v>94</v>
      </c>
      <c r="O23" s="30" t="s">
        <v>388</v>
      </c>
      <c r="P23" s="30">
        <v>0.0</v>
      </c>
      <c r="Q23" s="29">
        <f t="shared" si="3"/>
        <v>332</v>
      </c>
      <c r="R23" s="32">
        <v>24.0</v>
      </c>
      <c r="S23" s="29">
        <f t="shared" si="4"/>
        <v>96</v>
      </c>
      <c r="T23" s="32" t="s">
        <v>417</v>
      </c>
      <c r="U23" s="24" t="str">
        <f t="shared" si="5"/>
        <v>#VALUE!</v>
      </c>
      <c r="V23" s="24">
        <f t="shared" si="6"/>
        <v>66.4</v>
      </c>
      <c r="W23" s="21"/>
      <c r="X23" s="21"/>
      <c r="Y23" s="21"/>
      <c r="Z23" s="21"/>
      <c r="AA23" s="21"/>
      <c r="AB23" s="21"/>
    </row>
    <row r="24" ht="39.75" customHeight="1">
      <c r="A24" s="24">
        <v>20.0</v>
      </c>
      <c r="B24" s="24">
        <v>180443.0</v>
      </c>
      <c r="C24" s="25"/>
      <c r="D24" s="26" t="s">
        <v>426</v>
      </c>
      <c r="E24" s="27" t="s">
        <v>25</v>
      </c>
      <c r="F24" s="27" t="s">
        <v>22</v>
      </c>
      <c r="G24" s="30">
        <v>20.0</v>
      </c>
      <c r="H24" s="29">
        <f t="shared" si="7"/>
        <v>80</v>
      </c>
      <c r="I24" s="30">
        <v>22.3</v>
      </c>
      <c r="J24" s="29">
        <f t="shared" si="8"/>
        <v>89.2</v>
      </c>
      <c r="K24" s="30">
        <v>25.0</v>
      </c>
      <c r="L24" s="29">
        <f t="shared" si="1"/>
        <v>100</v>
      </c>
      <c r="M24" s="29">
        <v>21.5</v>
      </c>
      <c r="N24" s="29">
        <f t="shared" si="2"/>
        <v>86</v>
      </c>
      <c r="O24" s="30">
        <v>24.5</v>
      </c>
      <c r="P24" s="29">
        <f t="shared" ref="P24:P35" si="10">O24*4</f>
        <v>98</v>
      </c>
      <c r="Q24" s="29">
        <f t="shared" si="3"/>
        <v>453.2</v>
      </c>
      <c r="R24" s="32">
        <v>24.0</v>
      </c>
      <c r="S24" s="29">
        <f t="shared" si="4"/>
        <v>96</v>
      </c>
      <c r="T24" s="32" t="s">
        <v>409</v>
      </c>
      <c r="U24" s="24">
        <f t="shared" si="5"/>
        <v>113.3</v>
      </c>
      <c r="V24" s="24">
        <f t="shared" si="6"/>
        <v>90.64</v>
      </c>
      <c r="W24" s="21"/>
      <c r="X24" s="21"/>
      <c r="Y24" s="21"/>
      <c r="Z24" s="21"/>
      <c r="AA24" s="21"/>
      <c r="AB24" s="21"/>
    </row>
    <row r="25" ht="39.75" customHeight="1">
      <c r="A25" s="34">
        <v>21.0</v>
      </c>
      <c r="B25" s="177">
        <v>160249.0</v>
      </c>
      <c r="C25" s="25"/>
      <c r="D25" s="26" t="s">
        <v>427</v>
      </c>
      <c r="E25" s="27" t="s">
        <v>21</v>
      </c>
      <c r="F25" s="27" t="s">
        <v>22</v>
      </c>
      <c r="G25" s="30">
        <v>14.5</v>
      </c>
      <c r="H25" s="29">
        <f t="shared" si="7"/>
        <v>58</v>
      </c>
      <c r="I25" s="30">
        <v>14.0</v>
      </c>
      <c r="J25" s="29">
        <f t="shared" si="8"/>
        <v>56</v>
      </c>
      <c r="K25" s="30">
        <v>20.0</v>
      </c>
      <c r="L25" s="29">
        <f t="shared" si="1"/>
        <v>80</v>
      </c>
      <c r="M25" s="29">
        <v>20.5</v>
      </c>
      <c r="N25" s="29">
        <f t="shared" si="2"/>
        <v>82</v>
      </c>
      <c r="O25" s="30">
        <v>15.0</v>
      </c>
      <c r="P25" s="29">
        <f t="shared" si="10"/>
        <v>60</v>
      </c>
      <c r="Q25" s="29">
        <f t="shared" si="3"/>
        <v>336</v>
      </c>
      <c r="R25" s="32">
        <v>17.0</v>
      </c>
      <c r="S25" s="29">
        <f t="shared" si="4"/>
        <v>68</v>
      </c>
      <c r="T25" s="32" t="s">
        <v>428</v>
      </c>
      <c r="U25" s="24">
        <f t="shared" si="5"/>
        <v>84</v>
      </c>
      <c r="V25" s="24">
        <f t="shared" si="6"/>
        <v>67.2</v>
      </c>
      <c r="W25" s="21"/>
      <c r="X25" s="21"/>
      <c r="Y25" s="21"/>
      <c r="Z25" s="21"/>
      <c r="AA25" s="21"/>
      <c r="AB25" s="21"/>
    </row>
    <row r="26" ht="39.75" customHeight="1">
      <c r="A26" s="24">
        <v>22.0</v>
      </c>
      <c r="B26" s="24">
        <v>120030.0</v>
      </c>
      <c r="C26" s="25"/>
      <c r="D26" s="26" t="s">
        <v>429</v>
      </c>
      <c r="E26" s="166" t="s">
        <v>21</v>
      </c>
      <c r="F26" s="37" t="s">
        <v>22</v>
      </c>
      <c r="G26" s="30">
        <v>17.0</v>
      </c>
      <c r="H26" s="29">
        <f t="shared" si="7"/>
        <v>68</v>
      </c>
      <c r="I26" s="30">
        <v>19.5</v>
      </c>
      <c r="J26" s="29">
        <f t="shared" si="8"/>
        <v>78</v>
      </c>
      <c r="K26" s="30">
        <v>18.5</v>
      </c>
      <c r="L26" s="29">
        <f t="shared" si="1"/>
        <v>74</v>
      </c>
      <c r="M26" s="29">
        <v>20.5</v>
      </c>
      <c r="N26" s="29">
        <f t="shared" si="2"/>
        <v>82</v>
      </c>
      <c r="O26" s="30">
        <v>15.5</v>
      </c>
      <c r="P26" s="29">
        <f t="shared" si="10"/>
        <v>62</v>
      </c>
      <c r="Q26" s="29">
        <f t="shared" si="3"/>
        <v>364</v>
      </c>
      <c r="R26" s="32">
        <v>19.5</v>
      </c>
      <c r="S26" s="29">
        <f t="shared" si="4"/>
        <v>78</v>
      </c>
      <c r="T26" s="32" t="s">
        <v>428</v>
      </c>
      <c r="U26" s="24">
        <f t="shared" si="5"/>
        <v>91</v>
      </c>
      <c r="V26" s="24">
        <f t="shared" si="6"/>
        <v>72.8</v>
      </c>
      <c r="W26" s="21"/>
      <c r="X26" s="21"/>
      <c r="Y26" s="21"/>
      <c r="Z26" s="21"/>
      <c r="AA26" s="21"/>
      <c r="AB26" s="21"/>
    </row>
    <row r="27" ht="39.75" customHeight="1">
      <c r="A27" s="24">
        <v>23.0</v>
      </c>
      <c r="B27" s="24">
        <v>120038.0</v>
      </c>
      <c r="C27" s="25"/>
      <c r="D27" s="26" t="s">
        <v>430</v>
      </c>
      <c r="E27" s="27" t="s">
        <v>21</v>
      </c>
      <c r="F27" s="27" t="s">
        <v>22</v>
      </c>
      <c r="G27" s="30">
        <v>17.0</v>
      </c>
      <c r="H27" s="29">
        <f t="shared" si="7"/>
        <v>68</v>
      </c>
      <c r="I27" s="30">
        <v>16.0</v>
      </c>
      <c r="J27" s="29">
        <f t="shared" si="8"/>
        <v>64</v>
      </c>
      <c r="K27" s="30">
        <v>12.0</v>
      </c>
      <c r="L27" s="29">
        <f t="shared" si="1"/>
        <v>48</v>
      </c>
      <c r="M27" s="29">
        <v>20.5</v>
      </c>
      <c r="N27" s="29">
        <f t="shared" si="2"/>
        <v>82</v>
      </c>
      <c r="O27" s="30">
        <v>16.0</v>
      </c>
      <c r="P27" s="29">
        <f t="shared" si="10"/>
        <v>64</v>
      </c>
      <c r="Q27" s="29">
        <f t="shared" si="3"/>
        <v>326</v>
      </c>
      <c r="R27" s="32">
        <v>20.5</v>
      </c>
      <c r="S27" s="29">
        <f t="shared" si="4"/>
        <v>82</v>
      </c>
      <c r="T27" s="32" t="s">
        <v>428</v>
      </c>
      <c r="U27" s="24">
        <f t="shared" si="5"/>
        <v>81.5</v>
      </c>
      <c r="V27" s="24">
        <f t="shared" si="6"/>
        <v>65.2</v>
      </c>
      <c r="W27" s="21"/>
      <c r="X27" s="21"/>
      <c r="Y27" s="21"/>
      <c r="Z27" s="21"/>
      <c r="AA27" s="21"/>
      <c r="AB27" s="21"/>
    </row>
    <row r="28" ht="39.75" customHeight="1">
      <c r="A28" s="24">
        <v>24.0</v>
      </c>
      <c r="B28" s="24">
        <v>120119.0</v>
      </c>
      <c r="C28" s="25"/>
      <c r="D28" s="26" t="s">
        <v>431</v>
      </c>
      <c r="E28" s="27" t="s">
        <v>21</v>
      </c>
      <c r="F28" s="27" t="s">
        <v>22</v>
      </c>
      <c r="G28" s="30">
        <v>12.0</v>
      </c>
      <c r="H28" s="29">
        <f t="shared" si="7"/>
        <v>48</v>
      </c>
      <c r="I28" s="30">
        <v>15.3</v>
      </c>
      <c r="J28" s="29">
        <f t="shared" si="8"/>
        <v>61.2</v>
      </c>
      <c r="K28" s="30">
        <v>17.0</v>
      </c>
      <c r="L28" s="29">
        <f t="shared" si="1"/>
        <v>68</v>
      </c>
      <c r="M28" s="29">
        <v>19.0</v>
      </c>
      <c r="N28" s="29">
        <f t="shared" si="2"/>
        <v>76</v>
      </c>
      <c r="O28" s="30">
        <v>15.0</v>
      </c>
      <c r="P28" s="29">
        <f t="shared" si="10"/>
        <v>60</v>
      </c>
      <c r="Q28" s="29">
        <f t="shared" si="3"/>
        <v>313.2</v>
      </c>
      <c r="R28" s="32">
        <v>21.0</v>
      </c>
      <c r="S28" s="29">
        <f t="shared" si="4"/>
        <v>84</v>
      </c>
      <c r="T28" s="32" t="s">
        <v>432</v>
      </c>
      <c r="U28" s="24">
        <f t="shared" si="5"/>
        <v>78.3</v>
      </c>
      <c r="V28" s="24">
        <f t="shared" si="6"/>
        <v>62.64</v>
      </c>
      <c r="W28" s="21"/>
      <c r="X28" s="21"/>
      <c r="Y28" s="21"/>
      <c r="Z28" s="21"/>
      <c r="AA28" s="21"/>
      <c r="AB28" s="21"/>
    </row>
    <row r="29" ht="39.75" customHeight="1">
      <c r="A29" s="34">
        <v>25.0</v>
      </c>
      <c r="B29" s="24">
        <v>120083.0</v>
      </c>
      <c r="C29" s="25"/>
      <c r="D29" s="26" t="s">
        <v>433</v>
      </c>
      <c r="E29" s="27" t="s">
        <v>25</v>
      </c>
      <c r="F29" s="27" t="s">
        <v>22</v>
      </c>
      <c r="G29" s="30">
        <v>19.0</v>
      </c>
      <c r="H29" s="29">
        <f t="shared" si="7"/>
        <v>76</v>
      </c>
      <c r="I29" s="30">
        <v>23.0</v>
      </c>
      <c r="J29" s="29">
        <f t="shared" si="8"/>
        <v>92</v>
      </c>
      <c r="K29" s="30">
        <v>20.5</v>
      </c>
      <c r="L29" s="29">
        <f t="shared" si="1"/>
        <v>82</v>
      </c>
      <c r="M29" s="29">
        <v>22.0</v>
      </c>
      <c r="N29" s="29">
        <f t="shared" si="2"/>
        <v>88</v>
      </c>
      <c r="O29" s="30">
        <v>24.0</v>
      </c>
      <c r="P29" s="29">
        <f t="shared" si="10"/>
        <v>96</v>
      </c>
      <c r="Q29" s="29">
        <f t="shared" si="3"/>
        <v>434</v>
      </c>
      <c r="R29" s="32">
        <v>23.5</v>
      </c>
      <c r="S29" s="29">
        <f t="shared" si="4"/>
        <v>94</v>
      </c>
      <c r="T29" s="32" t="s">
        <v>409</v>
      </c>
      <c r="U29" s="24">
        <f t="shared" si="5"/>
        <v>108.5</v>
      </c>
      <c r="V29" s="24">
        <f t="shared" si="6"/>
        <v>86.8</v>
      </c>
      <c r="W29" s="21"/>
      <c r="X29" s="21"/>
      <c r="Y29" s="21"/>
      <c r="Z29" s="21"/>
      <c r="AA29" s="21"/>
      <c r="AB29" s="21"/>
    </row>
    <row r="30" ht="39.75" customHeight="1">
      <c r="A30" s="24">
        <v>26.0</v>
      </c>
      <c r="B30" s="24">
        <v>120169.0</v>
      </c>
      <c r="C30" s="25"/>
      <c r="D30" s="26" t="s">
        <v>434</v>
      </c>
      <c r="E30" s="27" t="s">
        <v>25</v>
      </c>
      <c r="F30" s="27" t="s">
        <v>22</v>
      </c>
      <c r="G30" s="30">
        <v>21.0</v>
      </c>
      <c r="H30" s="29">
        <f t="shared" si="7"/>
        <v>84</v>
      </c>
      <c r="I30" s="30">
        <v>25.0</v>
      </c>
      <c r="J30" s="29">
        <f t="shared" si="8"/>
        <v>100</v>
      </c>
      <c r="K30" s="30">
        <v>23.5</v>
      </c>
      <c r="L30" s="29">
        <f t="shared" si="1"/>
        <v>94</v>
      </c>
      <c r="M30" s="29">
        <v>23.0</v>
      </c>
      <c r="N30" s="29">
        <f t="shared" si="2"/>
        <v>92</v>
      </c>
      <c r="O30" s="30">
        <v>25.0</v>
      </c>
      <c r="P30" s="29">
        <f t="shared" si="10"/>
        <v>100</v>
      </c>
      <c r="Q30" s="29">
        <f t="shared" si="3"/>
        <v>470</v>
      </c>
      <c r="R30" s="32">
        <v>24.0</v>
      </c>
      <c r="S30" s="29">
        <f t="shared" si="4"/>
        <v>96</v>
      </c>
      <c r="T30" s="32" t="s">
        <v>409</v>
      </c>
      <c r="U30" s="24">
        <f t="shared" si="5"/>
        <v>117.5</v>
      </c>
      <c r="V30" s="24">
        <f t="shared" si="6"/>
        <v>94</v>
      </c>
      <c r="W30" s="21"/>
      <c r="X30" s="21"/>
      <c r="Y30" s="21"/>
      <c r="Z30" s="21"/>
      <c r="AA30" s="21"/>
      <c r="AB30" s="21"/>
    </row>
    <row r="31" ht="39.75" customHeight="1">
      <c r="A31" s="24">
        <v>27.0</v>
      </c>
      <c r="B31" s="24">
        <v>120075.0</v>
      </c>
      <c r="C31" s="25"/>
      <c r="D31" s="26" t="s">
        <v>435</v>
      </c>
      <c r="E31" s="27" t="s">
        <v>21</v>
      </c>
      <c r="F31" s="27" t="s">
        <v>22</v>
      </c>
      <c r="G31" s="30">
        <v>17.5</v>
      </c>
      <c r="H31" s="29">
        <f t="shared" si="7"/>
        <v>70</v>
      </c>
      <c r="I31" s="30">
        <v>24.0</v>
      </c>
      <c r="J31" s="29">
        <f t="shared" si="8"/>
        <v>96</v>
      </c>
      <c r="K31" s="30">
        <v>21.0</v>
      </c>
      <c r="L31" s="29">
        <f t="shared" si="1"/>
        <v>84</v>
      </c>
      <c r="M31" s="29">
        <v>22.5</v>
      </c>
      <c r="N31" s="29">
        <f t="shared" si="2"/>
        <v>90</v>
      </c>
      <c r="O31" s="30">
        <v>25.0</v>
      </c>
      <c r="P31" s="29">
        <f t="shared" si="10"/>
        <v>100</v>
      </c>
      <c r="Q31" s="29">
        <f t="shared" si="3"/>
        <v>440</v>
      </c>
      <c r="R31" s="32">
        <v>23.0</v>
      </c>
      <c r="S31" s="29">
        <f t="shared" si="4"/>
        <v>92</v>
      </c>
      <c r="T31" s="32" t="s">
        <v>397</v>
      </c>
      <c r="U31" s="24">
        <f t="shared" si="5"/>
        <v>110</v>
      </c>
      <c r="V31" s="24">
        <f t="shared" si="6"/>
        <v>88</v>
      </c>
      <c r="W31" s="21"/>
      <c r="X31" s="21"/>
      <c r="Y31" s="21"/>
      <c r="Z31" s="21"/>
      <c r="AA31" s="21"/>
      <c r="AB31" s="21"/>
    </row>
    <row r="32" ht="39.75" customHeight="1">
      <c r="A32" s="24">
        <v>28.0</v>
      </c>
      <c r="B32" s="24">
        <v>120008.0</v>
      </c>
      <c r="C32" s="25"/>
      <c r="D32" s="26" t="s">
        <v>436</v>
      </c>
      <c r="E32" s="27" t="s">
        <v>21</v>
      </c>
      <c r="F32" s="27" t="s">
        <v>22</v>
      </c>
      <c r="G32" s="30">
        <v>11.0</v>
      </c>
      <c r="H32" s="29">
        <f t="shared" si="7"/>
        <v>44</v>
      </c>
      <c r="I32" s="178">
        <v>7.0</v>
      </c>
      <c r="J32" s="179">
        <f t="shared" si="8"/>
        <v>28</v>
      </c>
      <c r="K32" s="30">
        <v>18.5</v>
      </c>
      <c r="L32" s="29">
        <f t="shared" si="1"/>
        <v>74</v>
      </c>
      <c r="M32" s="29">
        <v>11.5</v>
      </c>
      <c r="N32" s="29">
        <f t="shared" si="2"/>
        <v>46</v>
      </c>
      <c r="O32" s="30">
        <v>13.0</v>
      </c>
      <c r="P32" s="29">
        <f t="shared" si="10"/>
        <v>52</v>
      </c>
      <c r="Q32" s="29">
        <f t="shared" si="3"/>
        <v>244</v>
      </c>
      <c r="R32" s="32">
        <v>15.0</v>
      </c>
      <c r="S32" s="29">
        <f t="shared" si="4"/>
        <v>60</v>
      </c>
      <c r="T32" s="32" t="s">
        <v>437</v>
      </c>
      <c r="U32" s="24">
        <f t="shared" si="5"/>
        <v>61</v>
      </c>
      <c r="V32" s="24">
        <f t="shared" si="6"/>
        <v>48.8</v>
      </c>
      <c r="W32" s="21"/>
      <c r="X32" s="21"/>
      <c r="Y32" s="21"/>
      <c r="Z32" s="21"/>
      <c r="AA32" s="21"/>
      <c r="AB32" s="21"/>
    </row>
    <row r="33" ht="39.75" customHeight="1">
      <c r="A33" s="34">
        <v>29.0</v>
      </c>
      <c r="B33" s="24">
        <v>190328.0</v>
      </c>
      <c r="C33" s="25"/>
      <c r="D33" s="26" t="s">
        <v>438</v>
      </c>
      <c r="E33" s="27" t="s">
        <v>21</v>
      </c>
      <c r="F33" s="27" t="s">
        <v>22</v>
      </c>
      <c r="G33" s="30">
        <v>14.5</v>
      </c>
      <c r="H33" s="29">
        <f t="shared" si="7"/>
        <v>58</v>
      </c>
      <c r="I33" s="178">
        <v>11.0</v>
      </c>
      <c r="J33" s="179">
        <f t="shared" si="8"/>
        <v>44</v>
      </c>
      <c r="K33" s="30">
        <v>18.0</v>
      </c>
      <c r="L33" s="29">
        <f t="shared" si="1"/>
        <v>72</v>
      </c>
      <c r="M33" s="29">
        <v>20.5</v>
      </c>
      <c r="N33" s="29">
        <f t="shared" si="2"/>
        <v>82</v>
      </c>
      <c r="O33" s="30">
        <v>11.5</v>
      </c>
      <c r="P33" s="29">
        <f t="shared" si="10"/>
        <v>46</v>
      </c>
      <c r="Q33" s="29">
        <f t="shared" si="3"/>
        <v>302</v>
      </c>
      <c r="R33" s="32">
        <v>14.5</v>
      </c>
      <c r="S33" s="29">
        <f t="shared" si="4"/>
        <v>58</v>
      </c>
      <c r="T33" s="32" t="s">
        <v>437</v>
      </c>
      <c r="U33" s="24">
        <f t="shared" si="5"/>
        <v>75.5</v>
      </c>
      <c r="V33" s="24">
        <f t="shared" si="6"/>
        <v>60.4</v>
      </c>
      <c r="W33" s="21"/>
      <c r="X33" s="21"/>
      <c r="Y33" s="21"/>
      <c r="Z33" s="21"/>
      <c r="AA33" s="21"/>
      <c r="AB33" s="21"/>
    </row>
    <row r="34" ht="39.75" customHeight="1">
      <c r="A34" s="24">
        <v>30.0</v>
      </c>
      <c r="B34" s="24">
        <v>180355.0</v>
      </c>
      <c r="C34" s="25"/>
      <c r="D34" s="26" t="s">
        <v>439</v>
      </c>
      <c r="E34" s="180" t="s">
        <v>25</v>
      </c>
      <c r="F34" s="27" t="s">
        <v>22</v>
      </c>
      <c r="G34" s="30">
        <v>8.5</v>
      </c>
      <c r="H34" s="29">
        <f t="shared" si="7"/>
        <v>34</v>
      </c>
      <c r="I34" s="181">
        <v>6.0</v>
      </c>
      <c r="J34" s="179">
        <f t="shared" si="8"/>
        <v>24</v>
      </c>
      <c r="K34" s="30">
        <v>14.5</v>
      </c>
      <c r="L34" s="29">
        <f t="shared" si="1"/>
        <v>58</v>
      </c>
      <c r="M34" s="29">
        <v>10.5</v>
      </c>
      <c r="N34" s="29">
        <f t="shared" si="2"/>
        <v>42</v>
      </c>
      <c r="O34" s="178">
        <v>2.0</v>
      </c>
      <c r="P34" s="179">
        <f t="shared" si="10"/>
        <v>8</v>
      </c>
      <c r="Q34" s="29">
        <f t="shared" si="3"/>
        <v>166</v>
      </c>
      <c r="R34" s="32">
        <v>18.0</v>
      </c>
      <c r="S34" s="29">
        <f t="shared" si="4"/>
        <v>72</v>
      </c>
      <c r="T34" s="32" t="s">
        <v>437</v>
      </c>
      <c r="U34" s="24">
        <f t="shared" si="5"/>
        <v>41.5</v>
      </c>
      <c r="V34" s="24">
        <f t="shared" si="6"/>
        <v>33.2</v>
      </c>
      <c r="W34" s="21"/>
      <c r="X34" s="21"/>
      <c r="Y34" s="21"/>
      <c r="Z34" s="21"/>
      <c r="AA34" s="21"/>
      <c r="AB34" s="21"/>
    </row>
    <row r="35" ht="39.75" customHeight="1">
      <c r="A35" s="24">
        <v>31.0</v>
      </c>
      <c r="B35" s="24">
        <v>190311.0</v>
      </c>
      <c r="C35" s="25"/>
      <c r="D35" s="26" t="s">
        <v>440</v>
      </c>
      <c r="E35" s="131" t="s">
        <v>25</v>
      </c>
      <c r="F35" s="27" t="s">
        <v>22</v>
      </c>
      <c r="G35" s="30">
        <v>20.0</v>
      </c>
      <c r="H35" s="29">
        <f t="shared" si="7"/>
        <v>80</v>
      </c>
      <c r="I35" s="30">
        <v>22.0</v>
      </c>
      <c r="J35" s="29">
        <f t="shared" si="8"/>
        <v>88</v>
      </c>
      <c r="K35" s="30">
        <v>23.5</v>
      </c>
      <c r="L35" s="29">
        <f t="shared" si="1"/>
        <v>94</v>
      </c>
      <c r="M35" s="29">
        <v>21.5</v>
      </c>
      <c r="N35" s="29">
        <f t="shared" si="2"/>
        <v>86</v>
      </c>
      <c r="O35" s="30">
        <v>24.0</v>
      </c>
      <c r="P35" s="29">
        <f t="shared" si="10"/>
        <v>96</v>
      </c>
      <c r="Q35" s="29">
        <f t="shared" si="3"/>
        <v>444</v>
      </c>
      <c r="R35" s="32">
        <v>24.0</v>
      </c>
      <c r="S35" s="29">
        <f t="shared" si="4"/>
        <v>96</v>
      </c>
      <c r="T35" s="32" t="s">
        <v>441</v>
      </c>
      <c r="U35" s="24"/>
      <c r="V35" s="24"/>
      <c r="W35" s="21"/>
      <c r="X35" s="21"/>
      <c r="Y35" s="21"/>
      <c r="Z35" s="21"/>
      <c r="AA35" s="21"/>
      <c r="AB35" s="21"/>
    </row>
    <row r="36" ht="39.75" customHeight="1">
      <c r="A36" s="24">
        <v>32.0</v>
      </c>
      <c r="B36" s="24">
        <v>120287.0</v>
      </c>
      <c r="C36" s="25"/>
      <c r="D36" s="26" t="s">
        <v>442</v>
      </c>
      <c r="E36" s="27" t="s">
        <v>21</v>
      </c>
      <c r="F36" s="27" t="s">
        <v>22</v>
      </c>
      <c r="G36" s="29"/>
      <c r="H36" s="29">
        <f t="shared" si="7"/>
        <v>0</v>
      </c>
      <c r="I36" s="30">
        <v>0.0</v>
      </c>
      <c r="J36" s="29">
        <f t="shared" si="8"/>
        <v>0</v>
      </c>
      <c r="K36" s="30" t="s">
        <v>387</v>
      </c>
      <c r="L36" s="29"/>
      <c r="M36" s="29"/>
      <c r="N36" s="29">
        <f t="shared" si="2"/>
        <v>0</v>
      </c>
      <c r="O36" s="29"/>
      <c r="P36" s="30" t="s">
        <v>388</v>
      </c>
      <c r="Q36" s="29" t="str">
        <f t="shared" si="3"/>
        <v>#VALUE!</v>
      </c>
      <c r="R36" s="32">
        <v>0.0</v>
      </c>
      <c r="S36" s="29">
        <f t="shared" si="4"/>
        <v>0</v>
      </c>
      <c r="T36" s="32" t="s">
        <v>443</v>
      </c>
      <c r="U36" s="24"/>
      <c r="V36" s="24"/>
      <c r="W36" s="21"/>
      <c r="X36" s="21"/>
      <c r="Y36" s="21"/>
      <c r="Z36" s="21"/>
      <c r="AA36" s="21"/>
      <c r="AB36" s="21"/>
    </row>
    <row r="37" ht="39.75" customHeight="1">
      <c r="A37" s="34"/>
      <c r="B37" s="24"/>
      <c r="C37" s="25"/>
      <c r="D37" s="26"/>
      <c r="E37" s="27"/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9"/>
      <c r="S37" s="39"/>
      <c r="T37" s="39"/>
      <c r="U37" s="24"/>
      <c r="V37" s="24"/>
      <c r="W37" s="21"/>
      <c r="X37" s="21"/>
      <c r="Y37" s="21"/>
      <c r="Z37" s="21"/>
      <c r="AA37" s="21"/>
      <c r="AB37" s="21"/>
    </row>
    <row r="38" ht="39.75" customHeight="1">
      <c r="A38" s="24"/>
      <c r="B38" s="24"/>
      <c r="C38" s="25"/>
      <c r="D38" s="26"/>
      <c r="E38" s="27"/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9"/>
      <c r="S38" s="39"/>
      <c r="T38" s="39"/>
      <c r="U38" s="24"/>
      <c r="V38" s="24"/>
      <c r="W38" s="21"/>
      <c r="X38" s="21"/>
      <c r="Y38" s="21"/>
      <c r="Z38" s="21"/>
      <c r="AA38" s="21"/>
      <c r="AB38" s="21"/>
    </row>
    <row r="39" ht="19.5" customHeight="1">
      <c r="A39" s="24"/>
      <c r="B39" s="24"/>
      <c r="C39" s="24"/>
      <c r="D39" s="26"/>
      <c r="E39" s="24"/>
      <c r="F39" s="24"/>
      <c r="G39" s="24"/>
      <c r="H39" s="24"/>
      <c r="I39" s="24"/>
      <c r="J39" s="24"/>
      <c r="K39" s="24"/>
      <c r="L39" s="24"/>
      <c r="M39" s="161"/>
      <c r="N39" s="24"/>
      <c r="O39" s="24"/>
      <c r="P39" s="24"/>
      <c r="Q39" s="24"/>
      <c r="R39" s="24"/>
      <c r="S39" s="24"/>
      <c r="T39" s="24"/>
      <c r="U39" s="24"/>
      <c r="V39" s="24"/>
      <c r="W39" s="21"/>
      <c r="X39" s="21"/>
      <c r="Y39" s="21"/>
      <c r="Z39" s="21"/>
      <c r="AA39" s="21"/>
      <c r="AB39" s="21"/>
    </row>
    <row r="40" ht="19.5" hidden="1" customHeight="1">
      <c r="A40" s="24"/>
      <c r="B40" s="24"/>
      <c r="C40" s="24"/>
      <c r="D40" s="26"/>
      <c r="E40" s="24"/>
      <c r="F40" s="24"/>
      <c r="G40" s="26"/>
      <c r="H40" s="24"/>
      <c r="I40" s="24"/>
      <c r="J40" s="24"/>
      <c r="K40" s="24"/>
      <c r="L40" s="24"/>
      <c r="M40" s="24"/>
      <c r="N40" s="161"/>
      <c r="O40" s="161"/>
      <c r="P40" s="24"/>
      <c r="Q40" s="24"/>
      <c r="R40" s="24"/>
      <c r="S40" s="24"/>
      <c r="T40" s="24"/>
      <c r="U40" s="24"/>
      <c r="V40" s="24"/>
      <c r="W40" s="21"/>
      <c r="X40" s="21"/>
      <c r="Y40" s="21"/>
      <c r="Z40" s="21"/>
      <c r="AA40" s="21"/>
      <c r="AB40" s="21"/>
    </row>
    <row r="41" ht="19.5" hidden="1" customHeight="1">
      <c r="A41" s="24"/>
      <c r="B41" s="24"/>
      <c r="C41" s="24"/>
      <c r="D41" s="26"/>
      <c r="E41" s="24"/>
      <c r="F41" s="24"/>
      <c r="G41" s="26"/>
      <c r="H41" s="24"/>
      <c r="I41" s="24"/>
      <c r="J41" s="24"/>
      <c r="K41" s="24"/>
      <c r="L41" s="24"/>
      <c r="M41" s="24"/>
      <c r="N41" s="161"/>
      <c r="O41" s="161"/>
      <c r="P41" s="24"/>
      <c r="Q41" s="24"/>
      <c r="R41" s="24"/>
      <c r="S41" s="24"/>
      <c r="T41" s="24"/>
      <c r="U41" s="24"/>
      <c r="V41" s="24"/>
      <c r="W41" s="21"/>
      <c r="X41" s="21"/>
      <c r="Y41" s="21"/>
      <c r="Z41" s="21"/>
      <c r="AA41" s="21"/>
      <c r="AB41" s="21"/>
    </row>
    <row r="42" ht="19.5" hidden="1" customHeight="1">
      <c r="A42" s="24"/>
      <c r="B42" s="24"/>
      <c r="C42" s="24"/>
      <c r="D42" s="26"/>
      <c r="E42" s="24"/>
      <c r="F42" s="24"/>
      <c r="G42" s="26"/>
      <c r="H42" s="24"/>
      <c r="I42" s="24"/>
      <c r="J42" s="24"/>
      <c r="K42" s="24"/>
      <c r="L42" s="24"/>
      <c r="M42" s="24"/>
      <c r="N42" s="161"/>
      <c r="O42" s="161"/>
      <c r="P42" s="24"/>
      <c r="Q42" s="24"/>
      <c r="R42" s="24"/>
      <c r="S42" s="24"/>
      <c r="T42" s="24"/>
      <c r="U42" s="24"/>
      <c r="V42" s="24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26"/>
      <c r="E43" s="24"/>
      <c r="F43" s="24"/>
      <c r="G43" s="26"/>
      <c r="H43" s="24"/>
      <c r="I43" s="24"/>
      <c r="J43" s="24"/>
      <c r="K43" s="24"/>
      <c r="L43" s="24"/>
      <c r="M43" s="24"/>
      <c r="N43" s="161"/>
      <c r="O43" s="161"/>
      <c r="P43" s="24"/>
      <c r="Q43" s="24"/>
      <c r="R43" s="24"/>
      <c r="S43" s="24"/>
      <c r="T43" s="24"/>
      <c r="U43" s="24"/>
      <c r="V43" s="24"/>
      <c r="W43" s="21"/>
      <c r="X43" s="21"/>
      <c r="Y43" s="21"/>
      <c r="Z43" s="21"/>
      <c r="AA43" s="21"/>
      <c r="AB43" s="21"/>
    </row>
    <row r="44" ht="15.75" hidden="1" customHeight="1">
      <c r="A44" s="24"/>
      <c r="B44" s="24"/>
      <c r="C44" s="24"/>
      <c r="D44" s="26"/>
      <c r="E44" s="24"/>
      <c r="F44" s="24"/>
      <c r="G44" s="26"/>
      <c r="H44" s="81"/>
      <c r="I44" s="8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1"/>
      <c r="X44" s="21"/>
      <c r="Y44" s="21"/>
      <c r="Z44" s="21"/>
      <c r="AA44" s="21"/>
      <c r="AB44" s="21"/>
    </row>
    <row r="45" ht="21.75" customHeight="1">
      <c r="A45" s="42"/>
      <c r="B45" s="43"/>
      <c r="C45" s="43"/>
      <c r="D45" s="44" t="s">
        <v>67</v>
      </c>
      <c r="E45" s="45"/>
      <c r="F45" s="45"/>
      <c r="G45" s="44"/>
      <c r="H45" s="169">
        <f>AVERAGE(H5:H44)</f>
        <v>64.4375</v>
      </c>
      <c r="I45" s="169"/>
      <c r="J45" s="169">
        <f>AVERAGE(J5:J44)</f>
        <v>67.675</v>
      </c>
      <c r="K45" s="169"/>
      <c r="L45" s="169">
        <f>AVERAGE(L5:L44)</f>
        <v>83.29032258</v>
      </c>
      <c r="M45" s="169"/>
      <c r="N45" s="169">
        <f>AVERAGE(N5:N44)</f>
        <v>77.6875</v>
      </c>
      <c r="O45" s="169"/>
      <c r="P45" s="169">
        <f>AVERAGE(P5:P44)</f>
        <v>74.06451613</v>
      </c>
      <c r="Q45" s="169"/>
      <c r="R45" s="169"/>
      <c r="S45" s="169">
        <f>AVERAGE(S5:S44)</f>
        <v>79.3125</v>
      </c>
      <c r="T45" s="169"/>
      <c r="U45" s="169"/>
      <c r="V45" s="169">
        <f>AVERAGE(V5:V44)</f>
        <v>74.31733333</v>
      </c>
      <c r="W45" s="4"/>
      <c r="X45" s="4"/>
      <c r="Y45" s="4"/>
      <c r="Z45" s="4"/>
      <c r="AA45" s="4"/>
      <c r="AB45" s="4"/>
    </row>
    <row r="46" ht="21.75" customHeight="1">
      <c r="A46" s="42"/>
      <c r="B46" s="43"/>
      <c r="C46" s="43"/>
      <c r="D46" s="182" t="s">
        <v>68</v>
      </c>
      <c r="E46" s="183"/>
      <c r="F46" s="183"/>
      <c r="G46" s="172"/>
      <c r="H46" s="24">
        <f>MAX(H5:H44)</f>
        <v>92</v>
      </c>
      <c r="I46" s="24"/>
      <c r="J46" s="24">
        <f>MAX(J5:J44)</f>
        <v>100</v>
      </c>
      <c r="K46" s="24"/>
      <c r="L46" s="24">
        <f>MAX(L5:L44)</f>
        <v>100</v>
      </c>
      <c r="M46" s="24"/>
      <c r="N46" s="24">
        <f>MAX(N5:N44)</f>
        <v>96</v>
      </c>
      <c r="O46" s="24"/>
      <c r="P46" s="24">
        <f>MAX(P5:P44)</f>
        <v>100</v>
      </c>
      <c r="Q46" s="24"/>
      <c r="R46" s="24"/>
      <c r="S46" s="24">
        <f>MAX(S5:S44)</f>
        <v>96</v>
      </c>
      <c r="T46" s="24"/>
      <c r="U46" s="24"/>
      <c r="V46" s="24">
        <f>MAX(V5:V44)</f>
        <v>94.4</v>
      </c>
      <c r="W46" s="4"/>
      <c r="X46" s="4"/>
      <c r="Y46" s="4"/>
      <c r="Z46" s="4"/>
      <c r="AA46" s="4"/>
      <c r="AB46" s="4"/>
    </row>
    <row r="47" ht="22.5" customHeight="1">
      <c r="A47" s="86"/>
      <c r="B47" s="86"/>
      <c r="C47" s="86"/>
      <c r="D47" s="182" t="s">
        <v>69</v>
      </c>
      <c r="E47" s="183"/>
      <c r="F47" s="183"/>
      <c r="G47" s="172"/>
      <c r="H47" s="24">
        <f>MIN(H5:H44)</f>
        <v>0</v>
      </c>
      <c r="I47" s="24"/>
      <c r="J47" s="24">
        <f>MIN(J5:J44)</f>
        <v>0</v>
      </c>
      <c r="K47" s="24"/>
      <c r="L47" s="24">
        <f>MIN(L5:L44)</f>
        <v>48</v>
      </c>
      <c r="M47" s="24"/>
      <c r="N47" s="24">
        <f>MIN(N5:N44)</f>
        <v>0</v>
      </c>
      <c r="O47" s="24"/>
      <c r="P47" s="24">
        <f>MIN(P5:P44)</f>
        <v>0</v>
      </c>
      <c r="Q47" s="24"/>
      <c r="R47" s="24"/>
      <c r="S47" s="24">
        <f>MIN(S5:S44)</f>
        <v>0</v>
      </c>
      <c r="T47" s="24"/>
      <c r="U47" s="24"/>
      <c r="V47" s="24">
        <f>MIN(V5:V44)</f>
        <v>22.8</v>
      </c>
      <c r="W47" s="4"/>
      <c r="X47" s="4"/>
      <c r="Y47" s="4"/>
      <c r="Z47" s="4"/>
      <c r="AA47" s="4"/>
      <c r="AB47" s="4"/>
    </row>
    <row r="48" ht="34.5" customHeight="1">
      <c r="A48" s="87"/>
      <c r="B48" s="47"/>
      <c r="C48" s="46"/>
      <c r="D48" s="83" t="s">
        <v>70</v>
      </c>
      <c r="E48" s="88"/>
      <c r="F48" s="88"/>
      <c r="G48" s="173"/>
      <c r="H48" s="24">
        <f>COUNTIFS(H5:H42, "&lt;40")</f>
        <v>3</v>
      </c>
      <c r="I48" s="24"/>
      <c r="J48" s="24">
        <f>COUNTIFS(J5:J42, "&lt;40")</f>
        <v>5</v>
      </c>
      <c r="K48" s="24"/>
      <c r="L48" s="24">
        <f>COUNTIFS(L5:L42, "&lt;40")</f>
        <v>0</v>
      </c>
      <c r="M48" s="24"/>
      <c r="N48" s="24">
        <f>COUNTIFS(N5:N42, "&lt;40")</f>
        <v>1</v>
      </c>
      <c r="O48" s="24"/>
      <c r="P48" s="24">
        <f>COUNTIFS(P5:P42, "&lt;40")</f>
        <v>4</v>
      </c>
      <c r="Q48" s="24"/>
      <c r="R48" s="24"/>
      <c r="S48" s="24">
        <f>COUNTIFS(S5:S42, "&lt;40")</f>
        <v>1</v>
      </c>
      <c r="T48" s="24"/>
      <c r="U48" s="24"/>
      <c r="V48" s="2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24"/>
      <c r="C49" s="24"/>
      <c r="D49" s="83" t="s">
        <v>71</v>
      </c>
      <c r="E49" s="88"/>
      <c r="F49" s="88"/>
      <c r="G49" s="173"/>
      <c r="H49" s="24">
        <f>COUNTIFS(H5:H42, "&gt;=60")</f>
        <v>24</v>
      </c>
      <c r="I49" s="24"/>
      <c r="J49" s="24">
        <f>COUNTIFS(J5:J42, "&gt;=60")</f>
        <v>21</v>
      </c>
      <c r="K49" s="24"/>
      <c r="L49" s="24">
        <f>COUNTIFS(L5:L42, "&gt;=60")</f>
        <v>29</v>
      </c>
      <c r="M49" s="24"/>
      <c r="N49" s="24">
        <f>COUNTIFS(N5:N42, "&gt;=60")</f>
        <v>26</v>
      </c>
      <c r="O49" s="24"/>
      <c r="P49" s="24">
        <f>COUNTIFS(P5:P42, "&gt;=60")</f>
        <v>23</v>
      </c>
      <c r="Q49" s="24"/>
      <c r="R49" s="24"/>
      <c r="S49" s="24">
        <f>COUNTIFS(S5:S42, "&gt;=60")</f>
        <v>29</v>
      </c>
      <c r="T49" s="24"/>
      <c r="U49" s="24"/>
      <c r="V49" s="24">
        <f>COUNTIFS(V5:V42, "&gt;=6")</f>
        <v>30</v>
      </c>
      <c r="W49" s="58"/>
      <c r="X49" s="58"/>
      <c r="Y49" s="58"/>
      <c r="Z49" s="58"/>
      <c r="AA49" s="58"/>
      <c r="AB49" s="58"/>
    </row>
    <row r="50" ht="15.75" customHeight="1">
      <c r="A50" s="156" t="s">
        <v>72</v>
      </c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184"/>
      <c r="E51" s="58"/>
      <c r="F51" s="58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4"/>
      <c r="Y51" s="4"/>
      <c r="Z51" s="4"/>
      <c r="AA51" s="4"/>
      <c r="AB51" s="4"/>
    </row>
    <row r="52" ht="12.75" customHeight="1">
      <c r="A52" s="156"/>
      <c r="B52" s="58"/>
      <c r="C52" s="4"/>
      <c r="D52" s="4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4"/>
      <c r="E53" s="58"/>
      <c r="F53" s="58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185"/>
      <c r="S53" s="185"/>
      <c r="T53" s="185" t="s">
        <v>444</v>
      </c>
      <c r="U53" s="157" t="s">
        <v>75</v>
      </c>
      <c r="V53" s="58"/>
      <c r="W53" s="58"/>
      <c r="X53" s="4"/>
      <c r="Y53" s="4"/>
      <c r="Z53" s="4"/>
      <c r="AA53" s="4"/>
      <c r="AB53" s="4"/>
    </row>
    <row r="54" ht="15.75" customHeight="1">
      <c r="A54" s="4"/>
      <c r="B54" s="33"/>
      <c r="C54" s="33"/>
      <c r="D54" s="176"/>
      <c r="E54" s="33"/>
      <c r="F54" s="33"/>
      <c r="G54" s="176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</row>
    <row r="55" ht="15.75" customHeight="1">
      <c r="A55" s="4"/>
      <c r="B55" s="58"/>
      <c r="C55" s="4"/>
      <c r="D55" s="4"/>
      <c r="E55" s="58"/>
      <c r="F55" s="58"/>
      <c r="G55" s="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4"/>
      <c r="X55" s="4"/>
      <c r="Y55" s="4"/>
      <c r="Z55" s="4"/>
      <c r="AA55" s="4"/>
      <c r="AB55" s="4"/>
    </row>
    <row r="56" ht="15.75" customHeight="1">
      <c r="A56" s="4"/>
      <c r="B56" s="58"/>
      <c r="C56" s="4"/>
      <c r="D56" s="4"/>
      <c r="E56" s="58"/>
      <c r="F56" s="58"/>
      <c r="G56" s="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4"/>
      <c r="X56" s="4"/>
      <c r="Y56" s="4"/>
      <c r="Z56" s="4"/>
      <c r="AA56" s="4"/>
      <c r="AB56" s="4"/>
    </row>
    <row r="57" ht="15.75" customHeight="1">
      <c r="A57" s="4"/>
      <c r="B57" s="58"/>
      <c r="C57" s="4"/>
      <c r="D57" s="4"/>
      <c r="E57" s="58"/>
      <c r="F57" s="58"/>
      <c r="G57" s="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4"/>
      <c r="X57" s="4"/>
      <c r="Y57" s="4"/>
      <c r="Z57" s="4"/>
      <c r="AA57" s="4"/>
      <c r="AB57" s="4"/>
    </row>
    <row r="58" ht="15.75" customHeight="1">
      <c r="A58" s="4"/>
      <c r="B58" s="58"/>
      <c r="C58" s="4"/>
      <c r="D58" s="4"/>
      <c r="E58" s="58"/>
      <c r="F58" s="58"/>
      <c r="G58" s="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4"/>
      <c r="X58" s="4"/>
      <c r="Y58" s="4"/>
      <c r="Z58" s="4"/>
      <c r="AA58" s="4"/>
      <c r="AB58" s="4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39" footer="0.0" header="0.0" left="0.25" right="0.25" top="0.4"/>
  <pageSetup paperSize="9"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71"/>
    <col customWidth="1" min="19" max="19" width="7.43"/>
    <col customWidth="1" min="20" max="20" width="29.0"/>
    <col customWidth="1" hidden="1" min="21" max="21" width="8.71"/>
    <col customWidth="1" hidden="1" min="22" max="22" width="9.14"/>
    <col customWidth="1" min="23" max="23" width="16.29"/>
    <col customWidth="1" min="24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86"/>
      <c r="X1" s="187"/>
      <c r="Y1" s="4"/>
      <c r="Z1" s="4"/>
      <c r="AA1" s="4"/>
      <c r="AB1" s="4"/>
    </row>
    <row r="2" ht="30.0" customHeight="1">
      <c r="A2" s="5" t="s">
        <v>390</v>
      </c>
      <c r="B2" s="18"/>
      <c r="C2" s="53"/>
      <c r="D2" s="68" t="s">
        <v>76</v>
      </c>
      <c r="E2" s="130" t="s">
        <v>8</v>
      </c>
      <c r="F2" s="130" t="s">
        <v>9</v>
      </c>
      <c r="G2" s="20" t="s">
        <v>445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2"/>
      <c r="V2" s="10"/>
      <c r="W2" s="188"/>
      <c r="X2" s="189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5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90" t="s">
        <v>19</v>
      </c>
      <c r="W3" s="191"/>
      <c r="X3" s="192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193"/>
      <c r="W4" s="191"/>
      <c r="X4" s="192"/>
      <c r="Y4" s="21"/>
      <c r="Z4" s="21"/>
      <c r="AA4" s="21"/>
      <c r="AB4" s="21"/>
    </row>
    <row r="5" ht="34.5" customHeight="1">
      <c r="A5" s="23">
        <v>1.0</v>
      </c>
      <c r="B5" s="34">
        <v>160407.0</v>
      </c>
      <c r="C5" s="34"/>
      <c r="D5" s="72" t="s">
        <v>446</v>
      </c>
      <c r="E5" s="54" t="s">
        <v>21</v>
      </c>
      <c r="F5" s="54" t="s">
        <v>22</v>
      </c>
      <c r="G5" s="30">
        <v>15.5</v>
      </c>
      <c r="H5" s="29">
        <f t="shared" ref="H5:H26" si="1">G5*4</f>
        <v>62</v>
      </c>
      <c r="I5" s="30">
        <v>17.0</v>
      </c>
      <c r="J5" s="29">
        <f t="shared" ref="J5:J13" si="2">I5*4</f>
        <v>68</v>
      </c>
      <c r="K5" s="30">
        <v>9.5</v>
      </c>
      <c r="L5" s="194">
        <f t="shared" ref="L5:L34" si="3">K5*4</f>
        <v>38</v>
      </c>
      <c r="M5" s="195">
        <v>10.0</v>
      </c>
      <c r="N5" s="29">
        <f t="shared" ref="N5:N34" si="4">M5*4</f>
        <v>40</v>
      </c>
      <c r="O5" s="30">
        <v>13.0</v>
      </c>
      <c r="P5" s="29">
        <f t="shared" ref="P5:P7" si="5">O5*4</f>
        <v>52</v>
      </c>
      <c r="Q5" s="29">
        <f t="shared" ref="Q5:Q36" si="6">SUM(H5+J5+L5+N5+P5)</f>
        <v>260</v>
      </c>
      <c r="R5" s="30">
        <v>11.5</v>
      </c>
      <c r="S5" s="29">
        <f t="shared" ref="S5:S36" si="7">R5*4</f>
        <v>46</v>
      </c>
      <c r="T5" s="196" t="s">
        <v>447</v>
      </c>
      <c r="U5" s="24">
        <f t="shared" ref="U5:U34" si="8">SUM(G5+I5+K5+M5+O5)</f>
        <v>65</v>
      </c>
      <c r="V5" s="197">
        <f t="shared" ref="V5:V34" si="9">Q5*0.2</f>
        <v>52</v>
      </c>
      <c r="W5" s="198"/>
      <c r="X5" s="192"/>
      <c r="Y5" s="21"/>
      <c r="Z5" s="21"/>
      <c r="AA5" s="21"/>
      <c r="AB5" s="21"/>
    </row>
    <row r="6" ht="34.5" customHeight="1">
      <c r="A6" s="34">
        <v>2.0</v>
      </c>
      <c r="B6" s="34">
        <v>120129.0</v>
      </c>
      <c r="C6" s="34"/>
      <c r="D6" s="72" t="s">
        <v>448</v>
      </c>
      <c r="E6" s="34" t="s">
        <v>21</v>
      </c>
      <c r="F6" s="54" t="s">
        <v>22</v>
      </c>
      <c r="G6" s="30">
        <v>18.0</v>
      </c>
      <c r="H6" s="29">
        <f t="shared" si="1"/>
        <v>72</v>
      </c>
      <c r="I6" s="30">
        <v>4.0</v>
      </c>
      <c r="J6" s="194">
        <f t="shared" si="2"/>
        <v>16</v>
      </c>
      <c r="K6" s="30">
        <v>23.0</v>
      </c>
      <c r="L6" s="29">
        <f t="shared" si="3"/>
        <v>92</v>
      </c>
      <c r="M6" s="199">
        <v>18.5</v>
      </c>
      <c r="N6" s="29">
        <f t="shared" si="4"/>
        <v>74</v>
      </c>
      <c r="O6" s="30">
        <v>16.0</v>
      </c>
      <c r="P6" s="29">
        <f t="shared" si="5"/>
        <v>64</v>
      </c>
      <c r="Q6" s="29">
        <f t="shared" si="6"/>
        <v>318</v>
      </c>
      <c r="R6" s="32">
        <v>18.5</v>
      </c>
      <c r="S6" s="29">
        <f t="shared" si="7"/>
        <v>74</v>
      </c>
      <c r="T6" s="200" t="s">
        <v>146</v>
      </c>
      <c r="U6" s="24">
        <f t="shared" si="8"/>
        <v>79.5</v>
      </c>
      <c r="V6" s="197">
        <f t="shared" si="9"/>
        <v>63.6</v>
      </c>
      <c r="W6" s="198"/>
      <c r="X6" s="192"/>
      <c r="Y6" s="21"/>
      <c r="Z6" s="21"/>
      <c r="AA6" s="21"/>
      <c r="AB6" s="21"/>
    </row>
    <row r="7" ht="34.5" customHeight="1">
      <c r="A7" s="34">
        <v>3.0</v>
      </c>
      <c r="B7" s="34">
        <v>190299.0</v>
      </c>
      <c r="C7" s="34"/>
      <c r="D7" s="72" t="s">
        <v>449</v>
      </c>
      <c r="E7" s="34" t="s">
        <v>21</v>
      </c>
      <c r="F7" s="54" t="s">
        <v>22</v>
      </c>
      <c r="G7" s="30">
        <v>20.5</v>
      </c>
      <c r="H7" s="29">
        <f t="shared" si="1"/>
        <v>82</v>
      </c>
      <c r="I7" s="30">
        <v>24.3</v>
      </c>
      <c r="J7" s="29">
        <f t="shared" si="2"/>
        <v>97.2</v>
      </c>
      <c r="K7" s="30">
        <v>16.5</v>
      </c>
      <c r="L7" s="29">
        <f t="shared" si="3"/>
        <v>66</v>
      </c>
      <c r="M7" s="199">
        <v>15.0</v>
      </c>
      <c r="N7" s="29">
        <f t="shared" si="4"/>
        <v>60</v>
      </c>
      <c r="O7" s="30">
        <v>23.5</v>
      </c>
      <c r="P7" s="29">
        <f t="shared" si="5"/>
        <v>94</v>
      </c>
      <c r="Q7" s="29">
        <f t="shared" si="6"/>
        <v>399.2</v>
      </c>
      <c r="R7" s="32">
        <v>20.0</v>
      </c>
      <c r="S7" s="29">
        <f t="shared" si="7"/>
        <v>80</v>
      </c>
      <c r="T7" s="200" t="s">
        <v>146</v>
      </c>
      <c r="U7" s="24">
        <f t="shared" si="8"/>
        <v>99.8</v>
      </c>
      <c r="V7" s="197">
        <f t="shared" si="9"/>
        <v>79.84</v>
      </c>
      <c r="W7" s="198"/>
      <c r="X7" s="192"/>
      <c r="Y7" s="21"/>
      <c r="Z7" s="21"/>
      <c r="AA7" s="21"/>
      <c r="AB7" s="21"/>
    </row>
    <row r="8" ht="34.5" customHeight="1">
      <c r="A8" s="34">
        <v>4.0</v>
      </c>
      <c r="B8" s="34">
        <v>120071.0</v>
      </c>
      <c r="C8" s="34"/>
      <c r="D8" s="72" t="s">
        <v>450</v>
      </c>
      <c r="E8" s="34" t="s">
        <v>25</v>
      </c>
      <c r="F8" s="54" t="s">
        <v>22</v>
      </c>
      <c r="G8" s="30">
        <v>19.5</v>
      </c>
      <c r="H8" s="29">
        <f t="shared" si="1"/>
        <v>78</v>
      </c>
      <c r="I8" s="30">
        <v>22.0</v>
      </c>
      <c r="J8" s="29">
        <f t="shared" si="2"/>
        <v>88</v>
      </c>
      <c r="K8" s="30">
        <v>21.5</v>
      </c>
      <c r="L8" s="29">
        <f t="shared" si="3"/>
        <v>86</v>
      </c>
      <c r="M8" s="199">
        <v>22.5</v>
      </c>
      <c r="N8" s="29">
        <f t="shared" si="4"/>
        <v>90</v>
      </c>
      <c r="O8" s="29"/>
      <c r="P8" s="30" t="s">
        <v>388</v>
      </c>
      <c r="Q8" s="29" t="str">
        <f t="shared" si="6"/>
        <v>#VALUE!</v>
      </c>
      <c r="R8" s="32">
        <v>23.5</v>
      </c>
      <c r="S8" s="29">
        <f t="shared" si="7"/>
        <v>94</v>
      </c>
      <c r="T8" s="32" t="s">
        <v>451</v>
      </c>
      <c r="U8" s="24">
        <f t="shared" si="8"/>
        <v>85.5</v>
      </c>
      <c r="V8" s="197" t="str">
        <f t="shared" si="9"/>
        <v>#VALUE!</v>
      </c>
      <c r="W8" s="198"/>
      <c r="X8" s="192"/>
      <c r="Y8" s="21"/>
      <c r="Z8" s="21"/>
      <c r="AA8" s="21"/>
      <c r="AB8" s="21"/>
    </row>
    <row r="9" ht="34.5" customHeight="1">
      <c r="A9" s="34">
        <v>5.0</v>
      </c>
      <c r="B9" s="34">
        <v>230301.0</v>
      </c>
      <c r="C9" s="34"/>
      <c r="D9" s="72" t="s">
        <v>452</v>
      </c>
      <c r="E9" s="34" t="s">
        <v>21</v>
      </c>
      <c r="F9" s="54" t="s">
        <v>22</v>
      </c>
      <c r="G9" s="30">
        <v>19.0</v>
      </c>
      <c r="H9" s="29">
        <f t="shared" si="1"/>
        <v>76</v>
      </c>
      <c r="I9" s="30">
        <v>18.0</v>
      </c>
      <c r="J9" s="29">
        <f t="shared" si="2"/>
        <v>72</v>
      </c>
      <c r="K9" s="30">
        <v>20.0</v>
      </c>
      <c r="L9" s="29">
        <f t="shared" si="3"/>
        <v>80</v>
      </c>
      <c r="M9" s="199">
        <v>18.0</v>
      </c>
      <c r="N9" s="29">
        <f t="shared" si="4"/>
        <v>72</v>
      </c>
      <c r="O9" s="29"/>
      <c r="P9" s="30" t="s">
        <v>388</v>
      </c>
      <c r="Q9" s="29" t="str">
        <f t="shared" si="6"/>
        <v>#VALUE!</v>
      </c>
      <c r="R9" s="32">
        <v>23.0</v>
      </c>
      <c r="S9" s="29">
        <f t="shared" si="7"/>
        <v>92</v>
      </c>
      <c r="T9" s="32" t="s">
        <v>453</v>
      </c>
      <c r="U9" s="24">
        <f t="shared" si="8"/>
        <v>75</v>
      </c>
      <c r="V9" s="197" t="str">
        <f t="shared" si="9"/>
        <v>#VALUE!</v>
      </c>
      <c r="W9" s="198"/>
      <c r="X9" s="192"/>
      <c r="Y9" s="21"/>
      <c r="Z9" s="21"/>
      <c r="AA9" s="21"/>
      <c r="AB9" s="21"/>
    </row>
    <row r="10" ht="34.5" customHeight="1">
      <c r="A10" s="34">
        <v>6.0</v>
      </c>
      <c r="B10" s="34">
        <v>190333.0</v>
      </c>
      <c r="C10" s="34"/>
      <c r="D10" s="72" t="s">
        <v>454</v>
      </c>
      <c r="E10" s="34" t="s">
        <v>25</v>
      </c>
      <c r="F10" s="54" t="s">
        <v>22</v>
      </c>
      <c r="G10" s="30">
        <v>20.0</v>
      </c>
      <c r="H10" s="29">
        <f t="shared" si="1"/>
        <v>80</v>
      </c>
      <c r="I10" s="30">
        <v>24.8</v>
      </c>
      <c r="J10" s="29">
        <f t="shared" si="2"/>
        <v>99.2</v>
      </c>
      <c r="K10" s="30">
        <v>21.5</v>
      </c>
      <c r="L10" s="29">
        <f t="shared" si="3"/>
        <v>86</v>
      </c>
      <c r="M10" s="199">
        <v>23.5</v>
      </c>
      <c r="N10" s="29">
        <f t="shared" si="4"/>
        <v>94</v>
      </c>
      <c r="O10" s="30">
        <v>21.5</v>
      </c>
      <c r="P10" s="29">
        <f t="shared" ref="P10:P28" si="10">O10*4</f>
        <v>86</v>
      </c>
      <c r="Q10" s="29">
        <f t="shared" si="6"/>
        <v>445.2</v>
      </c>
      <c r="R10" s="32">
        <v>23.0</v>
      </c>
      <c r="S10" s="29">
        <f t="shared" si="7"/>
        <v>92</v>
      </c>
      <c r="T10" s="200" t="s">
        <v>146</v>
      </c>
      <c r="U10" s="24">
        <f t="shared" si="8"/>
        <v>111.3</v>
      </c>
      <c r="V10" s="197">
        <f t="shared" si="9"/>
        <v>89.04</v>
      </c>
      <c r="W10" s="201"/>
      <c r="X10" s="192"/>
      <c r="Y10" s="21"/>
      <c r="Z10" s="21"/>
      <c r="AA10" s="21"/>
      <c r="AB10" s="21"/>
    </row>
    <row r="11" ht="34.5" customHeight="1">
      <c r="A11" s="34">
        <v>7.0</v>
      </c>
      <c r="B11" s="34">
        <v>120040.0</v>
      </c>
      <c r="C11" s="34"/>
      <c r="D11" s="72" t="s">
        <v>455</v>
      </c>
      <c r="E11" s="34" t="s">
        <v>21</v>
      </c>
      <c r="F11" s="54" t="s">
        <v>22</v>
      </c>
      <c r="G11" s="30">
        <v>17.5</v>
      </c>
      <c r="H11" s="29">
        <f t="shared" si="1"/>
        <v>70</v>
      </c>
      <c r="I11" s="30">
        <v>23.3</v>
      </c>
      <c r="J11" s="29">
        <f t="shared" si="2"/>
        <v>93.2</v>
      </c>
      <c r="K11" s="30">
        <v>24.0</v>
      </c>
      <c r="L11" s="29">
        <f t="shared" si="3"/>
        <v>96</v>
      </c>
      <c r="M11" s="199">
        <v>19.5</v>
      </c>
      <c r="N11" s="29">
        <f t="shared" si="4"/>
        <v>78</v>
      </c>
      <c r="O11" s="30">
        <v>25.0</v>
      </c>
      <c r="P11" s="29">
        <f t="shared" si="10"/>
        <v>100</v>
      </c>
      <c r="Q11" s="29">
        <f t="shared" si="6"/>
        <v>437.2</v>
      </c>
      <c r="R11" s="32">
        <v>19.5</v>
      </c>
      <c r="S11" s="29">
        <f t="shared" si="7"/>
        <v>78</v>
      </c>
      <c r="T11" s="200" t="s">
        <v>142</v>
      </c>
      <c r="U11" s="24">
        <f t="shared" si="8"/>
        <v>109.3</v>
      </c>
      <c r="V11" s="197">
        <f t="shared" si="9"/>
        <v>87.44</v>
      </c>
      <c r="W11" s="202"/>
      <c r="X11" s="192"/>
      <c r="Y11" s="21"/>
      <c r="Z11" s="21"/>
      <c r="AA11" s="21"/>
      <c r="AB11" s="21"/>
    </row>
    <row r="12" ht="34.5" customHeight="1">
      <c r="A12" s="34">
        <v>8.0</v>
      </c>
      <c r="B12" s="34">
        <v>120039.0</v>
      </c>
      <c r="C12" s="34"/>
      <c r="D12" s="72" t="s">
        <v>456</v>
      </c>
      <c r="E12" s="34" t="s">
        <v>25</v>
      </c>
      <c r="F12" s="54" t="s">
        <v>22</v>
      </c>
      <c r="G12" s="30">
        <v>18.5</v>
      </c>
      <c r="H12" s="29">
        <f t="shared" si="1"/>
        <v>74</v>
      </c>
      <c r="I12" s="30">
        <v>24.0</v>
      </c>
      <c r="J12" s="29">
        <f t="shared" si="2"/>
        <v>96</v>
      </c>
      <c r="K12" s="30">
        <v>20.5</v>
      </c>
      <c r="L12" s="29">
        <f t="shared" si="3"/>
        <v>82</v>
      </c>
      <c r="M12" s="199">
        <v>22.5</v>
      </c>
      <c r="N12" s="29">
        <f t="shared" si="4"/>
        <v>90</v>
      </c>
      <c r="O12" s="30">
        <v>25.0</v>
      </c>
      <c r="P12" s="29">
        <f t="shared" si="10"/>
        <v>100</v>
      </c>
      <c r="Q12" s="29">
        <f t="shared" si="6"/>
        <v>442</v>
      </c>
      <c r="R12" s="32">
        <v>22.5</v>
      </c>
      <c r="S12" s="29">
        <f t="shared" si="7"/>
        <v>90</v>
      </c>
      <c r="T12" s="200" t="s">
        <v>142</v>
      </c>
      <c r="U12" s="24">
        <f t="shared" si="8"/>
        <v>110.5</v>
      </c>
      <c r="V12" s="197">
        <f t="shared" si="9"/>
        <v>88.4</v>
      </c>
      <c r="W12" s="198"/>
      <c r="X12" s="192"/>
      <c r="Y12" s="21"/>
      <c r="Z12" s="21"/>
      <c r="AA12" s="21"/>
      <c r="AB12" s="21"/>
    </row>
    <row r="13" ht="34.5" customHeight="1">
      <c r="A13" s="34">
        <v>9.0</v>
      </c>
      <c r="B13" s="34">
        <v>120100.0</v>
      </c>
      <c r="C13" s="34"/>
      <c r="D13" s="72" t="s">
        <v>457</v>
      </c>
      <c r="E13" s="34" t="s">
        <v>25</v>
      </c>
      <c r="F13" s="54" t="s">
        <v>22</v>
      </c>
      <c r="G13" s="30">
        <v>21.5</v>
      </c>
      <c r="H13" s="29">
        <f t="shared" si="1"/>
        <v>86</v>
      </c>
      <c r="I13" s="30">
        <v>24.0</v>
      </c>
      <c r="J13" s="29">
        <f t="shared" si="2"/>
        <v>96</v>
      </c>
      <c r="K13" s="30">
        <v>24.5</v>
      </c>
      <c r="L13" s="29">
        <f t="shared" si="3"/>
        <v>98</v>
      </c>
      <c r="M13" s="199">
        <v>23.0</v>
      </c>
      <c r="N13" s="29">
        <f t="shared" si="4"/>
        <v>92</v>
      </c>
      <c r="O13" s="30">
        <v>25.0</v>
      </c>
      <c r="P13" s="29">
        <f t="shared" si="10"/>
        <v>100</v>
      </c>
      <c r="Q13" s="29">
        <f t="shared" si="6"/>
        <v>472</v>
      </c>
      <c r="R13" s="32">
        <v>22.0</v>
      </c>
      <c r="S13" s="29">
        <f t="shared" si="7"/>
        <v>88</v>
      </c>
      <c r="T13" s="203" t="s">
        <v>138</v>
      </c>
      <c r="U13" s="24">
        <f t="shared" si="8"/>
        <v>118</v>
      </c>
      <c r="V13" s="197">
        <f t="shared" si="9"/>
        <v>94.4</v>
      </c>
      <c r="W13" s="201"/>
      <c r="X13" s="192"/>
      <c r="Y13" s="21"/>
      <c r="Z13" s="21"/>
      <c r="AA13" s="21"/>
      <c r="AB13" s="21"/>
    </row>
    <row r="14" ht="34.5" customHeight="1">
      <c r="A14" s="34">
        <v>10.0</v>
      </c>
      <c r="B14" s="34">
        <v>170276.0</v>
      </c>
      <c r="C14" s="34"/>
      <c r="D14" s="72" t="s">
        <v>458</v>
      </c>
      <c r="E14" s="54" t="s">
        <v>21</v>
      </c>
      <c r="F14" s="54" t="s">
        <v>22</v>
      </c>
      <c r="G14" s="30">
        <v>18.5</v>
      </c>
      <c r="H14" s="29">
        <f t="shared" si="1"/>
        <v>74</v>
      </c>
      <c r="I14" s="30" t="s">
        <v>388</v>
      </c>
      <c r="J14" s="29"/>
      <c r="K14" s="30">
        <v>16.5</v>
      </c>
      <c r="L14" s="29">
        <f t="shared" si="3"/>
        <v>66</v>
      </c>
      <c r="M14" s="199">
        <v>18.5</v>
      </c>
      <c r="N14" s="29">
        <f t="shared" si="4"/>
        <v>74</v>
      </c>
      <c r="O14" s="30">
        <v>17.5</v>
      </c>
      <c r="P14" s="29">
        <f t="shared" si="10"/>
        <v>70</v>
      </c>
      <c r="Q14" s="29">
        <f t="shared" si="6"/>
        <v>284</v>
      </c>
      <c r="R14" s="32">
        <v>22.5</v>
      </c>
      <c r="S14" s="29">
        <f t="shared" si="7"/>
        <v>90</v>
      </c>
      <c r="T14" s="32" t="s">
        <v>459</v>
      </c>
      <c r="U14" s="24" t="str">
        <f t="shared" si="8"/>
        <v>#VALUE!</v>
      </c>
      <c r="V14" s="197">
        <f t="shared" si="9"/>
        <v>56.8</v>
      </c>
      <c r="W14" s="198"/>
      <c r="X14" s="192"/>
      <c r="Y14" s="21"/>
      <c r="Z14" s="21"/>
      <c r="AA14" s="21"/>
      <c r="AB14" s="21"/>
    </row>
    <row r="15" ht="34.5" customHeight="1">
      <c r="A15" s="34">
        <v>11.0</v>
      </c>
      <c r="B15" s="34">
        <v>230169.0</v>
      </c>
      <c r="C15" s="34"/>
      <c r="D15" s="72" t="s">
        <v>460</v>
      </c>
      <c r="E15" s="34" t="s">
        <v>25</v>
      </c>
      <c r="F15" s="54" t="s">
        <v>22</v>
      </c>
      <c r="G15" s="30">
        <v>22.0</v>
      </c>
      <c r="H15" s="29">
        <f t="shared" si="1"/>
        <v>88</v>
      </c>
      <c r="I15" s="30">
        <v>22.0</v>
      </c>
      <c r="J15" s="29">
        <f t="shared" ref="J15:J21" si="11">I15*4</f>
        <v>88</v>
      </c>
      <c r="K15" s="30">
        <v>25.0</v>
      </c>
      <c r="L15" s="29">
        <f t="shared" si="3"/>
        <v>100</v>
      </c>
      <c r="M15" s="199">
        <v>21.0</v>
      </c>
      <c r="N15" s="29">
        <f t="shared" si="4"/>
        <v>84</v>
      </c>
      <c r="O15" s="30">
        <v>22.0</v>
      </c>
      <c r="P15" s="29">
        <f t="shared" si="10"/>
        <v>88</v>
      </c>
      <c r="Q15" s="29">
        <f t="shared" si="6"/>
        <v>448</v>
      </c>
      <c r="R15" s="32">
        <v>23.0</v>
      </c>
      <c r="S15" s="29">
        <f t="shared" si="7"/>
        <v>92</v>
      </c>
      <c r="T15" s="203" t="s">
        <v>138</v>
      </c>
      <c r="U15" s="24">
        <f t="shared" si="8"/>
        <v>112</v>
      </c>
      <c r="V15" s="197">
        <f t="shared" si="9"/>
        <v>89.6</v>
      </c>
      <c r="W15" s="198"/>
      <c r="X15" s="192"/>
      <c r="Y15" s="21"/>
      <c r="Z15" s="21"/>
      <c r="AA15" s="21"/>
      <c r="AB15" s="21"/>
    </row>
    <row r="16" ht="34.5" customHeight="1">
      <c r="A16" s="34">
        <v>12.0</v>
      </c>
      <c r="B16" s="34">
        <v>230098.0</v>
      </c>
      <c r="C16" s="34"/>
      <c r="D16" s="72" t="s">
        <v>461</v>
      </c>
      <c r="E16" s="34" t="s">
        <v>25</v>
      </c>
      <c r="F16" s="54" t="s">
        <v>22</v>
      </c>
      <c r="G16" s="30">
        <v>20.0</v>
      </c>
      <c r="H16" s="29">
        <f t="shared" si="1"/>
        <v>80</v>
      </c>
      <c r="I16" s="30">
        <v>20.0</v>
      </c>
      <c r="J16" s="29">
        <f t="shared" si="11"/>
        <v>80</v>
      </c>
      <c r="K16" s="30">
        <v>19.5</v>
      </c>
      <c r="L16" s="29">
        <f t="shared" si="3"/>
        <v>78</v>
      </c>
      <c r="M16" s="199">
        <v>22.0</v>
      </c>
      <c r="N16" s="29">
        <f t="shared" si="4"/>
        <v>88</v>
      </c>
      <c r="O16" s="30">
        <v>25.0</v>
      </c>
      <c r="P16" s="29">
        <f t="shared" si="10"/>
        <v>100</v>
      </c>
      <c r="Q16" s="29">
        <f t="shared" si="6"/>
        <v>426</v>
      </c>
      <c r="R16" s="32">
        <v>21.5</v>
      </c>
      <c r="S16" s="29">
        <f t="shared" si="7"/>
        <v>86</v>
      </c>
      <c r="T16" s="32" t="s">
        <v>142</v>
      </c>
      <c r="U16" s="24">
        <f t="shared" si="8"/>
        <v>106.5</v>
      </c>
      <c r="V16" s="197">
        <f t="shared" si="9"/>
        <v>85.2</v>
      </c>
      <c r="W16" s="198"/>
      <c r="X16" s="192"/>
      <c r="Y16" s="21"/>
      <c r="Z16" s="21"/>
      <c r="AA16" s="21"/>
      <c r="AB16" s="21"/>
    </row>
    <row r="17" ht="34.5" customHeight="1">
      <c r="A17" s="34">
        <v>13.0</v>
      </c>
      <c r="B17" s="34">
        <v>120014.0</v>
      </c>
      <c r="C17" s="34"/>
      <c r="D17" s="72" t="s">
        <v>462</v>
      </c>
      <c r="E17" s="34" t="s">
        <v>25</v>
      </c>
      <c r="F17" s="34" t="s">
        <v>22</v>
      </c>
      <c r="G17" s="30">
        <v>18.5</v>
      </c>
      <c r="H17" s="29">
        <f t="shared" si="1"/>
        <v>74</v>
      </c>
      <c r="I17" s="30">
        <v>23.0</v>
      </c>
      <c r="J17" s="29">
        <f t="shared" si="11"/>
        <v>92</v>
      </c>
      <c r="K17" s="30">
        <v>23.0</v>
      </c>
      <c r="L17" s="29">
        <f t="shared" si="3"/>
        <v>92</v>
      </c>
      <c r="M17" s="199">
        <v>20.0</v>
      </c>
      <c r="N17" s="29">
        <f t="shared" si="4"/>
        <v>80</v>
      </c>
      <c r="O17" s="30">
        <v>20.0</v>
      </c>
      <c r="P17" s="29">
        <f t="shared" si="10"/>
        <v>80</v>
      </c>
      <c r="Q17" s="29">
        <f t="shared" si="6"/>
        <v>418</v>
      </c>
      <c r="R17" s="32">
        <v>19.0</v>
      </c>
      <c r="S17" s="29">
        <f t="shared" si="7"/>
        <v>76</v>
      </c>
      <c r="T17" s="32" t="s">
        <v>160</v>
      </c>
      <c r="U17" s="24">
        <f t="shared" si="8"/>
        <v>104.5</v>
      </c>
      <c r="V17" s="197">
        <f t="shared" si="9"/>
        <v>83.6</v>
      </c>
      <c r="W17" s="201"/>
      <c r="X17" s="192"/>
      <c r="Y17" s="21"/>
      <c r="Z17" s="21"/>
      <c r="AA17" s="21"/>
      <c r="AB17" s="21"/>
    </row>
    <row r="18" ht="34.5" customHeight="1">
      <c r="A18" s="34">
        <v>14.0</v>
      </c>
      <c r="B18" s="34">
        <v>120154.0</v>
      </c>
      <c r="C18" s="34"/>
      <c r="D18" s="72" t="s">
        <v>463</v>
      </c>
      <c r="E18" s="54" t="s">
        <v>25</v>
      </c>
      <c r="F18" s="34" t="s">
        <v>22</v>
      </c>
      <c r="G18" s="30">
        <v>21.0</v>
      </c>
      <c r="H18" s="29">
        <f t="shared" si="1"/>
        <v>84</v>
      </c>
      <c r="I18" s="30">
        <v>21.0</v>
      </c>
      <c r="J18" s="29">
        <f t="shared" si="11"/>
        <v>84</v>
      </c>
      <c r="K18" s="30">
        <v>23.0</v>
      </c>
      <c r="L18" s="29">
        <f t="shared" si="3"/>
        <v>92</v>
      </c>
      <c r="M18" s="199">
        <v>22.0</v>
      </c>
      <c r="N18" s="29">
        <f t="shared" si="4"/>
        <v>88</v>
      </c>
      <c r="O18" s="30">
        <v>13.0</v>
      </c>
      <c r="P18" s="29">
        <f t="shared" si="10"/>
        <v>52</v>
      </c>
      <c r="Q18" s="29">
        <f t="shared" si="6"/>
        <v>400</v>
      </c>
      <c r="R18" s="35">
        <v>22.0</v>
      </c>
      <c r="S18" s="29">
        <f t="shared" si="7"/>
        <v>88</v>
      </c>
      <c r="T18" s="32" t="s">
        <v>160</v>
      </c>
      <c r="U18" s="24">
        <f t="shared" si="8"/>
        <v>100</v>
      </c>
      <c r="V18" s="197">
        <f t="shared" si="9"/>
        <v>80</v>
      </c>
      <c r="W18" s="198"/>
      <c r="X18" s="192"/>
      <c r="Y18" s="21"/>
      <c r="Z18" s="21"/>
      <c r="AA18" s="21"/>
      <c r="AB18" s="21"/>
    </row>
    <row r="19" ht="34.5" customHeight="1">
      <c r="A19" s="34">
        <v>15.0</v>
      </c>
      <c r="B19" s="34">
        <v>120397.0</v>
      </c>
      <c r="C19" s="34"/>
      <c r="D19" s="72" t="s">
        <v>464</v>
      </c>
      <c r="E19" s="34" t="s">
        <v>25</v>
      </c>
      <c r="F19" s="54" t="s">
        <v>22</v>
      </c>
      <c r="G19" s="30">
        <v>20.0</v>
      </c>
      <c r="H19" s="29">
        <f t="shared" si="1"/>
        <v>80</v>
      </c>
      <c r="I19" s="30">
        <v>24.0</v>
      </c>
      <c r="J19" s="29">
        <f t="shared" si="11"/>
        <v>96</v>
      </c>
      <c r="K19" s="30">
        <v>24.0</v>
      </c>
      <c r="L19" s="29">
        <f t="shared" si="3"/>
        <v>96</v>
      </c>
      <c r="M19" s="199">
        <v>23.0</v>
      </c>
      <c r="N19" s="29">
        <f t="shared" si="4"/>
        <v>92</v>
      </c>
      <c r="O19" s="30">
        <v>25.0</v>
      </c>
      <c r="P19" s="29">
        <f t="shared" si="10"/>
        <v>100</v>
      </c>
      <c r="Q19" s="29">
        <f t="shared" si="6"/>
        <v>464</v>
      </c>
      <c r="R19" s="32">
        <v>23.0</v>
      </c>
      <c r="S19" s="29">
        <f t="shared" si="7"/>
        <v>92</v>
      </c>
      <c r="T19" s="32" t="s">
        <v>465</v>
      </c>
      <c r="U19" s="24">
        <f t="shared" si="8"/>
        <v>116</v>
      </c>
      <c r="V19" s="197">
        <f t="shared" si="9"/>
        <v>92.8</v>
      </c>
      <c r="W19" s="198"/>
      <c r="X19" s="192"/>
      <c r="Y19" s="21"/>
      <c r="Z19" s="21"/>
      <c r="AA19" s="21"/>
      <c r="AB19" s="21"/>
    </row>
    <row r="20" ht="34.5" customHeight="1">
      <c r="A20" s="34">
        <v>16.0</v>
      </c>
      <c r="B20" s="34">
        <v>130253.0</v>
      </c>
      <c r="C20" s="34"/>
      <c r="D20" s="72" t="s">
        <v>466</v>
      </c>
      <c r="E20" s="34" t="s">
        <v>21</v>
      </c>
      <c r="F20" s="54" t="s">
        <v>22</v>
      </c>
      <c r="G20" s="30">
        <v>20.5</v>
      </c>
      <c r="H20" s="29">
        <f t="shared" si="1"/>
        <v>82</v>
      </c>
      <c r="I20" s="30">
        <v>24.0</v>
      </c>
      <c r="J20" s="29">
        <f t="shared" si="11"/>
        <v>96</v>
      </c>
      <c r="K20" s="30">
        <v>24.0</v>
      </c>
      <c r="L20" s="29">
        <f t="shared" si="3"/>
        <v>96</v>
      </c>
      <c r="M20" s="199">
        <v>21.5</v>
      </c>
      <c r="N20" s="29">
        <f t="shared" si="4"/>
        <v>86</v>
      </c>
      <c r="O20" s="30">
        <v>23.0</v>
      </c>
      <c r="P20" s="29">
        <f t="shared" si="10"/>
        <v>92</v>
      </c>
      <c r="Q20" s="29">
        <f t="shared" si="6"/>
        <v>452</v>
      </c>
      <c r="R20" s="32">
        <v>22.0</v>
      </c>
      <c r="S20" s="29">
        <f t="shared" si="7"/>
        <v>88</v>
      </c>
      <c r="T20" s="200" t="s">
        <v>160</v>
      </c>
      <c r="U20" s="24">
        <f t="shared" si="8"/>
        <v>113</v>
      </c>
      <c r="V20" s="197">
        <f t="shared" si="9"/>
        <v>90.4</v>
      </c>
      <c r="W20" s="198"/>
      <c r="X20" s="192"/>
      <c r="Y20" s="21"/>
      <c r="Z20" s="21"/>
      <c r="AA20" s="21"/>
      <c r="AB20" s="21"/>
    </row>
    <row r="21" ht="34.5" customHeight="1">
      <c r="A21" s="34">
        <v>17.0</v>
      </c>
      <c r="B21" s="34">
        <v>120021.0</v>
      </c>
      <c r="C21" s="34"/>
      <c r="D21" s="72" t="s">
        <v>467</v>
      </c>
      <c r="E21" s="54" t="s">
        <v>21</v>
      </c>
      <c r="F21" s="54" t="s">
        <v>22</v>
      </c>
      <c r="G21" s="30">
        <v>18.5</v>
      </c>
      <c r="H21" s="29">
        <f t="shared" si="1"/>
        <v>74</v>
      </c>
      <c r="I21" s="30">
        <v>15.0</v>
      </c>
      <c r="J21" s="29">
        <f t="shared" si="11"/>
        <v>60</v>
      </c>
      <c r="K21" s="30">
        <v>18.0</v>
      </c>
      <c r="L21" s="29">
        <f t="shared" si="3"/>
        <v>72</v>
      </c>
      <c r="M21" s="199">
        <v>15.5</v>
      </c>
      <c r="N21" s="29">
        <f t="shared" si="4"/>
        <v>62</v>
      </c>
      <c r="O21" s="30">
        <v>21.0</v>
      </c>
      <c r="P21" s="29">
        <f t="shared" si="10"/>
        <v>84</v>
      </c>
      <c r="Q21" s="29">
        <f t="shared" si="6"/>
        <v>352</v>
      </c>
      <c r="R21" s="32">
        <v>24.0</v>
      </c>
      <c r="S21" s="29">
        <f t="shared" si="7"/>
        <v>96</v>
      </c>
      <c r="T21" s="196" t="s">
        <v>447</v>
      </c>
      <c r="U21" s="24">
        <f t="shared" si="8"/>
        <v>88</v>
      </c>
      <c r="V21" s="197">
        <f t="shared" si="9"/>
        <v>70.4</v>
      </c>
      <c r="W21" s="198"/>
      <c r="X21" s="192"/>
      <c r="Y21" s="21"/>
      <c r="Z21" s="21"/>
      <c r="AA21" s="21"/>
      <c r="AB21" s="21"/>
    </row>
    <row r="22" ht="34.5" customHeight="1">
      <c r="A22" s="34">
        <v>18.0</v>
      </c>
      <c r="B22" s="34">
        <v>190292.0</v>
      </c>
      <c r="C22" s="34"/>
      <c r="D22" s="72" t="s">
        <v>468</v>
      </c>
      <c r="E22" s="54" t="s">
        <v>21</v>
      </c>
      <c r="F22" s="54" t="s">
        <v>22</v>
      </c>
      <c r="G22" s="30">
        <v>19.0</v>
      </c>
      <c r="H22" s="29">
        <f t="shared" si="1"/>
        <v>76</v>
      </c>
      <c r="I22" s="30" t="s">
        <v>388</v>
      </c>
      <c r="J22" s="29"/>
      <c r="K22" s="30">
        <v>24.0</v>
      </c>
      <c r="L22" s="29">
        <f t="shared" si="3"/>
        <v>96</v>
      </c>
      <c r="M22" s="199">
        <v>24.5</v>
      </c>
      <c r="N22" s="29">
        <f t="shared" si="4"/>
        <v>98</v>
      </c>
      <c r="O22" s="30">
        <v>25.0</v>
      </c>
      <c r="P22" s="29">
        <f t="shared" si="10"/>
        <v>100</v>
      </c>
      <c r="Q22" s="29">
        <f t="shared" si="6"/>
        <v>370</v>
      </c>
      <c r="R22" s="32">
        <v>17.5</v>
      </c>
      <c r="S22" s="29">
        <f t="shared" si="7"/>
        <v>70</v>
      </c>
      <c r="T22" s="32" t="s">
        <v>465</v>
      </c>
      <c r="U22" s="24" t="str">
        <f t="shared" si="8"/>
        <v>#VALUE!</v>
      </c>
      <c r="V22" s="197">
        <f t="shared" si="9"/>
        <v>74</v>
      </c>
      <c r="W22" s="201"/>
      <c r="X22" s="192"/>
      <c r="Y22" s="21"/>
      <c r="Z22" s="21"/>
      <c r="AA22" s="21"/>
      <c r="AB22" s="21"/>
    </row>
    <row r="23" ht="34.5" customHeight="1">
      <c r="A23" s="34">
        <v>19.0</v>
      </c>
      <c r="B23" s="34">
        <v>220156.0</v>
      </c>
      <c r="C23" s="34"/>
      <c r="D23" s="72" t="s">
        <v>469</v>
      </c>
      <c r="E23" s="34" t="s">
        <v>21</v>
      </c>
      <c r="F23" s="54" t="s">
        <v>22</v>
      </c>
      <c r="G23" s="30">
        <v>17.5</v>
      </c>
      <c r="H23" s="29">
        <f t="shared" si="1"/>
        <v>70</v>
      </c>
      <c r="I23" s="30">
        <v>11.0</v>
      </c>
      <c r="J23" s="29">
        <f t="shared" ref="J23:J26" si="12">I23*4</f>
        <v>44</v>
      </c>
      <c r="K23" s="30">
        <v>16.5</v>
      </c>
      <c r="L23" s="29">
        <f t="shared" si="3"/>
        <v>66</v>
      </c>
      <c r="M23" s="199">
        <v>20.0</v>
      </c>
      <c r="N23" s="29">
        <f t="shared" si="4"/>
        <v>80</v>
      </c>
      <c r="O23" s="30">
        <v>20.0</v>
      </c>
      <c r="P23" s="29">
        <f t="shared" si="10"/>
        <v>80</v>
      </c>
      <c r="Q23" s="29">
        <f t="shared" si="6"/>
        <v>340</v>
      </c>
      <c r="R23" s="32">
        <v>17.5</v>
      </c>
      <c r="S23" s="29">
        <f t="shared" si="7"/>
        <v>70</v>
      </c>
      <c r="T23" s="32" t="s">
        <v>470</v>
      </c>
      <c r="U23" s="24">
        <f t="shared" si="8"/>
        <v>85</v>
      </c>
      <c r="V23" s="197">
        <f t="shared" si="9"/>
        <v>68</v>
      </c>
      <c r="W23" s="198"/>
      <c r="X23" s="192"/>
      <c r="Y23" s="21"/>
      <c r="Z23" s="21"/>
      <c r="AA23" s="21"/>
      <c r="AB23" s="21"/>
    </row>
    <row r="24" ht="34.5" customHeight="1">
      <c r="A24" s="34">
        <v>20.0</v>
      </c>
      <c r="B24" s="34">
        <v>120227.0</v>
      </c>
      <c r="C24" s="34"/>
      <c r="D24" s="72" t="s">
        <v>471</v>
      </c>
      <c r="E24" s="34" t="s">
        <v>21</v>
      </c>
      <c r="F24" s="54" t="s">
        <v>22</v>
      </c>
      <c r="G24" s="30">
        <v>10.5</v>
      </c>
      <c r="H24" s="29">
        <f t="shared" si="1"/>
        <v>42</v>
      </c>
      <c r="I24" s="30">
        <v>15.0</v>
      </c>
      <c r="J24" s="29">
        <f t="shared" si="12"/>
        <v>60</v>
      </c>
      <c r="K24" s="30">
        <v>13.5</v>
      </c>
      <c r="L24" s="29">
        <f t="shared" si="3"/>
        <v>54</v>
      </c>
      <c r="M24" s="199">
        <v>17.5</v>
      </c>
      <c r="N24" s="29">
        <f t="shared" si="4"/>
        <v>70</v>
      </c>
      <c r="O24" s="30">
        <v>10.5</v>
      </c>
      <c r="P24" s="29">
        <f t="shared" si="10"/>
        <v>42</v>
      </c>
      <c r="Q24" s="29">
        <f t="shared" si="6"/>
        <v>268</v>
      </c>
      <c r="R24" s="32">
        <v>15.5</v>
      </c>
      <c r="S24" s="29">
        <f t="shared" si="7"/>
        <v>62</v>
      </c>
      <c r="T24" s="32" t="s">
        <v>472</v>
      </c>
      <c r="U24" s="24">
        <f t="shared" si="8"/>
        <v>67</v>
      </c>
      <c r="V24" s="197">
        <f t="shared" si="9"/>
        <v>53.6</v>
      </c>
      <c r="W24" s="204"/>
      <c r="X24" s="192"/>
      <c r="Y24" s="21"/>
      <c r="Z24" s="21"/>
      <c r="AA24" s="21"/>
      <c r="AB24" s="21"/>
    </row>
    <row r="25" ht="34.5" customHeight="1">
      <c r="A25" s="34">
        <v>21.0</v>
      </c>
      <c r="B25" s="34">
        <v>200332.0</v>
      </c>
      <c r="C25" s="34"/>
      <c r="D25" s="72" t="s">
        <v>473</v>
      </c>
      <c r="E25" s="34" t="s">
        <v>25</v>
      </c>
      <c r="F25" s="54" t="s">
        <v>22</v>
      </c>
      <c r="G25" s="30">
        <v>18.0</v>
      </c>
      <c r="H25" s="29">
        <f t="shared" si="1"/>
        <v>72</v>
      </c>
      <c r="I25" s="30">
        <v>19.0</v>
      </c>
      <c r="J25" s="29">
        <f t="shared" si="12"/>
        <v>76</v>
      </c>
      <c r="K25" s="30">
        <v>20.0</v>
      </c>
      <c r="L25" s="29">
        <f t="shared" si="3"/>
        <v>80</v>
      </c>
      <c r="M25" s="199">
        <v>16.0</v>
      </c>
      <c r="N25" s="29">
        <f t="shared" si="4"/>
        <v>64</v>
      </c>
      <c r="O25" s="30">
        <v>15.0</v>
      </c>
      <c r="P25" s="29">
        <f t="shared" si="10"/>
        <v>60</v>
      </c>
      <c r="Q25" s="29">
        <f t="shared" si="6"/>
        <v>352</v>
      </c>
      <c r="R25" s="32">
        <v>19.0</v>
      </c>
      <c r="S25" s="29">
        <f t="shared" si="7"/>
        <v>76</v>
      </c>
      <c r="T25" s="200" t="s">
        <v>158</v>
      </c>
      <c r="U25" s="24">
        <f t="shared" si="8"/>
        <v>88</v>
      </c>
      <c r="V25" s="197">
        <f t="shared" si="9"/>
        <v>70.4</v>
      </c>
      <c r="W25" s="201"/>
      <c r="X25" s="192"/>
      <c r="Y25" s="21"/>
      <c r="Z25" s="21"/>
      <c r="AA25" s="21"/>
      <c r="AB25" s="21"/>
    </row>
    <row r="26" ht="34.5" customHeight="1">
      <c r="A26" s="34">
        <v>22.0</v>
      </c>
      <c r="B26" s="34">
        <v>140487.0</v>
      </c>
      <c r="C26" s="34"/>
      <c r="D26" s="72" t="s">
        <v>474</v>
      </c>
      <c r="E26" s="77" t="s">
        <v>21</v>
      </c>
      <c r="F26" s="54" t="s">
        <v>22</v>
      </c>
      <c r="G26" s="30">
        <v>12.0</v>
      </c>
      <c r="H26" s="29">
        <f t="shared" si="1"/>
        <v>48</v>
      </c>
      <c r="I26" s="30">
        <v>20.0</v>
      </c>
      <c r="J26" s="29">
        <f t="shared" si="12"/>
        <v>80</v>
      </c>
      <c r="K26" s="30">
        <v>16.5</v>
      </c>
      <c r="L26" s="29">
        <f t="shared" si="3"/>
        <v>66</v>
      </c>
      <c r="M26" s="199">
        <v>20.0</v>
      </c>
      <c r="N26" s="29">
        <f t="shared" si="4"/>
        <v>80</v>
      </c>
      <c r="O26" s="30">
        <v>23.0</v>
      </c>
      <c r="P26" s="29">
        <f t="shared" si="10"/>
        <v>92</v>
      </c>
      <c r="Q26" s="29">
        <f t="shared" si="6"/>
        <v>366</v>
      </c>
      <c r="R26" s="32">
        <v>17.5</v>
      </c>
      <c r="S26" s="29">
        <f t="shared" si="7"/>
        <v>70</v>
      </c>
      <c r="T26" s="200" t="s">
        <v>158</v>
      </c>
      <c r="U26" s="24">
        <f t="shared" si="8"/>
        <v>91.5</v>
      </c>
      <c r="V26" s="197">
        <f t="shared" si="9"/>
        <v>73.2</v>
      </c>
      <c r="W26" s="205"/>
      <c r="X26" s="192"/>
      <c r="Y26" s="21"/>
      <c r="Z26" s="21"/>
      <c r="AA26" s="21"/>
      <c r="AB26" s="21"/>
    </row>
    <row r="27" ht="34.5" customHeight="1">
      <c r="A27" s="34">
        <v>23.0</v>
      </c>
      <c r="B27" s="34">
        <v>170398.0</v>
      </c>
      <c r="C27" s="34"/>
      <c r="D27" s="72" t="s">
        <v>475</v>
      </c>
      <c r="E27" s="34" t="s">
        <v>25</v>
      </c>
      <c r="F27" s="54" t="s">
        <v>22</v>
      </c>
      <c r="G27" s="29"/>
      <c r="H27" s="30" t="s">
        <v>388</v>
      </c>
      <c r="I27" s="30" t="s">
        <v>388</v>
      </c>
      <c r="J27" s="29"/>
      <c r="K27" s="30">
        <v>17.5</v>
      </c>
      <c r="L27" s="29">
        <f t="shared" si="3"/>
        <v>70</v>
      </c>
      <c r="M27" s="199">
        <v>20.5</v>
      </c>
      <c r="N27" s="29">
        <f t="shared" si="4"/>
        <v>82</v>
      </c>
      <c r="O27" s="30">
        <v>23.0</v>
      </c>
      <c r="P27" s="29">
        <f t="shared" si="10"/>
        <v>92</v>
      </c>
      <c r="Q27" s="29" t="str">
        <f t="shared" si="6"/>
        <v>#VALUE!</v>
      </c>
      <c r="R27" s="32">
        <v>20.0</v>
      </c>
      <c r="S27" s="29">
        <f t="shared" si="7"/>
        <v>80</v>
      </c>
      <c r="T27" s="32" t="s">
        <v>476</v>
      </c>
      <c r="U27" s="24" t="str">
        <f t="shared" si="8"/>
        <v>#VALUE!</v>
      </c>
      <c r="V27" s="197" t="str">
        <f t="shared" si="9"/>
        <v>#VALUE!</v>
      </c>
      <c r="W27" s="201"/>
      <c r="X27" s="192"/>
      <c r="Y27" s="21"/>
      <c r="Z27" s="21"/>
      <c r="AA27" s="21"/>
      <c r="AB27" s="21"/>
    </row>
    <row r="28" ht="34.5" customHeight="1">
      <c r="A28" s="34">
        <v>24.0</v>
      </c>
      <c r="B28" s="34">
        <v>120046.0</v>
      </c>
      <c r="C28" s="34"/>
      <c r="D28" s="72" t="s">
        <v>477</v>
      </c>
      <c r="E28" s="34" t="s">
        <v>25</v>
      </c>
      <c r="F28" s="54" t="s">
        <v>22</v>
      </c>
      <c r="G28" s="30">
        <v>17.0</v>
      </c>
      <c r="H28" s="29">
        <f t="shared" ref="H28:H34" si="13">G28*4</f>
        <v>68</v>
      </c>
      <c r="I28" s="30">
        <v>24.0</v>
      </c>
      <c r="J28" s="29">
        <f>I28*4</f>
        <v>96</v>
      </c>
      <c r="K28" s="30">
        <v>22.5</v>
      </c>
      <c r="L28" s="29">
        <f t="shared" si="3"/>
        <v>90</v>
      </c>
      <c r="M28" s="199">
        <v>18.0</v>
      </c>
      <c r="N28" s="29">
        <f t="shared" si="4"/>
        <v>72</v>
      </c>
      <c r="O28" s="30">
        <v>24.0</v>
      </c>
      <c r="P28" s="29">
        <f t="shared" si="10"/>
        <v>96</v>
      </c>
      <c r="Q28" s="29">
        <f t="shared" si="6"/>
        <v>422</v>
      </c>
      <c r="R28" s="32">
        <v>17.0</v>
      </c>
      <c r="S28" s="29">
        <f t="shared" si="7"/>
        <v>68</v>
      </c>
      <c r="T28" s="200" t="s">
        <v>158</v>
      </c>
      <c r="U28" s="24">
        <f t="shared" si="8"/>
        <v>105.5</v>
      </c>
      <c r="V28" s="197">
        <f t="shared" si="9"/>
        <v>84.4</v>
      </c>
      <c r="W28" s="198"/>
      <c r="X28" s="192"/>
      <c r="Y28" s="21"/>
      <c r="Z28" s="21"/>
      <c r="AA28" s="21"/>
      <c r="AB28" s="21"/>
    </row>
    <row r="29" ht="34.5" customHeight="1">
      <c r="A29" s="34">
        <v>25.0</v>
      </c>
      <c r="B29" s="34">
        <v>120351.0</v>
      </c>
      <c r="C29" s="34"/>
      <c r="D29" s="72" t="s">
        <v>478</v>
      </c>
      <c r="E29" s="34" t="s">
        <v>25</v>
      </c>
      <c r="F29" s="54" t="s">
        <v>22</v>
      </c>
      <c r="G29" s="30">
        <v>14.0</v>
      </c>
      <c r="H29" s="29">
        <f t="shared" si="13"/>
        <v>56</v>
      </c>
      <c r="I29" s="30" t="s">
        <v>388</v>
      </c>
      <c r="J29" s="29"/>
      <c r="K29" s="30">
        <v>19.5</v>
      </c>
      <c r="L29" s="29">
        <f t="shared" si="3"/>
        <v>78</v>
      </c>
      <c r="M29" s="199">
        <v>17.0</v>
      </c>
      <c r="N29" s="29">
        <f t="shared" si="4"/>
        <v>68</v>
      </c>
      <c r="O29" s="29"/>
      <c r="P29" s="30" t="s">
        <v>388</v>
      </c>
      <c r="Q29" s="29" t="str">
        <f t="shared" si="6"/>
        <v>#VALUE!</v>
      </c>
      <c r="R29" s="32">
        <v>18.5</v>
      </c>
      <c r="S29" s="29">
        <f t="shared" si="7"/>
        <v>74</v>
      </c>
      <c r="T29" s="32" t="s">
        <v>479</v>
      </c>
      <c r="U29" s="24" t="str">
        <f t="shared" si="8"/>
        <v>#VALUE!</v>
      </c>
      <c r="V29" s="197" t="str">
        <f t="shared" si="9"/>
        <v>#VALUE!</v>
      </c>
      <c r="W29" s="198"/>
      <c r="X29" s="192"/>
      <c r="Y29" s="21"/>
      <c r="Z29" s="21"/>
      <c r="AA29" s="21"/>
      <c r="AB29" s="21"/>
    </row>
    <row r="30" ht="34.5" customHeight="1">
      <c r="A30" s="34">
        <v>26.0</v>
      </c>
      <c r="B30" s="34">
        <v>160301.0</v>
      </c>
      <c r="C30" s="34"/>
      <c r="D30" s="72" t="s">
        <v>480</v>
      </c>
      <c r="E30" s="34" t="s">
        <v>21</v>
      </c>
      <c r="F30" s="54" t="s">
        <v>22</v>
      </c>
      <c r="G30" s="30">
        <v>14.0</v>
      </c>
      <c r="H30" s="29">
        <f t="shared" si="13"/>
        <v>56</v>
      </c>
      <c r="I30" s="30">
        <v>23.3</v>
      </c>
      <c r="J30" s="29">
        <f t="shared" ref="J30:J34" si="14">I30*4</f>
        <v>93.2</v>
      </c>
      <c r="K30" s="30">
        <v>19.5</v>
      </c>
      <c r="L30" s="29">
        <f t="shared" si="3"/>
        <v>78</v>
      </c>
      <c r="M30" s="199">
        <v>17.0</v>
      </c>
      <c r="N30" s="29">
        <f t="shared" si="4"/>
        <v>68</v>
      </c>
      <c r="O30" s="30">
        <v>22.5</v>
      </c>
      <c r="P30" s="29">
        <f t="shared" ref="P30:P33" si="15">O30*4</f>
        <v>90</v>
      </c>
      <c r="Q30" s="29">
        <f t="shared" si="6"/>
        <v>385.2</v>
      </c>
      <c r="R30" s="32">
        <v>20.0</v>
      </c>
      <c r="S30" s="29">
        <f t="shared" si="7"/>
        <v>80</v>
      </c>
      <c r="T30" s="196" t="s">
        <v>481</v>
      </c>
      <c r="U30" s="24">
        <f t="shared" si="8"/>
        <v>96.3</v>
      </c>
      <c r="V30" s="197">
        <f t="shared" si="9"/>
        <v>77.04</v>
      </c>
      <c r="W30" s="205"/>
      <c r="X30" s="192"/>
      <c r="Y30" s="21"/>
      <c r="Z30" s="21"/>
      <c r="AA30" s="21"/>
      <c r="AB30" s="21"/>
    </row>
    <row r="31" ht="34.5" customHeight="1">
      <c r="A31" s="34">
        <v>27.0</v>
      </c>
      <c r="B31" s="34">
        <v>210401.0</v>
      </c>
      <c r="C31" s="34"/>
      <c r="D31" s="72" t="s">
        <v>482</v>
      </c>
      <c r="E31" s="34" t="s">
        <v>21</v>
      </c>
      <c r="F31" s="54" t="s">
        <v>22</v>
      </c>
      <c r="G31" s="30">
        <v>20.0</v>
      </c>
      <c r="H31" s="29">
        <f t="shared" si="13"/>
        <v>80</v>
      </c>
      <c r="I31" s="30">
        <v>24.8</v>
      </c>
      <c r="J31" s="29">
        <f t="shared" si="14"/>
        <v>99.2</v>
      </c>
      <c r="K31" s="30">
        <v>22.5</v>
      </c>
      <c r="L31" s="29">
        <f t="shared" si="3"/>
        <v>90</v>
      </c>
      <c r="M31" s="199">
        <v>23.0</v>
      </c>
      <c r="N31" s="29">
        <f t="shared" si="4"/>
        <v>92</v>
      </c>
      <c r="O31" s="30">
        <v>23.0</v>
      </c>
      <c r="P31" s="29">
        <f t="shared" si="15"/>
        <v>92</v>
      </c>
      <c r="Q31" s="29">
        <f t="shared" si="6"/>
        <v>453.2</v>
      </c>
      <c r="R31" s="32">
        <v>19.5</v>
      </c>
      <c r="S31" s="29">
        <f t="shared" si="7"/>
        <v>78</v>
      </c>
      <c r="T31" s="200" t="s">
        <v>168</v>
      </c>
      <c r="U31" s="24">
        <f t="shared" si="8"/>
        <v>113.3</v>
      </c>
      <c r="V31" s="197">
        <f t="shared" si="9"/>
        <v>90.64</v>
      </c>
      <c r="W31" s="198"/>
      <c r="X31" s="192"/>
      <c r="Y31" s="21"/>
      <c r="Z31" s="21"/>
      <c r="AA31" s="21"/>
      <c r="AB31" s="21"/>
    </row>
    <row r="32" ht="34.5" customHeight="1">
      <c r="A32" s="34">
        <v>28.0</v>
      </c>
      <c r="B32" s="34">
        <v>200268.0</v>
      </c>
      <c r="C32" s="34"/>
      <c r="D32" s="72" t="s">
        <v>483</v>
      </c>
      <c r="E32" s="34" t="s">
        <v>25</v>
      </c>
      <c r="F32" s="54" t="s">
        <v>22</v>
      </c>
      <c r="G32" s="30">
        <v>19.5</v>
      </c>
      <c r="H32" s="29">
        <f t="shared" si="13"/>
        <v>78</v>
      </c>
      <c r="I32" s="30">
        <v>24.5</v>
      </c>
      <c r="J32" s="29">
        <f t="shared" si="14"/>
        <v>98</v>
      </c>
      <c r="K32" s="30">
        <v>23.0</v>
      </c>
      <c r="L32" s="29">
        <f t="shared" si="3"/>
        <v>92</v>
      </c>
      <c r="M32" s="199">
        <v>22.5</v>
      </c>
      <c r="N32" s="29">
        <f t="shared" si="4"/>
        <v>90</v>
      </c>
      <c r="O32" s="30">
        <v>25.0</v>
      </c>
      <c r="P32" s="29">
        <f t="shared" si="15"/>
        <v>100</v>
      </c>
      <c r="Q32" s="29">
        <f t="shared" si="6"/>
        <v>458</v>
      </c>
      <c r="R32" s="32">
        <v>23.0</v>
      </c>
      <c r="S32" s="29">
        <f t="shared" si="7"/>
        <v>92</v>
      </c>
      <c r="T32" s="200" t="s">
        <v>183</v>
      </c>
      <c r="U32" s="24">
        <f t="shared" si="8"/>
        <v>114.5</v>
      </c>
      <c r="V32" s="197">
        <f t="shared" si="9"/>
        <v>91.6</v>
      </c>
      <c r="W32" s="201"/>
      <c r="X32" s="192"/>
      <c r="Y32" s="21"/>
      <c r="Z32" s="21"/>
      <c r="AA32" s="21"/>
      <c r="AB32" s="21"/>
    </row>
    <row r="33" ht="34.5" customHeight="1">
      <c r="A33" s="34">
        <v>29.0</v>
      </c>
      <c r="B33" s="34">
        <v>120099.0</v>
      </c>
      <c r="C33" s="34"/>
      <c r="D33" s="72" t="s">
        <v>484</v>
      </c>
      <c r="E33" s="34" t="s">
        <v>25</v>
      </c>
      <c r="F33" s="54" t="s">
        <v>22</v>
      </c>
      <c r="G33" s="30">
        <v>18.0</v>
      </c>
      <c r="H33" s="29">
        <f t="shared" si="13"/>
        <v>72</v>
      </c>
      <c r="I33" s="30">
        <v>23.5</v>
      </c>
      <c r="J33" s="29">
        <f t="shared" si="14"/>
        <v>94</v>
      </c>
      <c r="K33" s="30">
        <v>19.0</v>
      </c>
      <c r="L33" s="29">
        <f t="shared" si="3"/>
        <v>76</v>
      </c>
      <c r="M33" s="199">
        <v>21.0</v>
      </c>
      <c r="N33" s="29">
        <f t="shared" si="4"/>
        <v>84</v>
      </c>
      <c r="O33" s="30">
        <v>12.0</v>
      </c>
      <c r="P33" s="29">
        <f t="shared" si="15"/>
        <v>48</v>
      </c>
      <c r="Q33" s="29">
        <f t="shared" si="6"/>
        <v>374</v>
      </c>
      <c r="R33" s="32">
        <v>19.0</v>
      </c>
      <c r="S33" s="29">
        <f t="shared" si="7"/>
        <v>76</v>
      </c>
      <c r="T33" s="200" t="s">
        <v>158</v>
      </c>
      <c r="U33" s="24">
        <f t="shared" si="8"/>
        <v>93.5</v>
      </c>
      <c r="V33" s="197">
        <f t="shared" si="9"/>
        <v>74.8</v>
      </c>
      <c r="W33" s="198"/>
      <c r="X33" s="192"/>
      <c r="Y33" s="21"/>
      <c r="Z33" s="21"/>
      <c r="AA33" s="21"/>
      <c r="AB33" s="21"/>
    </row>
    <row r="34" ht="34.5" customHeight="1">
      <c r="A34" s="34">
        <v>30.0</v>
      </c>
      <c r="B34" s="34">
        <v>120044.0</v>
      </c>
      <c r="C34" s="34"/>
      <c r="D34" s="72" t="s">
        <v>485</v>
      </c>
      <c r="E34" s="34" t="s">
        <v>25</v>
      </c>
      <c r="F34" s="54" t="s">
        <v>22</v>
      </c>
      <c r="G34" s="30">
        <v>19.5</v>
      </c>
      <c r="H34" s="29">
        <f t="shared" si="13"/>
        <v>78</v>
      </c>
      <c r="I34" s="30">
        <v>14.0</v>
      </c>
      <c r="J34" s="29">
        <f t="shared" si="14"/>
        <v>56</v>
      </c>
      <c r="K34" s="30">
        <v>21.5</v>
      </c>
      <c r="L34" s="29">
        <f t="shared" si="3"/>
        <v>86</v>
      </c>
      <c r="M34" s="199">
        <v>19.5</v>
      </c>
      <c r="N34" s="29">
        <f t="shared" si="4"/>
        <v>78</v>
      </c>
      <c r="O34" s="29"/>
      <c r="P34" s="30" t="s">
        <v>388</v>
      </c>
      <c r="Q34" s="29" t="str">
        <f t="shared" si="6"/>
        <v>#VALUE!</v>
      </c>
      <c r="R34" s="32">
        <v>17.5</v>
      </c>
      <c r="S34" s="29">
        <f t="shared" si="7"/>
        <v>70</v>
      </c>
      <c r="T34" s="32" t="s">
        <v>486</v>
      </c>
      <c r="U34" s="24">
        <f t="shared" si="8"/>
        <v>74.5</v>
      </c>
      <c r="V34" s="197" t="str">
        <f t="shared" si="9"/>
        <v>#VALUE!</v>
      </c>
      <c r="W34" s="206"/>
      <c r="X34" s="192"/>
      <c r="Y34" s="21"/>
      <c r="Z34" s="21"/>
      <c r="AA34" s="21"/>
      <c r="AB34" s="21"/>
    </row>
    <row r="35" ht="34.5" customHeight="1">
      <c r="A35" s="60">
        <v>31.0</v>
      </c>
      <c r="B35" s="34">
        <v>230399.0</v>
      </c>
      <c r="C35" s="34"/>
      <c r="D35" s="72" t="s">
        <v>487</v>
      </c>
      <c r="E35" s="34" t="s">
        <v>25</v>
      </c>
      <c r="F35" s="54" t="s">
        <v>22</v>
      </c>
      <c r="G35" s="30"/>
      <c r="H35" s="30" t="s">
        <v>388</v>
      </c>
      <c r="I35" s="30"/>
      <c r="J35" s="29"/>
      <c r="K35" s="30"/>
      <c r="L35" s="30" t="s">
        <v>388</v>
      </c>
      <c r="M35" s="29"/>
      <c r="N35" s="30" t="s">
        <v>388</v>
      </c>
      <c r="O35" s="29"/>
      <c r="P35" s="30" t="s">
        <v>388</v>
      </c>
      <c r="Q35" s="29" t="str">
        <f t="shared" si="6"/>
        <v>#VALUE!</v>
      </c>
      <c r="R35" s="39"/>
      <c r="S35" s="29">
        <f t="shared" si="7"/>
        <v>0</v>
      </c>
      <c r="T35" s="32" t="s">
        <v>488</v>
      </c>
      <c r="U35" s="24"/>
      <c r="V35" s="197"/>
      <c r="W35" s="191"/>
      <c r="X35" s="192"/>
      <c r="Y35" s="21"/>
      <c r="Z35" s="21"/>
      <c r="AA35" s="21"/>
      <c r="AB35" s="21"/>
    </row>
    <row r="36" ht="34.5" customHeight="1">
      <c r="A36" s="34">
        <v>32.0</v>
      </c>
      <c r="B36" s="34">
        <v>120246.0</v>
      </c>
      <c r="C36" s="34"/>
      <c r="D36" s="72" t="s">
        <v>489</v>
      </c>
      <c r="E36" s="34" t="s">
        <v>21</v>
      </c>
      <c r="F36" s="54" t="s">
        <v>22</v>
      </c>
      <c r="G36" s="29"/>
      <c r="H36" s="30" t="s">
        <v>388</v>
      </c>
      <c r="I36" s="30" t="s">
        <v>388</v>
      </c>
      <c r="J36" s="29"/>
      <c r="K36" s="29"/>
      <c r="L36" s="30" t="s">
        <v>388</v>
      </c>
      <c r="M36" s="29"/>
      <c r="N36" s="30" t="s">
        <v>388</v>
      </c>
      <c r="O36" s="29"/>
      <c r="P36" s="30" t="s">
        <v>388</v>
      </c>
      <c r="Q36" s="29" t="str">
        <f t="shared" si="6"/>
        <v>#VALUE!</v>
      </c>
      <c r="R36" s="39"/>
      <c r="S36" s="29">
        <f t="shared" si="7"/>
        <v>0</v>
      </c>
      <c r="T36" s="39" t="s">
        <v>443</v>
      </c>
      <c r="U36" s="24"/>
      <c r="V36" s="197"/>
      <c r="W36" s="191"/>
      <c r="X36" s="192"/>
      <c r="Y36" s="21"/>
      <c r="Z36" s="21"/>
      <c r="AA36" s="21"/>
      <c r="AB36" s="21"/>
    </row>
    <row r="37" ht="34.5" customHeight="1">
      <c r="A37" s="34"/>
      <c r="B37" s="34"/>
      <c r="C37" s="34"/>
      <c r="D37" s="72"/>
      <c r="E37" s="34"/>
      <c r="F37" s="54"/>
      <c r="G37" s="29"/>
      <c r="H37" s="29"/>
      <c r="I37" s="30"/>
      <c r="J37" s="29"/>
      <c r="K37" s="29"/>
      <c r="L37" s="29"/>
      <c r="M37" s="29"/>
      <c r="N37" s="29"/>
      <c r="O37" s="29"/>
      <c r="P37" s="29"/>
      <c r="Q37" s="29"/>
      <c r="R37" s="39"/>
      <c r="S37" s="29"/>
      <c r="T37" s="39"/>
      <c r="U37" s="24"/>
      <c r="V37" s="197"/>
      <c r="W37" s="191"/>
      <c r="X37" s="192"/>
      <c r="Y37" s="21"/>
      <c r="Z37" s="21"/>
      <c r="AA37" s="21"/>
      <c r="AB37" s="21"/>
    </row>
    <row r="38" ht="34.5" customHeight="1">
      <c r="A38" s="34"/>
      <c r="B38" s="34"/>
      <c r="C38" s="34"/>
      <c r="D38" s="72"/>
      <c r="E38" s="34"/>
      <c r="F38" s="54"/>
      <c r="G38" s="29"/>
      <c r="H38" s="29"/>
      <c r="I38" s="30"/>
      <c r="J38" s="29"/>
      <c r="K38" s="29"/>
      <c r="L38" s="29"/>
      <c r="M38" s="29"/>
      <c r="N38" s="29"/>
      <c r="O38" s="29"/>
      <c r="P38" s="29"/>
      <c r="Q38" s="29"/>
      <c r="R38" s="39"/>
      <c r="S38" s="29"/>
      <c r="T38" s="39"/>
      <c r="U38" s="24"/>
      <c r="V38" s="197"/>
      <c r="W38" s="191"/>
      <c r="X38" s="192"/>
      <c r="Y38" s="21"/>
      <c r="Z38" s="21"/>
      <c r="AA38" s="21"/>
      <c r="AB38" s="21"/>
    </row>
    <row r="39" ht="34.5" customHeight="1">
      <c r="A39" s="34">
        <v>33.0</v>
      </c>
      <c r="B39" s="34">
        <v>120135.0</v>
      </c>
      <c r="C39" s="34"/>
      <c r="D39" s="72" t="s">
        <v>490</v>
      </c>
      <c r="E39" s="34" t="s">
        <v>21</v>
      </c>
      <c r="F39" s="54" t="s">
        <v>22</v>
      </c>
      <c r="G39" s="29"/>
      <c r="H39" s="30" t="s">
        <v>388</v>
      </c>
      <c r="I39" s="30" t="s">
        <v>388</v>
      </c>
      <c r="J39" s="29"/>
      <c r="K39" s="29"/>
      <c r="L39" s="30" t="s">
        <v>388</v>
      </c>
      <c r="M39" s="29"/>
      <c r="N39" s="30" t="s">
        <v>388</v>
      </c>
      <c r="O39" s="29"/>
      <c r="P39" s="30" t="s">
        <v>388</v>
      </c>
      <c r="Q39" s="30" t="s">
        <v>388</v>
      </c>
      <c r="R39" s="39"/>
      <c r="S39" s="29">
        <f t="shared" ref="S39:S41" si="16">R39*4</f>
        <v>0</v>
      </c>
      <c r="T39" s="39" t="s">
        <v>443</v>
      </c>
      <c r="U39" s="24"/>
      <c r="V39" s="197"/>
      <c r="W39" s="191"/>
      <c r="X39" s="192"/>
      <c r="Y39" s="21"/>
      <c r="Z39" s="21"/>
      <c r="AA39" s="21"/>
      <c r="AB39" s="21"/>
    </row>
    <row r="40" ht="34.5" customHeight="1">
      <c r="A40" s="34">
        <v>34.0</v>
      </c>
      <c r="B40" s="34">
        <v>190394.0</v>
      </c>
      <c r="C40" s="34"/>
      <c r="D40" s="72" t="s">
        <v>491</v>
      </c>
      <c r="E40" s="34" t="s">
        <v>25</v>
      </c>
      <c r="F40" s="54" t="s">
        <v>22</v>
      </c>
      <c r="G40" s="29"/>
      <c r="H40" s="30" t="s">
        <v>388</v>
      </c>
      <c r="I40" s="30" t="s">
        <v>388</v>
      </c>
      <c r="J40" s="29"/>
      <c r="K40" s="29"/>
      <c r="L40" s="30" t="s">
        <v>388</v>
      </c>
      <c r="M40" s="29"/>
      <c r="N40" s="30" t="s">
        <v>388</v>
      </c>
      <c r="O40" s="29"/>
      <c r="P40" s="30" t="s">
        <v>388</v>
      </c>
      <c r="Q40" s="30" t="s">
        <v>388</v>
      </c>
      <c r="R40" s="39"/>
      <c r="S40" s="29">
        <f t="shared" si="16"/>
        <v>0</v>
      </c>
      <c r="T40" s="39" t="s">
        <v>443</v>
      </c>
      <c r="U40" s="24"/>
      <c r="V40" s="197"/>
      <c r="W40" s="191"/>
      <c r="X40" s="192"/>
      <c r="Y40" s="21"/>
      <c r="Z40" s="21"/>
      <c r="AA40" s="21"/>
      <c r="AB40" s="21"/>
    </row>
    <row r="41" ht="34.5" customHeight="1">
      <c r="A41" s="34">
        <v>35.0</v>
      </c>
      <c r="B41" s="34">
        <v>150465.0</v>
      </c>
      <c r="C41" s="34"/>
      <c r="D41" s="72" t="s">
        <v>492</v>
      </c>
      <c r="E41" s="34" t="s">
        <v>25</v>
      </c>
      <c r="F41" s="54" t="s">
        <v>22</v>
      </c>
      <c r="G41" s="29"/>
      <c r="H41" s="30" t="s">
        <v>388</v>
      </c>
      <c r="I41" s="30" t="s">
        <v>388</v>
      </c>
      <c r="J41" s="29"/>
      <c r="K41" s="29"/>
      <c r="L41" s="30" t="s">
        <v>388</v>
      </c>
      <c r="M41" s="29"/>
      <c r="N41" s="30" t="s">
        <v>388</v>
      </c>
      <c r="O41" s="29"/>
      <c r="P41" s="30" t="s">
        <v>388</v>
      </c>
      <c r="Q41" s="30" t="s">
        <v>388</v>
      </c>
      <c r="R41" s="39"/>
      <c r="S41" s="29">
        <f t="shared" si="16"/>
        <v>0</v>
      </c>
      <c r="T41" s="39" t="s">
        <v>443</v>
      </c>
      <c r="U41" s="24"/>
      <c r="V41" s="197"/>
      <c r="W41" s="191"/>
      <c r="X41" s="192"/>
      <c r="Y41" s="21"/>
      <c r="Z41" s="21"/>
      <c r="AA41" s="21"/>
      <c r="AB41" s="21"/>
    </row>
    <row r="42" ht="19.5" hidden="1" customHeight="1">
      <c r="A42" s="24"/>
      <c r="B42" s="24"/>
      <c r="C42" s="24"/>
      <c r="D42" s="78"/>
      <c r="E42" s="24"/>
      <c r="F42" s="24"/>
      <c r="G42" s="24"/>
      <c r="H42" s="24"/>
      <c r="I42" s="24"/>
      <c r="J42" s="24"/>
      <c r="K42" s="24"/>
      <c r="L42" s="24"/>
      <c r="M42" s="24"/>
      <c r="N42" s="161"/>
      <c r="O42" s="161"/>
      <c r="P42" s="24"/>
      <c r="Q42" s="24"/>
      <c r="R42" s="24"/>
      <c r="S42" s="24"/>
      <c r="T42" s="24"/>
      <c r="U42" s="24"/>
      <c r="V42" s="197"/>
      <c r="W42" s="191"/>
      <c r="X42" s="192"/>
      <c r="Y42" s="21"/>
      <c r="Z42" s="21"/>
      <c r="AA42" s="21"/>
      <c r="AB42" s="21"/>
    </row>
    <row r="43" ht="19.5" hidden="1" customHeight="1">
      <c r="A43" s="24"/>
      <c r="B43" s="24"/>
      <c r="C43" s="24"/>
      <c r="D43" s="78"/>
      <c r="E43" s="24"/>
      <c r="F43" s="24"/>
      <c r="G43" s="24"/>
      <c r="H43" s="24"/>
      <c r="I43" s="24"/>
      <c r="J43" s="24"/>
      <c r="K43" s="24"/>
      <c r="L43" s="24"/>
      <c r="M43" s="24"/>
      <c r="N43" s="161"/>
      <c r="O43" s="161"/>
      <c r="P43" s="24"/>
      <c r="Q43" s="24"/>
      <c r="R43" s="24"/>
      <c r="S43" s="24"/>
      <c r="T43" s="24"/>
      <c r="U43" s="24"/>
      <c r="V43" s="197"/>
      <c r="W43" s="191"/>
      <c r="X43" s="192"/>
      <c r="Y43" s="21"/>
      <c r="Z43" s="21"/>
      <c r="AA43" s="21"/>
      <c r="AB43" s="21"/>
    </row>
    <row r="44" ht="19.5" hidden="1" customHeight="1">
      <c r="A44" s="24"/>
      <c r="B44" s="24"/>
      <c r="C44" s="24"/>
      <c r="D44" s="78"/>
      <c r="E44" s="24"/>
      <c r="F44" s="24"/>
      <c r="G44" s="24"/>
      <c r="H44" s="24"/>
      <c r="I44" s="24"/>
      <c r="J44" s="24"/>
      <c r="K44" s="24"/>
      <c r="L44" s="24"/>
      <c r="M44" s="24"/>
      <c r="N44" s="161"/>
      <c r="O44" s="161"/>
      <c r="P44" s="24"/>
      <c r="Q44" s="24"/>
      <c r="R44" s="24"/>
      <c r="S44" s="24"/>
      <c r="T44" s="24"/>
      <c r="U44" s="24"/>
      <c r="V44" s="197"/>
      <c r="W44" s="191"/>
      <c r="X44" s="192"/>
      <c r="Y44" s="21"/>
      <c r="Z44" s="21"/>
      <c r="AA44" s="21"/>
      <c r="AB44" s="21"/>
    </row>
    <row r="45" ht="19.5" hidden="1" customHeight="1">
      <c r="A45" s="24"/>
      <c r="B45" s="24"/>
      <c r="C45" s="24"/>
      <c r="D45" s="78"/>
      <c r="E45" s="24"/>
      <c r="F45" s="24"/>
      <c r="G45" s="24"/>
      <c r="H45" s="24"/>
      <c r="I45" s="24"/>
      <c r="J45" s="24"/>
      <c r="K45" s="24"/>
      <c r="L45" s="24"/>
      <c r="M45" s="24"/>
      <c r="N45" s="161"/>
      <c r="O45" s="161"/>
      <c r="P45" s="24"/>
      <c r="Q45" s="24"/>
      <c r="R45" s="24"/>
      <c r="S45" s="24"/>
      <c r="T45" s="24"/>
      <c r="U45" s="24"/>
      <c r="V45" s="197"/>
      <c r="W45" s="191"/>
      <c r="X45" s="192"/>
      <c r="Y45" s="21"/>
      <c r="Z45" s="21"/>
      <c r="AA45" s="21"/>
      <c r="AB45" s="21"/>
    </row>
    <row r="46" ht="15.75" hidden="1" customHeight="1">
      <c r="A46" s="24"/>
      <c r="B46" s="24"/>
      <c r="C46" s="24"/>
      <c r="D46" s="78"/>
      <c r="E46" s="24"/>
      <c r="F46" s="24"/>
      <c r="G46" s="24"/>
      <c r="H46" s="81"/>
      <c r="I46" s="81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197"/>
      <c r="W46" s="191"/>
      <c r="X46" s="192"/>
      <c r="Y46" s="21"/>
      <c r="Z46" s="21"/>
      <c r="AA46" s="21"/>
      <c r="AB46" s="21"/>
    </row>
    <row r="47" ht="21.75" customHeight="1">
      <c r="A47" s="42"/>
      <c r="B47" s="43"/>
      <c r="C47" s="43"/>
      <c r="D47" s="55" t="s">
        <v>67</v>
      </c>
      <c r="E47" s="49"/>
      <c r="F47" s="49"/>
      <c r="G47" s="45"/>
      <c r="H47" s="169">
        <f>AVERAGE(H5:H46)</f>
        <v>72.82758621</v>
      </c>
      <c r="I47" s="169"/>
      <c r="J47" s="169">
        <f>AVERAGE(J5:J46)</f>
        <v>81.46153846</v>
      </c>
      <c r="K47" s="169"/>
      <c r="L47" s="169">
        <f>AVERAGE(L5:L46)</f>
        <v>81.26666667</v>
      </c>
      <c r="M47" s="169"/>
      <c r="N47" s="169">
        <f>AVERAGE(N5:N46)</f>
        <v>79</v>
      </c>
      <c r="O47" s="169"/>
      <c r="P47" s="207">
        <v>79.7</v>
      </c>
      <c r="Q47" s="169"/>
      <c r="R47" s="169"/>
      <c r="S47" s="207">
        <v>79.7</v>
      </c>
      <c r="T47" s="169"/>
      <c r="U47" s="169"/>
      <c r="V47" s="208" t="str">
        <f>AVERAGE(V5:V46)</f>
        <v>#VALUE!</v>
      </c>
      <c r="W47" s="186"/>
      <c r="X47" s="187"/>
      <c r="Y47" s="4"/>
      <c r="Z47" s="4"/>
      <c r="AA47" s="4"/>
      <c r="AB47" s="4"/>
    </row>
    <row r="48" ht="21.75" customHeight="1">
      <c r="A48" s="42"/>
      <c r="B48" s="43"/>
      <c r="C48" s="43"/>
      <c r="D48" s="209" t="s">
        <v>68</v>
      </c>
      <c r="E48" s="210"/>
      <c r="F48" s="210"/>
      <c r="G48" s="171"/>
      <c r="H48" s="24">
        <f>MAX(H5:H46)</f>
        <v>88</v>
      </c>
      <c r="I48" s="24"/>
      <c r="J48" s="24">
        <f>MAX(J5:J46)</f>
        <v>99.2</v>
      </c>
      <c r="K48" s="24"/>
      <c r="L48" s="24">
        <f>MAX(L5:L46)</f>
        <v>100</v>
      </c>
      <c r="M48" s="24"/>
      <c r="N48" s="24">
        <f>MAX(N5:N46)</f>
        <v>98</v>
      </c>
      <c r="O48" s="24"/>
      <c r="P48" s="24">
        <f>MAX(P5:P46)</f>
        <v>100</v>
      </c>
      <c r="Q48" s="24"/>
      <c r="R48" s="24"/>
      <c r="S48" s="24">
        <f>MAX(S5:S46)</f>
        <v>96</v>
      </c>
      <c r="T48" s="24"/>
      <c r="U48" s="24"/>
      <c r="V48" s="197" t="str">
        <f>MAX(V5:V46)</f>
        <v>#VALUE!</v>
      </c>
      <c r="W48" s="186"/>
      <c r="X48" s="187"/>
      <c r="Y48" s="4"/>
      <c r="Z48" s="4"/>
      <c r="AA48" s="4"/>
      <c r="AB48" s="4"/>
    </row>
    <row r="49" ht="22.5" customHeight="1">
      <c r="A49" s="86"/>
      <c r="B49" s="86"/>
      <c r="C49" s="86"/>
      <c r="D49" s="209" t="s">
        <v>69</v>
      </c>
      <c r="E49" s="210"/>
      <c r="F49" s="210"/>
      <c r="G49" s="171"/>
      <c r="H49" s="24">
        <f>MIN(H5:H46)</f>
        <v>42</v>
      </c>
      <c r="I49" s="24"/>
      <c r="J49" s="24">
        <f>MIN(J5:J46)</f>
        <v>16</v>
      </c>
      <c r="K49" s="24"/>
      <c r="L49" s="24">
        <f>MIN(L5:L46)</f>
        <v>38</v>
      </c>
      <c r="M49" s="24"/>
      <c r="N49" s="24">
        <f>MIN(N5:N46)</f>
        <v>40</v>
      </c>
      <c r="O49" s="24"/>
      <c r="P49" s="24">
        <f>MIN(P5:P46)</f>
        <v>42</v>
      </c>
      <c r="Q49" s="24"/>
      <c r="R49" s="24"/>
      <c r="S49" s="24">
        <f>MIN(S5:S46)</f>
        <v>0</v>
      </c>
      <c r="T49" s="24"/>
      <c r="U49" s="24"/>
      <c r="V49" s="197" t="str">
        <f>MIN(V5:V46)</f>
        <v>#VALUE!</v>
      </c>
      <c r="W49" s="186"/>
      <c r="X49" s="187"/>
      <c r="Y49" s="4"/>
      <c r="Z49" s="4"/>
      <c r="AA49" s="4"/>
      <c r="AB49" s="4"/>
    </row>
    <row r="50" ht="34.5" customHeight="1">
      <c r="A50" s="87"/>
      <c r="B50" s="47"/>
      <c r="C50" s="46"/>
      <c r="D50" s="211" t="s">
        <v>70</v>
      </c>
      <c r="E50" s="212"/>
      <c r="F50" s="212"/>
      <c r="G50" s="174"/>
      <c r="H50" s="24">
        <f>COUNTIFS(H5:H44, "&lt;40")</f>
        <v>0</v>
      </c>
      <c r="I50" s="24"/>
      <c r="J50" s="24">
        <f>COUNTIFS(J5:J44, "&lt;40")</f>
        <v>1</v>
      </c>
      <c r="K50" s="24"/>
      <c r="L50" s="24">
        <f>COUNTIFS(L5:L44, "&lt;40")</f>
        <v>1</v>
      </c>
      <c r="M50" s="24"/>
      <c r="N50" s="24">
        <f>COUNTIFS(N5:N44, "&lt;40")</f>
        <v>0</v>
      </c>
      <c r="O50" s="24"/>
      <c r="P50" s="24">
        <f>COUNTIFS(P5:P44, "&lt;40")</f>
        <v>0</v>
      </c>
      <c r="Q50" s="24"/>
      <c r="R50" s="24"/>
      <c r="S50" s="24">
        <f>COUNTIFS(S5:S44, "&lt;40")</f>
        <v>5</v>
      </c>
      <c r="T50" s="24"/>
      <c r="U50" s="24"/>
      <c r="V50" s="24">
        <f>COUNTIFS(V5:V44, "&lt;=4")</f>
        <v>0</v>
      </c>
      <c r="W50" s="213"/>
      <c r="X50" s="4"/>
      <c r="Y50" s="4"/>
      <c r="Z50" s="4"/>
      <c r="AA50" s="4"/>
      <c r="AB50" s="4"/>
    </row>
    <row r="51" ht="15.75" customHeight="1">
      <c r="A51" s="46"/>
      <c r="B51" s="24"/>
      <c r="C51" s="24"/>
      <c r="D51" s="211" t="s">
        <v>71</v>
      </c>
      <c r="E51" s="212"/>
      <c r="F51" s="212"/>
      <c r="G51" s="174"/>
      <c r="H51" s="24">
        <f>COUNTIFS(H5:H44, "&gt;=60")</f>
        <v>25</v>
      </c>
      <c r="I51" s="24"/>
      <c r="J51" s="24">
        <f>COUNTIFS(J5:J44, "&gt;=60")</f>
        <v>23</v>
      </c>
      <c r="K51" s="24"/>
      <c r="L51" s="24">
        <f>COUNTIFS(L5:L44, "&gt;=60")</f>
        <v>28</v>
      </c>
      <c r="M51" s="24"/>
      <c r="N51" s="24">
        <f>COUNTIFS(N5:N44, "&gt;=60")</f>
        <v>29</v>
      </c>
      <c r="O51" s="24"/>
      <c r="P51" s="24">
        <f>COUNTIFS(P5:P44, "&gt;=60")</f>
        <v>22</v>
      </c>
      <c r="Q51" s="24"/>
      <c r="R51" s="24"/>
      <c r="S51" s="24">
        <f>COUNTIFS(S5:S44, "&gt;=60")</f>
        <v>29</v>
      </c>
      <c r="T51" s="24"/>
      <c r="U51" s="24"/>
      <c r="V51" s="24">
        <f>COUNTIFS(V5:V44, "&gt;=6")</f>
        <v>25</v>
      </c>
      <c r="W51" s="58"/>
      <c r="X51" s="58"/>
      <c r="Y51" s="58"/>
      <c r="Z51" s="58"/>
      <c r="AA51" s="58"/>
      <c r="AB51" s="58"/>
    </row>
    <row r="52" ht="15.75" customHeight="1">
      <c r="A52" s="156" t="s">
        <v>72</v>
      </c>
      <c r="B52" s="58"/>
      <c r="C52" s="4"/>
      <c r="D52" s="89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4"/>
      <c r="Y52" s="4"/>
      <c r="Z52" s="4"/>
      <c r="AA52" s="4"/>
      <c r="AB52" s="4"/>
    </row>
    <row r="53" ht="12.75" customHeight="1">
      <c r="A53" s="4"/>
      <c r="B53" s="58"/>
      <c r="C53" s="4"/>
      <c r="D53" s="89"/>
      <c r="E53" s="58"/>
      <c r="F53" s="58"/>
      <c r="G53" s="4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4"/>
      <c r="Y53" s="4"/>
      <c r="Z53" s="4"/>
      <c r="AA53" s="4"/>
      <c r="AB53" s="4"/>
    </row>
    <row r="54" ht="12.75" customHeight="1">
      <c r="A54" s="156"/>
      <c r="B54" s="58"/>
      <c r="C54" s="4"/>
      <c r="D54" s="89"/>
      <c r="E54" s="58"/>
      <c r="F54" s="58"/>
      <c r="G54" s="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4"/>
      <c r="Y54" s="4"/>
      <c r="Z54" s="4"/>
      <c r="AA54" s="4"/>
      <c r="AB54" s="4"/>
    </row>
    <row r="55" ht="15.75" customHeight="1">
      <c r="A55" s="157" t="s">
        <v>73</v>
      </c>
      <c r="B55" s="157"/>
      <c r="C55" s="157"/>
      <c r="D55" s="89"/>
      <c r="E55" s="58"/>
      <c r="F55" s="58"/>
      <c r="G55" s="157"/>
      <c r="H55" s="157"/>
      <c r="I55" s="66" t="s">
        <v>74</v>
      </c>
      <c r="J55" s="157"/>
      <c r="K55" s="157"/>
      <c r="L55" s="4"/>
      <c r="M55" s="157"/>
      <c r="N55" s="58"/>
      <c r="O55" s="58"/>
      <c r="P55" s="58"/>
      <c r="Q55" s="58"/>
      <c r="R55" s="214"/>
      <c r="S55" s="214"/>
      <c r="T55" s="214" t="s">
        <v>444</v>
      </c>
      <c r="U55" s="157" t="s">
        <v>75</v>
      </c>
      <c r="V55" s="58"/>
      <c r="W55" s="58"/>
      <c r="X55" s="4"/>
      <c r="Y55" s="4"/>
      <c r="Z55" s="4"/>
      <c r="AA55" s="4"/>
      <c r="AB55" s="4"/>
    </row>
    <row r="56" ht="15.75" customHeight="1">
      <c r="A56" s="4"/>
      <c r="B56" s="33"/>
      <c r="C56" s="33"/>
      <c r="D56" s="215"/>
      <c r="E56" s="216"/>
      <c r="F56" s="216"/>
      <c r="G56" s="217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58"/>
      <c r="X56" s="58"/>
      <c r="Y56" s="58"/>
      <c r="Z56" s="58"/>
      <c r="AA56" s="58"/>
      <c r="AB56" s="58"/>
    </row>
    <row r="57" ht="15.75" customHeight="1">
      <c r="A57" s="4"/>
      <c r="B57" s="33"/>
      <c r="C57" s="33"/>
      <c r="D57" s="215"/>
      <c r="E57" s="216"/>
      <c r="F57" s="216"/>
      <c r="G57" s="217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58"/>
      <c r="X57" s="58"/>
      <c r="Y57" s="58"/>
      <c r="Z57" s="58"/>
      <c r="AA57" s="58"/>
      <c r="AB57" s="58"/>
    </row>
    <row r="58" ht="15.75" customHeight="1">
      <c r="A58" s="4"/>
      <c r="B58" s="33"/>
      <c r="C58" s="33"/>
      <c r="D58" s="215"/>
      <c r="E58" s="216"/>
      <c r="F58" s="216"/>
      <c r="G58" s="217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58"/>
      <c r="X58" s="58"/>
      <c r="Y58" s="58"/>
      <c r="Z58" s="58"/>
      <c r="AA58" s="58"/>
      <c r="AB58" s="58"/>
    </row>
    <row r="59" ht="15.75" customHeight="1">
      <c r="A59" s="4"/>
      <c r="B59" s="33"/>
      <c r="C59" s="33"/>
      <c r="D59" s="215"/>
      <c r="E59" s="216"/>
      <c r="F59" s="216"/>
      <c r="G59" s="217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58"/>
      <c r="X59" s="58"/>
      <c r="Y59" s="58"/>
      <c r="Z59" s="58"/>
      <c r="AA59" s="58"/>
      <c r="AB59" s="58"/>
    </row>
    <row r="60" ht="15.75" customHeight="1">
      <c r="A60" s="4"/>
      <c r="B60" s="33"/>
      <c r="C60" s="33"/>
      <c r="D60" s="175"/>
      <c r="E60" s="33"/>
      <c r="F60" s="33"/>
      <c r="G60" s="33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</row>
    <row r="61" ht="15.75" customHeight="1">
      <c r="A61" s="4"/>
      <c r="B61" s="58"/>
      <c r="C61" s="4"/>
      <c r="D61" s="89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89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89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89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89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89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89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89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89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89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89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89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89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89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89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89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89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89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89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89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89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89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89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89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89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89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89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89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89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89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89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89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89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89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89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89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89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89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89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89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89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89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89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89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89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89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89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89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89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89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89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89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89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89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89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89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89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89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89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89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89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89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89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89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89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89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89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89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89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89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89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89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89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89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89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89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89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89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89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89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89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89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89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89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89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89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89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89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89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89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89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89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89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89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89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89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89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89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89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89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89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89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89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89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89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89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89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89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89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89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89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89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89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89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89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89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89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89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89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89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89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89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89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89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89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89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89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89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89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89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89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89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89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89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89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89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89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89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89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89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89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89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89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89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89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89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89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89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89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89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89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89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89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89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89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89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89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89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89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89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89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89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89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89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89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89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89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89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89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89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89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89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89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89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89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89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89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89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89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89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89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89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89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89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89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89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89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89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89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89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89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89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89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89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89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89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89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89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89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89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89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89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89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89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89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89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89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89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89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89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89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89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89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89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89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89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89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89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89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89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89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89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89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89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89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89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89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89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89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89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89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89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89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89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89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89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89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89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89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89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89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89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89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89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89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89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89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89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89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89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89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89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89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89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89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89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89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89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89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89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89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89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89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89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89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89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89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89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89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89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89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89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89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89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89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89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89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89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89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89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89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89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89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89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89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89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89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89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89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89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89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89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89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89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89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89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89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89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89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89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89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89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89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89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89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89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89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89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89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89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89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89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89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89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89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89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89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89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89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89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89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89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89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89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89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89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89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89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89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89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89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89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89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89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89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89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89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89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89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89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89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89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89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89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89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89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89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89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89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89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89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89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89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89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89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89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89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89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89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89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89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89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89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89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89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89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89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89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89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89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89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89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89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89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89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89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89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89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89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89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89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89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89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89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89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89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89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89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89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89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89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89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89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89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89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89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89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89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89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89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89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89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89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89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89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89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89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89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89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89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89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89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89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89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89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89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89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89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89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89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89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89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89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89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89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89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89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89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89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89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89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89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89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89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89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89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89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89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89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89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89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89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89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89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89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89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89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89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89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89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89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89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89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89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89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89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89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89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89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89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89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89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89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89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89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89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89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89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89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89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89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89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89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89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89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89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89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89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89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89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89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89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89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89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89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89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89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89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89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89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89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89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89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89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89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89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89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89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89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89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89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89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89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89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89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89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89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89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89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89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89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89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89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89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89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89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89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89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89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89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89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89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89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89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89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89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89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89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89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89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89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89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89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89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89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89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89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89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89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89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89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89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89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89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89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89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89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89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89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89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89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89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89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89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89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89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89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89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89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89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89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89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89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89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89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89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89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89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89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89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89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89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89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89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89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89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89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89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89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89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89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89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89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89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89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89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89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89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89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89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89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89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89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89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89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89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89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89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89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89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89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89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89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89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89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89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89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89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89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89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89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89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89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89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89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89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89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89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89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89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89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89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89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89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89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89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89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89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89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89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89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89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89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89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89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89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89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89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89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89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89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89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89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89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89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89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89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89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89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89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89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89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89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89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89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89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89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89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89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89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89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89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89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89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89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89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89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89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89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89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89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89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89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89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89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89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89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89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89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89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89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89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89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89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89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89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89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89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89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89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89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89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89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89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89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89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89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89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89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89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89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89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89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89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89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89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89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89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89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89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89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89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89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89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89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89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89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89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89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89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89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89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89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89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89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89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89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89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89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89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89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89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89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89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89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89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89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89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89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89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89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89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89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89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89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89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89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89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89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89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89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89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89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89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89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89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89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89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89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89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89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89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89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89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89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89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89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89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89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89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89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89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89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89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89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89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89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89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89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89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89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89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89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89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89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89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89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89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89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89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89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89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89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89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89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89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89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89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89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89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89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89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89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89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89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89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89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89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89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89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89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89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89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89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89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89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89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89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89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89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89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89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89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89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89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89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89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89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89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89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89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89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89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89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89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89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89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89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89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89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89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89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89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89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89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89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89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89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89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89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89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89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89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89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89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89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89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89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89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89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89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89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89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89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89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89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89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89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89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89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89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89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89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89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89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89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89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89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89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89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89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89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89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89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89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89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89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89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89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89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89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89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89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89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89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89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89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89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89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89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89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89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89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89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89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89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89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89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89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89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89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89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89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89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89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89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89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89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89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89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89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89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89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89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89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89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89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89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89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89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89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89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89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89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89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89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89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89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89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89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  <row r="1001" ht="15.75" customHeight="1">
      <c r="A1001" s="4"/>
      <c r="B1001" s="58"/>
      <c r="C1001" s="4"/>
      <c r="D1001" s="89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4"/>
      <c r="X1001" s="4"/>
      <c r="Y1001" s="4"/>
      <c r="Z1001" s="4"/>
      <c r="AA1001" s="4"/>
      <c r="AB1001" s="4"/>
    </row>
    <row r="1002" ht="15.75" customHeight="1">
      <c r="A1002" s="4"/>
      <c r="B1002" s="58"/>
      <c r="C1002" s="4"/>
      <c r="D1002" s="89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4"/>
      <c r="X1002" s="4"/>
      <c r="Y1002" s="4"/>
      <c r="Z1002" s="4"/>
      <c r="AA1002" s="4"/>
      <c r="AB1002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42" footer="0.0" header="0.0" left="0.25" right="0.25" top="0.46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3" width="5.71"/>
    <col customWidth="1" min="14" max="14" width="7.71"/>
    <col customWidth="1" min="15" max="15" width="4.57"/>
    <col customWidth="1" min="16" max="16" width="5.71"/>
    <col customWidth="1" min="17" max="17" width="7.0"/>
    <col customWidth="1" min="18" max="18" width="7.71"/>
    <col customWidth="1" min="19" max="19" width="7.14"/>
    <col customWidth="1" min="20" max="20" width="29.0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390</v>
      </c>
      <c r="B2" s="18"/>
      <c r="C2" s="53"/>
      <c r="D2" s="144" t="s">
        <v>191</v>
      </c>
      <c r="E2" s="130" t="s">
        <v>8</v>
      </c>
      <c r="F2" s="130" t="s">
        <v>9</v>
      </c>
      <c r="G2" s="19" t="s">
        <v>493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6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4.5" customHeight="1">
      <c r="A5" s="34">
        <v>1.0</v>
      </c>
      <c r="B5" s="24">
        <v>230128.0</v>
      </c>
      <c r="C5" s="218">
        <v>9401.0</v>
      </c>
      <c r="D5" s="26" t="s">
        <v>494</v>
      </c>
      <c r="E5" s="25" t="s">
        <v>21</v>
      </c>
      <c r="F5" s="27" t="s">
        <v>137</v>
      </c>
      <c r="G5" s="30">
        <v>12.0</v>
      </c>
      <c r="H5" s="29">
        <f t="shared" ref="H5:H9" si="1">G5*4</f>
        <v>48</v>
      </c>
      <c r="I5" s="30">
        <v>15.0</v>
      </c>
      <c r="J5" s="29">
        <f t="shared" ref="J5:J14" si="2">I5*4</f>
        <v>60</v>
      </c>
      <c r="K5" s="30">
        <v>13.0</v>
      </c>
      <c r="L5" s="29">
        <f t="shared" ref="L5:L42" si="3">K5*4</f>
        <v>52</v>
      </c>
      <c r="M5" s="30">
        <v>16.5</v>
      </c>
      <c r="N5" s="29">
        <f t="shared" ref="N5:N19" si="4">M5*4</f>
        <v>66</v>
      </c>
      <c r="O5" s="30">
        <v>10.0</v>
      </c>
      <c r="P5" s="29">
        <f t="shared" ref="P5:P13" si="5">O5*4</f>
        <v>40</v>
      </c>
      <c r="Q5" s="29">
        <f t="shared" ref="Q5:Q9" si="6">SUM(H5+J5+L5+N5+P5)</f>
        <v>266</v>
      </c>
      <c r="R5" s="30">
        <v>12.5</v>
      </c>
      <c r="S5" s="29">
        <f t="shared" ref="S5:S9" si="7">R5*4</f>
        <v>50</v>
      </c>
      <c r="T5" s="219" t="s">
        <v>495</v>
      </c>
      <c r="U5" s="34">
        <f t="shared" ref="U5:U16" si="8">SUM(G5+I5+K5+M5+O5)</f>
        <v>66.5</v>
      </c>
      <c r="V5" s="34">
        <f t="shared" ref="V5:V16" si="9">Q5*0.2</f>
        <v>53.2</v>
      </c>
      <c r="W5" s="14"/>
      <c r="X5" s="14"/>
      <c r="Y5" s="14"/>
      <c r="Z5" s="14"/>
      <c r="AA5" s="14"/>
      <c r="AB5" s="14"/>
    </row>
    <row r="6" ht="34.5" customHeight="1">
      <c r="A6" s="24">
        <v>2.0</v>
      </c>
      <c r="B6" s="24">
        <v>120204.0</v>
      </c>
      <c r="C6" s="218">
        <v>9402.0</v>
      </c>
      <c r="D6" s="26" t="s">
        <v>496</v>
      </c>
      <c r="E6" s="131" t="s">
        <v>25</v>
      </c>
      <c r="F6" s="24" t="s">
        <v>137</v>
      </c>
      <c r="G6" s="30">
        <v>19.0</v>
      </c>
      <c r="H6" s="29">
        <f t="shared" si="1"/>
        <v>76</v>
      </c>
      <c r="I6" s="30">
        <v>24.3</v>
      </c>
      <c r="J6" s="29">
        <f t="shared" si="2"/>
        <v>97.2</v>
      </c>
      <c r="K6" s="30">
        <v>23.0</v>
      </c>
      <c r="L6" s="29">
        <f t="shared" si="3"/>
        <v>92</v>
      </c>
      <c r="M6" s="30">
        <v>24.0</v>
      </c>
      <c r="N6" s="29">
        <f t="shared" si="4"/>
        <v>96</v>
      </c>
      <c r="O6" s="30">
        <v>25.0</v>
      </c>
      <c r="P6" s="29">
        <f t="shared" si="5"/>
        <v>100</v>
      </c>
      <c r="Q6" s="29">
        <f t="shared" si="6"/>
        <v>461.2</v>
      </c>
      <c r="R6" s="32">
        <v>25.0</v>
      </c>
      <c r="S6" s="29">
        <f t="shared" si="7"/>
        <v>100</v>
      </c>
      <c r="T6" s="220" t="s">
        <v>497</v>
      </c>
      <c r="U6" s="34">
        <f t="shared" si="8"/>
        <v>115.3</v>
      </c>
      <c r="V6" s="34">
        <f t="shared" si="9"/>
        <v>92.24</v>
      </c>
      <c r="W6" s="14"/>
      <c r="X6" s="14"/>
      <c r="Y6" s="14"/>
      <c r="Z6" s="14"/>
      <c r="AA6" s="14"/>
      <c r="AB6" s="14"/>
    </row>
    <row r="7" ht="34.5" customHeight="1">
      <c r="A7" s="24">
        <v>3.0</v>
      </c>
      <c r="B7" s="24">
        <v>120168.0</v>
      </c>
      <c r="C7" s="218">
        <v>9403.0</v>
      </c>
      <c r="D7" s="134" t="s">
        <v>498</v>
      </c>
      <c r="E7" s="25" t="s">
        <v>25</v>
      </c>
      <c r="F7" s="27" t="s">
        <v>137</v>
      </c>
      <c r="G7" s="30">
        <v>19.0</v>
      </c>
      <c r="H7" s="29">
        <f t="shared" si="1"/>
        <v>76</v>
      </c>
      <c r="I7" s="30">
        <v>23.3</v>
      </c>
      <c r="J7" s="29">
        <f t="shared" si="2"/>
        <v>93.2</v>
      </c>
      <c r="K7" s="30">
        <v>24.0</v>
      </c>
      <c r="L7" s="29">
        <f t="shared" si="3"/>
        <v>96</v>
      </c>
      <c r="M7" s="30">
        <v>23.0</v>
      </c>
      <c r="N7" s="29">
        <f t="shared" si="4"/>
        <v>92</v>
      </c>
      <c r="O7" s="30">
        <v>25.0</v>
      </c>
      <c r="P7" s="29">
        <f t="shared" si="5"/>
        <v>100</v>
      </c>
      <c r="Q7" s="29">
        <f t="shared" si="6"/>
        <v>457.2</v>
      </c>
      <c r="R7" s="32">
        <v>24.0</v>
      </c>
      <c r="S7" s="29">
        <f t="shared" si="7"/>
        <v>96</v>
      </c>
      <c r="T7" s="220" t="s">
        <v>497</v>
      </c>
      <c r="U7" s="34">
        <f t="shared" si="8"/>
        <v>114.3</v>
      </c>
      <c r="V7" s="34">
        <f t="shared" si="9"/>
        <v>91.44</v>
      </c>
      <c r="W7" s="14"/>
      <c r="X7" s="14"/>
      <c r="Y7" s="14"/>
      <c r="Z7" s="14"/>
      <c r="AA7" s="14"/>
      <c r="AB7" s="14"/>
    </row>
    <row r="8" ht="34.5" customHeight="1">
      <c r="A8" s="24">
        <v>4.0</v>
      </c>
      <c r="B8" s="24">
        <v>120203.0</v>
      </c>
      <c r="C8" s="218">
        <v>9404.0</v>
      </c>
      <c r="D8" s="26" t="s">
        <v>499</v>
      </c>
      <c r="E8" s="25" t="s">
        <v>21</v>
      </c>
      <c r="F8" s="27" t="s">
        <v>137</v>
      </c>
      <c r="G8" s="30">
        <v>21.0</v>
      </c>
      <c r="H8" s="29">
        <f t="shared" si="1"/>
        <v>84</v>
      </c>
      <c r="I8" s="30">
        <v>17.0</v>
      </c>
      <c r="J8" s="29">
        <f t="shared" si="2"/>
        <v>68</v>
      </c>
      <c r="K8" s="30">
        <v>19.5</v>
      </c>
      <c r="L8" s="29">
        <f t="shared" si="3"/>
        <v>78</v>
      </c>
      <c r="M8" s="30">
        <v>22.0</v>
      </c>
      <c r="N8" s="29">
        <f t="shared" si="4"/>
        <v>88</v>
      </c>
      <c r="O8" s="30">
        <v>22.0</v>
      </c>
      <c r="P8" s="29">
        <f t="shared" si="5"/>
        <v>88</v>
      </c>
      <c r="Q8" s="29">
        <f t="shared" si="6"/>
        <v>406</v>
      </c>
      <c r="R8" s="32">
        <v>24.0</v>
      </c>
      <c r="S8" s="29">
        <f t="shared" si="7"/>
        <v>96</v>
      </c>
      <c r="T8" s="220" t="s">
        <v>500</v>
      </c>
      <c r="U8" s="34">
        <f t="shared" si="8"/>
        <v>101.5</v>
      </c>
      <c r="V8" s="34">
        <f t="shared" si="9"/>
        <v>81.2</v>
      </c>
      <c r="W8" s="14"/>
      <c r="X8" s="14"/>
      <c r="Y8" s="14"/>
      <c r="Z8" s="14"/>
      <c r="AA8" s="14"/>
      <c r="AB8" s="14"/>
    </row>
    <row r="9" ht="34.5" customHeight="1">
      <c r="A9" s="24">
        <v>5.0</v>
      </c>
      <c r="B9" s="24">
        <v>120112.0</v>
      </c>
      <c r="C9" s="218">
        <v>9405.0</v>
      </c>
      <c r="D9" s="26" t="s">
        <v>501</v>
      </c>
      <c r="E9" s="25" t="s">
        <v>21</v>
      </c>
      <c r="F9" s="27" t="s">
        <v>137</v>
      </c>
      <c r="G9" s="30">
        <v>10.5</v>
      </c>
      <c r="H9" s="29">
        <f t="shared" si="1"/>
        <v>42</v>
      </c>
      <c r="I9" s="149">
        <v>6.0</v>
      </c>
      <c r="J9" s="179">
        <f t="shared" si="2"/>
        <v>24</v>
      </c>
      <c r="K9" s="149">
        <v>9.0</v>
      </c>
      <c r="L9" s="179">
        <f t="shared" si="3"/>
        <v>36</v>
      </c>
      <c r="M9" s="149">
        <v>3.0</v>
      </c>
      <c r="N9" s="179">
        <f t="shared" si="4"/>
        <v>12</v>
      </c>
      <c r="O9" s="149">
        <v>5.0</v>
      </c>
      <c r="P9" s="179">
        <f t="shared" si="5"/>
        <v>20</v>
      </c>
      <c r="Q9" s="29">
        <f t="shared" si="6"/>
        <v>134</v>
      </c>
      <c r="R9" s="32">
        <v>10.0</v>
      </c>
      <c r="S9" s="29">
        <f t="shared" si="7"/>
        <v>40</v>
      </c>
      <c r="T9" s="219" t="s">
        <v>502</v>
      </c>
      <c r="U9" s="34">
        <f t="shared" si="8"/>
        <v>33.5</v>
      </c>
      <c r="V9" s="34">
        <f t="shared" si="9"/>
        <v>26.8</v>
      </c>
      <c r="W9" s="14"/>
      <c r="X9" s="14"/>
      <c r="Y9" s="14"/>
      <c r="Z9" s="14"/>
      <c r="AA9" s="14"/>
      <c r="AB9" s="14"/>
    </row>
    <row r="10" ht="34.5" customHeight="1">
      <c r="A10" s="24">
        <v>6.0</v>
      </c>
      <c r="B10" s="24">
        <v>140269.0</v>
      </c>
      <c r="C10" s="218">
        <v>9406.0</v>
      </c>
      <c r="D10" s="26" t="s">
        <v>503</v>
      </c>
      <c r="E10" s="25" t="s">
        <v>21</v>
      </c>
      <c r="F10" s="221" t="s">
        <v>137</v>
      </c>
      <c r="G10" s="30">
        <v>0.0</v>
      </c>
      <c r="H10" s="30">
        <v>0.0</v>
      </c>
      <c r="I10" s="30">
        <v>0.0</v>
      </c>
      <c r="J10" s="29">
        <f t="shared" si="2"/>
        <v>0</v>
      </c>
      <c r="K10" s="30">
        <v>0.0</v>
      </c>
      <c r="L10" s="29">
        <f t="shared" si="3"/>
        <v>0</v>
      </c>
      <c r="M10" s="30">
        <v>0.0</v>
      </c>
      <c r="N10" s="29">
        <f t="shared" si="4"/>
        <v>0</v>
      </c>
      <c r="O10" s="30">
        <v>0.0</v>
      </c>
      <c r="P10" s="29">
        <f t="shared" si="5"/>
        <v>0</v>
      </c>
      <c r="Q10" s="30">
        <v>0.0</v>
      </c>
      <c r="R10" s="32" t="s">
        <v>171</v>
      </c>
      <c r="S10" s="30" t="s">
        <v>171</v>
      </c>
      <c r="T10" s="32" t="s">
        <v>504</v>
      </c>
      <c r="U10" s="34">
        <f t="shared" si="8"/>
        <v>0</v>
      </c>
      <c r="V10" s="34">
        <f t="shared" si="9"/>
        <v>0</v>
      </c>
      <c r="W10" s="14"/>
      <c r="X10" s="14"/>
      <c r="Y10" s="14"/>
      <c r="Z10" s="14"/>
      <c r="AA10" s="14"/>
      <c r="AB10" s="14"/>
    </row>
    <row r="11" ht="34.5" customHeight="1">
      <c r="A11" s="24">
        <v>7.0</v>
      </c>
      <c r="B11" s="24">
        <v>120153.0</v>
      </c>
      <c r="C11" s="218">
        <v>9407.0</v>
      </c>
      <c r="D11" s="26" t="s">
        <v>505</v>
      </c>
      <c r="E11" s="25" t="s">
        <v>25</v>
      </c>
      <c r="F11" s="27" t="s">
        <v>137</v>
      </c>
      <c r="G11" s="30">
        <v>20.0</v>
      </c>
      <c r="H11" s="29">
        <f t="shared" ref="H11:H16" si="10">G11*4</f>
        <v>80</v>
      </c>
      <c r="I11" s="30">
        <v>24.0</v>
      </c>
      <c r="J11" s="29">
        <f t="shared" si="2"/>
        <v>96</v>
      </c>
      <c r="K11" s="30">
        <v>24.0</v>
      </c>
      <c r="L11" s="29">
        <f t="shared" si="3"/>
        <v>96</v>
      </c>
      <c r="M11" s="30">
        <v>22.5</v>
      </c>
      <c r="N11" s="29">
        <f t="shared" si="4"/>
        <v>90</v>
      </c>
      <c r="O11" s="30">
        <v>23.0</v>
      </c>
      <c r="P11" s="29">
        <f t="shared" si="5"/>
        <v>92</v>
      </c>
      <c r="Q11" s="29">
        <f t="shared" ref="Q11:Q25" si="11">SUM(H11+J11+L11+N11+P11)</f>
        <v>454</v>
      </c>
      <c r="R11" s="32">
        <v>21.5</v>
      </c>
      <c r="S11" s="29">
        <f t="shared" ref="S11:S22" si="12">R11*4</f>
        <v>86</v>
      </c>
      <c r="T11" s="219" t="s">
        <v>506</v>
      </c>
      <c r="U11" s="34">
        <f t="shared" si="8"/>
        <v>113.5</v>
      </c>
      <c r="V11" s="34">
        <f t="shared" si="9"/>
        <v>90.8</v>
      </c>
      <c r="W11" s="14"/>
      <c r="X11" s="14"/>
      <c r="Y11" s="14"/>
      <c r="Z11" s="14"/>
      <c r="AA11" s="14"/>
      <c r="AB11" s="14"/>
    </row>
    <row r="12" ht="34.5" customHeight="1">
      <c r="A12" s="24">
        <v>8.0</v>
      </c>
      <c r="B12" s="24">
        <v>120178.0</v>
      </c>
      <c r="C12" s="218">
        <v>9408.0</v>
      </c>
      <c r="D12" s="26" t="s">
        <v>507</v>
      </c>
      <c r="E12" s="25" t="s">
        <v>25</v>
      </c>
      <c r="F12" s="27" t="s">
        <v>137</v>
      </c>
      <c r="G12" s="30">
        <v>15.0</v>
      </c>
      <c r="H12" s="29">
        <f t="shared" si="10"/>
        <v>60</v>
      </c>
      <c r="I12" s="30">
        <v>15.0</v>
      </c>
      <c r="J12" s="29">
        <f t="shared" si="2"/>
        <v>60</v>
      </c>
      <c r="K12" s="149">
        <v>6.0</v>
      </c>
      <c r="L12" s="179">
        <f t="shared" si="3"/>
        <v>24</v>
      </c>
      <c r="M12" s="149">
        <v>9.0</v>
      </c>
      <c r="N12" s="179">
        <f t="shared" si="4"/>
        <v>36</v>
      </c>
      <c r="O12" s="30">
        <v>15.5</v>
      </c>
      <c r="P12" s="29">
        <f t="shared" si="5"/>
        <v>62</v>
      </c>
      <c r="Q12" s="29">
        <f t="shared" si="11"/>
        <v>242</v>
      </c>
      <c r="R12" s="32">
        <v>20.0</v>
      </c>
      <c r="S12" s="29">
        <f t="shared" si="12"/>
        <v>80</v>
      </c>
      <c r="T12" s="32" t="s">
        <v>508</v>
      </c>
      <c r="U12" s="34">
        <f t="shared" si="8"/>
        <v>60.5</v>
      </c>
      <c r="V12" s="34">
        <f t="shared" si="9"/>
        <v>48.4</v>
      </c>
      <c r="W12" s="14"/>
      <c r="X12" s="14"/>
      <c r="Y12" s="14"/>
      <c r="Z12" s="14"/>
      <c r="AA12" s="14"/>
      <c r="AB12" s="14"/>
    </row>
    <row r="13" ht="34.5" customHeight="1">
      <c r="A13" s="24">
        <v>9.0</v>
      </c>
      <c r="B13" s="24">
        <v>230099.0</v>
      </c>
      <c r="C13" s="218">
        <v>9409.0</v>
      </c>
      <c r="D13" s="26" t="s">
        <v>509</v>
      </c>
      <c r="E13" s="25" t="s">
        <v>21</v>
      </c>
      <c r="F13" s="27" t="s">
        <v>137</v>
      </c>
      <c r="G13" s="30">
        <v>19.0</v>
      </c>
      <c r="H13" s="29">
        <f t="shared" si="10"/>
        <v>76</v>
      </c>
      <c r="I13" s="30">
        <v>20.3</v>
      </c>
      <c r="J13" s="29">
        <f t="shared" si="2"/>
        <v>81.2</v>
      </c>
      <c r="K13" s="30">
        <v>10.5</v>
      </c>
      <c r="L13" s="29">
        <f t="shared" si="3"/>
        <v>42</v>
      </c>
      <c r="M13" s="30">
        <v>16.5</v>
      </c>
      <c r="N13" s="29">
        <f t="shared" si="4"/>
        <v>66</v>
      </c>
      <c r="O13" s="30">
        <v>23.0</v>
      </c>
      <c r="P13" s="29">
        <f t="shared" si="5"/>
        <v>92</v>
      </c>
      <c r="Q13" s="29">
        <f t="shared" si="11"/>
        <v>357.2</v>
      </c>
      <c r="R13" s="32">
        <v>21.0</v>
      </c>
      <c r="S13" s="29">
        <f t="shared" si="12"/>
        <v>84</v>
      </c>
      <c r="T13" s="32" t="s">
        <v>510</v>
      </c>
      <c r="U13" s="34">
        <f t="shared" si="8"/>
        <v>89.3</v>
      </c>
      <c r="V13" s="34">
        <f t="shared" si="9"/>
        <v>71.44</v>
      </c>
      <c r="W13" s="14"/>
      <c r="X13" s="14"/>
      <c r="Y13" s="14"/>
      <c r="Z13" s="14"/>
      <c r="AA13" s="14"/>
      <c r="AB13" s="14"/>
    </row>
    <row r="14" ht="34.5" customHeight="1">
      <c r="A14" s="24">
        <v>10.0</v>
      </c>
      <c r="B14" s="24">
        <v>120390.0</v>
      </c>
      <c r="C14" s="218">
        <v>9410.0</v>
      </c>
      <c r="D14" s="26" t="s">
        <v>511</v>
      </c>
      <c r="E14" s="25" t="s">
        <v>21</v>
      </c>
      <c r="F14" s="27" t="s">
        <v>137</v>
      </c>
      <c r="G14" s="30">
        <v>16.5</v>
      </c>
      <c r="H14" s="29">
        <f t="shared" si="10"/>
        <v>66</v>
      </c>
      <c r="I14" s="30">
        <v>21.3</v>
      </c>
      <c r="J14" s="29">
        <f t="shared" si="2"/>
        <v>85.2</v>
      </c>
      <c r="K14" s="30">
        <v>18.0</v>
      </c>
      <c r="L14" s="29">
        <f t="shared" si="3"/>
        <v>72</v>
      </c>
      <c r="M14" s="30">
        <v>21.5</v>
      </c>
      <c r="N14" s="29">
        <f t="shared" si="4"/>
        <v>86</v>
      </c>
      <c r="O14" s="30" t="s">
        <v>388</v>
      </c>
      <c r="P14" s="30">
        <v>0.0</v>
      </c>
      <c r="Q14" s="29">
        <f t="shared" si="11"/>
        <v>309.2</v>
      </c>
      <c r="R14" s="32">
        <v>22.0</v>
      </c>
      <c r="S14" s="29">
        <f t="shared" si="12"/>
        <v>88</v>
      </c>
      <c r="T14" s="32" t="s">
        <v>510</v>
      </c>
      <c r="U14" s="34" t="str">
        <f t="shared" si="8"/>
        <v>#VALUE!</v>
      </c>
      <c r="V14" s="34">
        <f t="shared" si="9"/>
        <v>61.84</v>
      </c>
      <c r="W14" s="14"/>
      <c r="X14" s="14"/>
      <c r="Y14" s="14"/>
      <c r="Z14" s="14"/>
      <c r="AA14" s="14"/>
      <c r="AB14" s="14"/>
    </row>
    <row r="15" ht="34.5" customHeight="1">
      <c r="A15" s="24">
        <v>11.0</v>
      </c>
      <c r="B15" s="24">
        <v>120115.0</v>
      </c>
      <c r="C15" s="218">
        <v>9411.0</v>
      </c>
      <c r="D15" s="134" t="s">
        <v>512</v>
      </c>
      <c r="E15" s="25" t="s">
        <v>25</v>
      </c>
      <c r="F15" s="27" t="s">
        <v>137</v>
      </c>
      <c r="G15" s="30">
        <v>0.0</v>
      </c>
      <c r="H15" s="29">
        <f t="shared" si="10"/>
        <v>0</v>
      </c>
      <c r="I15" s="30">
        <v>0.0</v>
      </c>
      <c r="J15" s="30">
        <v>0.0</v>
      </c>
      <c r="K15" s="30">
        <v>18.0</v>
      </c>
      <c r="L15" s="29">
        <f t="shared" si="3"/>
        <v>72</v>
      </c>
      <c r="M15" s="30">
        <v>17.0</v>
      </c>
      <c r="N15" s="29">
        <f t="shared" si="4"/>
        <v>68</v>
      </c>
      <c r="O15" s="30">
        <v>21.5</v>
      </c>
      <c r="P15" s="29">
        <f t="shared" ref="P15:P24" si="13">O15*4</f>
        <v>86</v>
      </c>
      <c r="Q15" s="29">
        <f t="shared" si="11"/>
        <v>226</v>
      </c>
      <c r="R15" s="32">
        <v>23.5</v>
      </c>
      <c r="S15" s="29">
        <f t="shared" si="12"/>
        <v>94</v>
      </c>
      <c r="T15" s="32" t="s">
        <v>513</v>
      </c>
      <c r="U15" s="34">
        <f t="shared" si="8"/>
        <v>56.5</v>
      </c>
      <c r="V15" s="34">
        <f t="shared" si="9"/>
        <v>45.2</v>
      </c>
      <c r="W15" s="14"/>
      <c r="X15" s="14"/>
      <c r="Y15" s="14"/>
      <c r="Z15" s="14"/>
      <c r="AA15" s="14"/>
      <c r="AB15" s="14"/>
    </row>
    <row r="16" ht="34.5" customHeight="1">
      <c r="A16" s="24">
        <v>12.0</v>
      </c>
      <c r="B16" s="24">
        <v>120047.0</v>
      </c>
      <c r="C16" s="218">
        <v>9412.0</v>
      </c>
      <c r="D16" s="26" t="s">
        <v>514</v>
      </c>
      <c r="E16" s="25" t="s">
        <v>25</v>
      </c>
      <c r="F16" s="27" t="s">
        <v>137</v>
      </c>
      <c r="G16" s="30">
        <v>19.0</v>
      </c>
      <c r="H16" s="29">
        <f t="shared" si="10"/>
        <v>76</v>
      </c>
      <c r="I16" s="30">
        <v>24.5</v>
      </c>
      <c r="J16" s="29">
        <f t="shared" ref="J16:J31" si="14">I16*4</f>
        <v>98</v>
      </c>
      <c r="K16" s="30">
        <v>21.0</v>
      </c>
      <c r="L16" s="29">
        <f t="shared" si="3"/>
        <v>84</v>
      </c>
      <c r="M16" s="30">
        <v>22.0</v>
      </c>
      <c r="N16" s="29">
        <f t="shared" si="4"/>
        <v>88</v>
      </c>
      <c r="O16" s="30">
        <v>23.0</v>
      </c>
      <c r="P16" s="29">
        <f t="shared" si="13"/>
        <v>92</v>
      </c>
      <c r="Q16" s="29">
        <f t="shared" si="11"/>
        <v>438</v>
      </c>
      <c r="R16" s="32">
        <v>24.0</v>
      </c>
      <c r="S16" s="29">
        <f t="shared" si="12"/>
        <v>96</v>
      </c>
      <c r="T16" s="220" t="s">
        <v>500</v>
      </c>
      <c r="U16" s="34">
        <f t="shared" si="8"/>
        <v>109.5</v>
      </c>
      <c r="V16" s="34">
        <f t="shared" si="9"/>
        <v>87.6</v>
      </c>
      <c r="W16" s="14"/>
      <c r="X16" s="14"/>
      <c r="Y16" s="14"/>
      <c r="Z16" s="14"/>
      <c r="AA16" s="14"/>
      <c r="AB16" s="14"/>
    </row>
    <row r="17" ht="34.5" customHeight="1">
      <c r="A17" s="24">
        <v>13.0</v>
      </c>
      <c r="B17" s="24">
        <v>120215.0</v>
      </c>
      <c r="C17" s="218">
        <v>9413.0</v>
      </c>
      <c r="D17" s="26" t="s">
        <v>515</v>
      </c>
      <c r="E17" s="27" t="s">
        <v>25</v>
      </c>
      <c r="F17" s="24" t="s">
        <v>137</v>
      </c>
      <c r="G17" s="30">
        <v>17.0</v>
      </c>
      <c r="H17" s="30">
        <v>68.0</v>
      </c>
      <c r="I17" s="30">
        <v>15.3</v>
      </c>
      <c r="J17" s="29">
        <f t="shared" si="14"/>
        <v>61.2</v>
      </c>
      <c r="K17" s="30">
        <v>14.0</v>
      </c>
      <c r="L17" s="29">
        <f t="shared" si="3"/>
        <v>56</v>
      </c>
      <c r="M17" s="30">
        <v>22.0</v>
      </c>
      <c r="N17" s="29">
        <f t="shared" si="4"/>
        <v>88</v>
      </c>
      <c r="O17" s="30">
        <v>20.0</v>
      </c>
      <c r="P17" s="29">
        <f t="shared" si="13"/>
        <v>80</v>
      </c>
      <c r="Q17" s="29">
        <f t="shared" si="11"/>
        <v>353.2</v>
      </c>
      <c r="R17" s="32">
        <v>25.0</v>
      </c>
      <c r="S17" s="29">
        <f t="shared" si="12"/>
        <v>100</v>
      </c>
      <c r="T17" s="220" t="s">
        <v>500</v>
      </c>
      <c r="U17" s="34"/>
      <c r="V17" s="34"/>
      <c r="W17" s="14"/>
      <c r="X17" s="14"/>
      <c r="Y17" s="14"/>
      <c r="Z17" s="14"/>
      <c r="AA17" s="14"/>
      <c r="AB17" s="14"/>
    </row>
    <row r="18" ht="34.5" customHeight="1">
      <c r="A18" s="24">
        <v>14.0</v>
      </c>
      <c r="B18" s="24">
        <v>120223.0</v>
      </c>
      <c r="C18" s="218">
        <v>9414.0</v>
      </c>
      <c r="D18" s="26" t="s">
        <v>516</v>
      </c>
      <c r="E18" s="25" t="s">
        <v>21</v>
      </c>
      <c r="F18" s="27" t="s">
        <v>137</v>
      </c>
      <c r="G18" s="30">
        <v>19.5</v>
      </c>
      <c r="H18" s="29">
        <f t="shared" ref="H18:H42" si="15">G18*4</f>
        <v>78</v>
      </c>
      <c r="I18" s="30">
        <v>13.0</v>
      </c>
      <c r="J18" s="29">
        <f t="shared" si="14"/>
        <v>52</v>
      </c>
      <c r="K18" s="30">
        <v>14.0</v>
      </c>
      <c r="L18" s="29">
        <f t="shared" si="3"/>
        <v>56</v>
      </c>
      <c r="M18" s="30">
        <v>19.5</v>
      </c>
      <c r="N18" s="29">
        <f t="shared" si="4"/>
        <v>78</v>
      </c>
      <c r="O18" s="30">
        <v>18.0</v>
      </c>
      <c r="P18" s="29">
        <f t="shared" si="13"/>
        <v>72</v>
      </c>
      <c r="Q18" s="29">
        <f t="shared" si="11"/>
        <v>336</v>
      </c>
      <c r="R18" s="32">
        <v>24.5</v>
      </c>
      <c r="S18" s="29">
        <f t="shared" si="12"/>
        <v>98</v>
      </c>
      <c r="T18" s="32" t="s">
        <v>517</v>
      </c>
      <c r="U18" s="34">
        <f t="shared" ref="U18:U38" si="16">SUM(G18+I18+K18+M18+O18)</f>
        <v>84</v>
      </c>
      <c r="V18" s="34">
        <f t="shared" ref="V18:V38" si="17">Q18*0.2</f>
        <v>67.2</v>
      </c>
      <c r="W18" s="14"/>
      <c r="X18" s="14"/>
      <c r="Y18" s="14"/>
      <c r="Z18" s="14"/>
      <c r="AA18" s="14"/>
      <c r="AB18" s="14"/>
    </row>
    <row r="19" ht="34.5" customHeight="1">
      <c r="A19" s="24">
        <v>15.0</v>
      </c>
      <c r="B19" s="24">
        <v>180337.0</v>
      </c>
      <c r="C19" s="218">
        <v>9415.0</v>
      </c>
      <c r="D19" s="26" t="s">
        <v>518</v>
      </c>
      <c r="E19" s="131" t="s">
        <v>21</v>
      </c>
      <c r="F19" s="24" t="s">
        <v>137</v>
      </c>
      <c r="G19" s="30">
        <v>11.5</v>
      </c>
      <c r="H19" s="29">
        <f t="shared" si="15"/>
        <v>46</v>
      </c>
      <c r="I19" s="30">
        <v>17.0</v>
      </c>
      <c r="J19" s="29">
        <f t="shared" si="14"/>
        <v>68</v>
      </c>
      <c r="K19" s="30">
        <v>10.5</v>
      </c>
      <c r="L19" s="29">
        <f t="shared" si="3"/>
        <v>42</v>
      </c>
      <c r="M19" s="30">
        <v>12.0</v>
      </c>
      <c r="N19" s="29">
        <f t="shared" si="4"/>
        <v>48</v>
      </c>
      <c r="O19" s="30">
        <v>10.0</v>
      </c>
      <c r="P19" s="29">
        <f t="shared" si="13"/>
        <v>40</v>
      </c>
      <c r="Q19" s="29">
        <f t="shared" si="11"/>
        <v>244</v>
      </c>
      <c r="R19" s="35">
        <v>18.0</v>
      </c>
      <c r="S19" s="29">
        <f t="shared" si="12"/>
        <v>72</v>
      </c>
      <c r="T19" s="220" t="s">
        <v>519</v>
      </c>
      <c r="U19" s="34">
        <f t="shared" si="16"/>
        <v>61</v>
      </c>
      <c r="V19" s="34">
        <f t="shared" si="17"/>
        <v>48.8</v>
      </c>
      <c r="W19" s="14"/>
      <c r="X19" s="14"/>
      <c r="Y19" s="14"/>
      <c r="Z19" s="14"/>
      <c r="AA19" s="14"/>
      <c r="AB19" s="14"/>
    </row>
    <row r="20" ht="34.5" customHeight="1">
      <c r="A20" s="24">
        <v>16.0</v>
      </c>
      <c r="B20" s="24">
        <v>120009.0</v>
      </c>
      <c r="C20" s="218">
        <v>9416.0</v>
      </c>
      <c r="D20" s="26" t="s">
        <v>520</v>
      </c>
      <c r="E20" s="25" t="s">
        <v>25</v>
      </c>
      <c r="F20" s="27" t="s">
        <v>137</v>
      </c>
      <c r="G20" s="30">
        <v>17.5</v>
      </c>
      <c r="H20" s="29">
        <f t="shared" si="15"/>
        <v>70</v>
      </c>
      <c r="I20" s="30">
        <v>15.5</v>
      </c>
      <c r="J20" s="29">
        <f t="shared" si="14"/>
        <v>62</v>
      </c>
      <c r="K20" s="30">
        <v>12.5</v>
      </c>
      <c r="L20" s="29">
        <f t="shared" si="3"/>
        <v>50</v>
      </c>
      <c r="M20" s="30">
        <v>18.0</v>
      </c>
      <c r="N20" s="30">
        <v>72.0</v>
      </c>
      <c r="O20" s="30">
        <v>21.0</v>
      </c>
      <c r="P20" s="29">
        <f t="shared" si="13"/>
        <v>84</v>
      </c>
      <c r="Q20" s="29">
        <f t="shared" si="11"/>
        <v>338</v>
      </c>
      <c r="R20" s="32">
        <v>21.0</v>
      </c>
      <c r="S20" s="29">
        <f t="shared" si="12"/>
        <v>84</v>
      </c>
      <c r="T20" s="220" t="s">
        <v>500</v>
      </c>
      <c r="U20" s="34">
        <f t="shared" si="16"/>
        <v>84.5</v>
      </c>
      <c r="V20" s="34">
        <f t="shared" si="17"/>
        <v>67.6</v>
      </c>
      <c r="W20" s="14"/>
      <c r="X20" s="14"/>
      <c r="Y20" s="14"/>
      <c r="Z20" s="14"/>
      <c r="AA20" s="14"/>
      <c r="AB20" s="14"/>
    </row>
    <row r="21" ht="34.5" customHeight="1">
      <c r="A21" s="24">
        <v>17.0</v>
      </c>
      <c r="B21" s="24">
        <v>190372.0</v>
      </c>
      <c r="C21" s="218">
        <v>9417.0</v>
      </c>
      <c r="D21" s="26" t="s">
        <v>521</v>
      </c>
      <c r="E21" s="25" t="s">
        <v>25</v>
      </c>
      <c r="F21" s="27" t="s">
        <v>137</v>
      </c>
      <c r="G21" s="149">
        <v>9.0</v>
      </c>
      <c r="H21" s="179">
        <f t="shared" si="15"/>
        <v>36</v>
      </c>
      <c r="I21" s="30">
        <v>17.3</v>
      </c>
      <c r="J21" s="29">
        <f t="shared" si="14"/>
        <v>69.2</v>
      </c>
      <c r="K21" s="149">
        <v>4.0</v>
      </c>
      <c r="L21" s="179">
        <f t="shared" si="3"/>
        <v>16</v>
      </c>
      <c r="M21" s="149">
        <v>8.0</v>
      </c>
      <c r="N21" s="73">
        <v>32.0</v>
      </c>
      <c r="O21" s="149">
        <v>5.0</v>
      </c>
      <c r="P21" s="179">
        <f t="shared" si="13"/>
        <v>20</v>
      </c>
      <c r="Q21" s="29">
        <f t="shared" si="11"/>
        <v>173.2</v>
      </c>
      <c r="R21" s="32">
        <v>22.5</v>
      </c>
      <c r="S21" s="29">
        <f t="shared" si="12"/>
        <v>90</v>
      </c>
      <c r="T21" s="220" t="s">
        <v>522</v>
      </c>
      <c r="U21" s="34">
        <f t="shared" si="16"/>
        <v>43.3</v>
      </c>
      <c r="V21" s="34">
        <f t="shared" si="17"/>
        <v>34.64</v>
      </c>
      <c r="W21" s="14"/>
      <c r="X21" s="14"/>
      <c r="Y21" s="14"/>
      <c r="Z21" s="14"/>
      <c r="AA21" s="14"/>
      <c r="AB21" s="14"/>
    </row>
    <row r="22" ht="34.5" customHeight="1">
      <c r="A22" s="24">
        <v>18.0</v>
      </c>
      <c r="B22" s="24">
        <v>120114.0</v>
      </c>
      <c r="C22" s="218">
        <v>9418.0</v>
      </c>
      <c r="D22" s="26" t="s">
        <v>523</v>
      </c>
      <c r="E22" s="25" t="s">
        <v>21</v>
      </c>
      <c r="F22" s="27" t="s">
        <v>137</v>
      </c>
      <c r="G22" s="30">
        <v>16.0</v>
      </c>
      <c r="H22" s="29">
        <f t="shared" si="15"/>
        <v>64</v>
      </c>
      <c r="I22" s="30">
        <v>16.0</v>
      </c>
      <c r="J22" s="29">
        <f t="shared" si="14"/>
        <v>64</v>
      </c>
      <c r="K22" s="30">
        <v>10.0</v>
      </c>
      <c r="L22" s="29">
        <f t="shared" si="3"/>
        <v>40</v>
      </c>
      <c r="M22" s="30">
        <v>18.0</v>
      </c>
      <c r="N22" s="29">
        <f t="shared" ref="N22:N42" si="18">M22*4</f>
        <v>72</v>
      </c>
      <c r="O22" s="30">
        <v>12.5</v>
      </c>
      <c r="P22" s="29">
        <f t="shared" si="13"/>
        <v>50</v>
      </c>
      <c r="Q22" s="29">
        <f t="shared" si="11"/>
        <v>290</v>
      </c>
      <c r="R22" s="32">
        <v>18.5</v>
      </c>
      <c r="S22" s="29">
        <f t="shared" si="12"/>
        <v>74</v>
      </c>
      <c r="T22" s="220" t="s">
        <v>519</v>
      </c>
      <c r="U22" s="34">
        <f t="shared" si="16"/>
        <v>72.5</v>
      </c>
      <c r="V22" s="34">
        <f t="shared" si="17"/>
        <v>58</v>
      </c>
      <c r="W22" s="14"/>
      <c r="X22" s="14"/>
      <c r="Y22" s="14"/>
      <c r="Z22" s="14"/>
      <c r="AA22" s="14"/>
      <c r="AB22" s="14"/>
    </row>
    <row r="23" ht="34.5" customHeight="1">
      <c r="A23" s="24">
        <v>19.0</v>
      </c>
      <c r="B23" s="140">
        <v>120170.0</v>
      </c>
      <c r="C23" s="218">
        <v>9419.0</v>
      </c>
      <c r="D23" s="141" t="s">
        <v>524</v>
      </c>
      <c r="E23" s="25" t="s">
        <v>21</v>
      </c>
      <c r="F23" s="27" t="s">
        <v>137</v>
      </c>
      <c r="G23" s="30">
        <v>13.5</v>
      </c>
      <c r="H23" s="29">
        <f t="shared" si="15"/>
        <v>54</v>
      </c>
      <c r="I23" s="30">
        <v>20.3</v>
      </c>
      <c r="J23" s="29">
        <f t="shared" si="14"/>
        <v>81.2</v>
      </c>
      <c r="K23" s="30">
        <v>10.0</v>
      </c>
      <c r="L23" s="29">
        <f t="shared" si="3"/>
        <v>40</v>
      </c>
      <c r="M23" s="30">
        <v>13.5</v>
      </c>
      <c r="N23" s="29">
        <f t="shared" si="18"/>
        <v>54</v>
      </c>
      <c r="O23" s="30">
        <v>10.0</v>
      </c>
      <c r="P23" s="29">
        <f t="shared" si="13"/>
        <v>40</v>
      </c>
      <c r="Q23" s="29">
        <f t="shared" si="11"/>
        <v>269.2</v>
      </c>
      <c r="R23" s="32" t="s">
        <v>171</v>
      </c>
      <c r="S23" s="30" t="s">
        <v>171</v>
      </c>
      <c r="T23" s="220" t="s">
        <v>519</v>
      </c>
      <c r="U23" s="34">
        <f t="shared" si="16"/>
        <v>67.3</v>
      </c>
      <c r="V23" s="34">
        <f t="shared" si="17"/>
        <v>53.84</v>
      </c>
      <c r="W23" s="14"/>
      <c r="X23" s="14"/>
      <c r="Y23" s="14"/>
      <c r="Z23" s="14"/>
      <c r="AA23" s="14"/>
      <c r="AB23" s="14"/>
    </row>
    <row r="24" ht="34.5" customHeight="1">
      <c r="A24" s="24">
        <v>20.0</v>
      </c>
      <c r="B24" s="24">
        <v>120121.0</v>
      </c>
      <c r="C24" s="218">
        <v>9420.0</v>
      </c>
      <c r="D24" s="26" t="s">
        <v>525</v>
      </c>
      <c r="E24" s="25" t="s">
        <v>25</v>
      </c>
      <c r="F24" s="27" t="s">
        <v>137</v>
      </c>
      <c r="G24" s="30">
        <v>17.0</v>
      </c>
      <c r="H24" s="29">
        <f t="shared" si="15"/>
        <v>68</v>
      </c>
      <c r="I24" s="30">
        <v>19.5</v>
      </c>
      <c r="J24" s="29">
        <f t="shared" si="14"/>
        <v>78</v>
      </c>
      <c r="K24" s="30">
        <v>16.5</v>
      </c>
      <c r="L24" s="29">
        <f t="shared" si="3"/>
        <v>66</v>
      </c>
      <c r="M24" s="30">
        <v>21.5</v>
      </c>
      <c r="N24" s="29">
        <f t="shared" si="18"/>
        <v>86</v>
      </c>
      <c r="O24" s="30">
        <v>17.5</v>
      </c>
      <c r="P24" s="29">
        <f t="shared" si="13"/>
        <v>70</v>
      </c>
      <c r="Q24" s="29">
        <f t="shared" si="11"/>
        <v>368</v>
      </c>
      <c r="R24" s="32">
        <v>19.5</v>
      </c>
      <c r="S24" s="29">
        <f>R24*4</f>
        <v>78</v>
      </c>
      <c r="T24" s="32" t="s">
        <v>526</v>
      </c>
      <c r="U24" s="34">
        <f t="shared" si="16"/>
        <v>92</v>
      </c>
      <c r="V24" s="34">
        <f t="shared" si="17"/>
        <v>73.6</v>
      </c>
      <c r="W24" s="14"/>
      <c r="X24" s="14"/>
      <c r="Y24" s="14"/>
      <c r="Z24" s="14"/>
      <c r="AA24" s="14"/>
      <c r="AB24" s="14"/>
    </row>
    <row r="25" ht="34.5" customHeight="1">
      <c r="A25" s="24">
        <v>21.0</v>
      </c>
      <c r="B25" s="24">
        <v>120061.0</v>
      </c>
      <c r="C25" s="218">
        <v>9421.0</v>
      </c>
      <c r="D25" s="26" t="s">
        <v>527</v>
      </c>
      <c r="E25" s="25" t="s">
        <v>21</v>
      </c>
      <c r="F25" s="27" t="s">
        <v>137</v>
      </c>
      <c r="G25" s="30">
        <v>15.5</v>
      </c>
      <c r="H25" s="29">
        <f t="shared" si="15"/>
        <v>62</v>
      </c>
      <c r="I25" s="30">
        <v>13.0</v>
      </c>
      <c r="J25" s="29">
        <f t="shared" si="14"/>
        <v>52</v>
      </c>
      <c r="K25" s="30">
        <v>14.5</v>
      </c>
      <c r="L25" s="29">
        <f t="shared" si="3"/>
        <v>58</v>
      </c>
      <c r="M25" s="30">
        <v>21.0</v>
      </c>
      <c r="N25" s="29">
        <f t="shared" si="18"/>
        <v>84</v>
      </c>
      <c r="O25" s="30" t="s">
        <v>171</v>
      </c>
      <c r="P25" s="30">
        <v>0.0</v>
      </c>
      <c r="Q25" s="29">
        <f t="shared" si="11"/>
        <v>256</v>
      </c>
      <c r="R25" s="32" t="s">
        <v>171</v>
      </c>
      <c r="S25" s="30" t="s">
        <v>171</v>
      </c>
      <c r="T25" s="220" t="s">
        <v>528</v>
      </c>
      <c r="U25" s="34" t="str">
        <f t="shared" si="16"/>
        <v>#VALUE!</v>
      </c>
      <c r="V25" s="34">
        <f t="shared" si="17"/>
        <v>51.2</v>
      </c>
      <c r="W25" s="14"/>
      <c r="X25" s="14"/>
      <c r="Y25" s="14"/>
      <c r="Z25" s="14"/>
      <c r="AA25" s="14"/>
      <c r="AB25" s="14"/>
    </row>
    <row r="26" ht="34.5" customHeight="1">
      <c r="A26" s="24">
        <v>22.0</v>
      </c>
      <c r="B26" s="24">
        <v>120393.0</v>
      </c>
      <c r="C26" s="218">
        <v>9422.0</v>
      </c>
      <c r="D26" s="26" t="s">
        <v>529</v>
      </c>
      <c r="E26" s="25" t="s">
        <v>25</v>
      </c>
      <c r="F26" s="27" t="s">
        <v>137</v>
      </c>
      <c r="G26" s="30">
        <v>0.0</v>
      </c>
      <c r="H26" s="29">
        <f t="shared" si="15"/>
        <v>0</v>
      </c>
      <c r="I26" s="30">
        <v>0.0</v>
      </c>
      <c r="J26" s="29">
        <f t="shared" si="14"/>
        <v>0</v>
      </c>
      <c r="K26" s="30">
        <v>0.0</v>
      </c>
      <c r="L26" s="29">
        <f t="shared" si="3"/>
        <v>0</v>
      </c>
      <c r="M26" s="30">
        <v>0.0</v>
      </c>
      <c r="N26" s="29">
        <f t="shared" si="18"/>
        <v>0</v>
      </c>
      <c r="O26" s="30">
        <v>0.0</v>
      </c>
      <c r="P26" s="30">
        <v>0.0</v>
      </c>
      <c r="Q26" s="30">
        <v>0.0</v>
      </c>
      <c r="R26" s="32">
        <v>0.0</v>
      </c>
      <c r="S26" s="30" t="s">
        <v>171</v>
      </c>
      <c r="T26" s="32" t="s">
        <v>504</v>
      </c>
      <c r="U26" s="34">
        <f t="shared" si="16"/>
        <v>0</v>
      </c>
      <c r="V26" s="34">
        <f t="shared" si="17"/>
        <v>0</v>
      </c>
      <c r="W26" s="14"/>
      <c r="X26" s="14"/>
      <c r="Y26" s="14"/>
      <c r="Z26" s="14"/>
      <c r="AA26" s="14"/>
      <c r="AB26" s="14"/>
    </row>
    <row r="27" ht="34.5" customHeight="1">
      <c r="A27" s="24">
        <v>23.0</v>
      </c>
      <c r="B27" s="24">
        <v>150425.0</v>
      </c>
      <c r="C27" s="218">
        <v>9423.0</v>
      </c>
      <c r="D27" s="26" t="s">
        <v>530</v>
      </c>
      <c r="E27" s="25" t="s">
        <v>21</v>
      </c>
      <c r="F27" s="27" t="s">
        <v>137</v>
      </c>
      <c r="G27" s="30">
        <v>17.0</v>
      </c>
      <c r="H27" s="29">
        <f t="shared" si="15"/>
        <v>68</v>
      </c>
      <c r="I27" s="30">
        <v>0.0</v>
      </c>
      <c r="J27" s="29">
        <f t="shared" si="14"/>
        <v>0</v>
      </c>
      <c r="K27" s="149">
        <v>4.0</v>
      </c>
      <c r="L27" s="179">
        <f t="shared" si="3"/>
        <v>16</v>
      </c>
      <c r="M27" s="30">
        <v>13.0</v>
      </c>
      <c r="N27" s="29">
        <f t="shared" si="18"/>
        <v>52</v>
      </c>
      <c r="O27" s="149">
        <v>5.0</v>
      </c>
      <c r="P27" s="179">
        <f t="shared" ref="P27:P30" si="19">O27*4</f>
        <v>20</v>
      </c>
      <c r="Q27" s="29">
        <f t="shared" ref="Q27:Q42" si="20">SUM(H27+J27+L27+N27+P27)</f>
        <v>156</v>
      </c>
      <c r="R27" s="32">
        <v>19.0</v>
      </c>
      <c r="S27" s="29">
        <f>R27*4</f>
        <v>76</v>
      </c>
      <c r="T27" s="32" t="s">
        <v>531</v>
      </c>
      <c r="U27" s="34">
        <f t="shared" si="16"/>
        <v>39</v>
      </c>
      <c r="V27" s="34">
        <f t="shared" si="17"/>
        <v>31.2</v>
      </c>
      <c r="W27" s="14"/>
      <c r="X27" s="14"/>
      <c r="Y27" s="14"/>
      <c r="Z27" s="14"/>
      <c r="AA27" s="14"/>
      <c r="AB27" s="14"/>
    </row>
    <row r="28" ht="34.5" customHeight="1">
      <c r="A28" s="24">
        <v>24.0</v>
      </c>
      <c r="B28" s="24">
        <v>120224.0</v>
      </c>
      <c r="C28" s="218">
        <v>9424.0</v>
      </c>
      <c r="D28" s="26" t="s">
        <v>532</v>
      </c>
      <c r="E28" s="25" t="s">
        <v>25</v>
      </c>
      <c r="F28" s="27" t="s">
        <v>137</v>
      </c>
      <c r="G28" s="30">
        <v>15.5</v>
      </c>
      <c r="H28" s="29">
        <f t="shared" si="15"/>
        <v>62</v>
      </c>
      <c r="I28" s="30">
        <v>22.5</v>
      </c>
      <c r="J28" s="29">
        <f t="shared" si="14"/>
        <v>90</v>
      </c>
      <c r="K28" s="30">
        <v>15.5</v>
      </c>
      <c r="L28" s="29">
        <f t="shared" si="3"/>
        <v>62</v>
      </c>
      <c r="M28" s="30">
        <v>12.5</v>
      </c>
      <c r="N28" s="29">
        <f t="shared" si="18"/>
        <v>50</v>
      </c>
      <c r="O28" s="30">
        <v>23.0</v>
      </c>
      <c r="P28" s="29">
        <f t="shared" si="19"/>
        <v>92</v>
      </c>
      <c r="Q28" s="29">
        <f t="shared" si="20"/>
        <v>356</v>
      </c>
      <c r="R28" s="32" t="s">
        <v>171</v>
      </c>
      <c r="S28" s="30" t="s">
        <v>171</v>
      </c>
      <c r="T28" s="32" t="s">
        <v>533</v>
      </c>
      <c r="U28" s="34">
        <f t="shared" si="16"/>
        <v>89</v>
      </c>
      <c r="V28" s="34">
        <f t="shared" si="17"/>
        <v>71.2</v>
      </c>
      <c r="W28" s="14"/>
      <c r="X28" s="14"/>
      <c r="Y28" s="14"/>
      <c r="Z28" s="14"/>
      <c r="AA28" s="14"/>
      <c r="AB28" s="14"/>
    </row>
    <row r="29" ht="34.5" customHeight="1">
      <c r="A29" s="24">
        <v>25.0</v>
      </c>
      <c r="B29" s="24">
        <v>130271.0</v>
      </c>
      <c r="C29" s="218">
        <v>9425.0</v>
      </c>
      <c r="D29" s="26" t="s">
        <v>534</v>
      </c>
      <c r="E29" s="131" t="s">
        <v>25</v>
      </c>
      <c r="F29" s="27" t="s">
        <v>137</v>
      </c>
      <c r="G29" s="30">
        <v>14.0</v>
      </c>
      <c r="H29" s="29">
        <f t="shared" si="15"/>
        <v>56</v>
      </c>
      <c r="I29" s="30">
        <v>14.5</v>
      </c>
      <c r="J29" s="29">
        <f t="shared" si="14"/>
        <v>58</v>
      </c>
      <c r="K29" s="149">
        <v>6.5</v>
      </c>
      <c r="L29" s="179">
        <f t="shared" si="3"/>
        <v>26</v>
      </c>
      <c r="M29" s="30">
        <v>16.0</v>
      </c>
      <c r="N29" s="29">
        <f t="shared" si="18"/>
        <v>64</v>
      </c>
      <c r="O29" s="30">
        <v>12.0</v>
      </c>
      <c r="P29" s="29">
        <f t="shared" si="19"/>
        <v>48</v>
      </c>
      <c r="Q29" s="29">
        <f t="shared" si="20"/>
        <v>252</v>
      </c>
      <c r="R29" s="32">
        <v>17.5</v>
      </c>
      <c r="S29" s="29">
        <f t="shared" ref="S29:S36" si="21">R29*4</f>
        <v>70</v>
      </c>
      <c r="T29" s="32" t="s">
        <v>535</v>
      </c>
      <c r="U29" s="34">
        <f t="shared" si="16"/>
        <v>63</v>
      </c>
      <c r="V29" s="34">
        <f t="shared" si="17"/>
        <v>50.4</v>
      </c>
      <c r="W29" s="14"/>
      <c r="X29" s="14"/>
      <c r="Y29" s="14"/>
      <c r="Z29" s="14"/>
      <c r="AA29" s="14"/>
      <c r="AB29" s="14"/>
    </row>
    <row r="30" ht="34.5" customHeight="1">
      <c r="A30" s="24">
        <v>26.0</v>
      </c>
      <c r="B30" s="24">
        <v>120222.0</v>
      </c>
      <c r="C30" s="218">
        <v>9426.0</v>
      </c>
      <c r="D30" s="26" t="s">
        <v>536</v>
      </c>
      <c r="E30" s="25" t="s">
        <v>21</v>
      </c>
      <c r="F30" s="27" t="s">
        <v>137</v>
      </c>
      <c r="G30" s="30">
        <v>18.0</v>
      </c>
      <c r="H30" s="29">
        <f t="shared" si="15"/>
        <v>72</v>
      </c>
      <c r="I30" s="30">
        <v>25.0</v>
      </c>
      <c r="J30" s="29">
        <f t="shared" si="14"/>
        <v>100</v>
      </c>
      <c r="K30" s="30">
        <v>20.0</v>
      </c>
      <c r="L30" s="29">
        <f t="shared" si="3"/>
        <v>80</v>
      </c>
      <c r="M30" s="30">
        <v>22.0</v>
      </c>
      <c r="N30" s="29">
        <f t="shared" si="18"/>
        <v>88</v>
      </c>
      <c r="O30" s="30">
        <v>23.0</v>
      </c>
      <c r="P30" s="29">
        <f t="shared" si="19"/>
        <v>92</v>
      </c>
      <c r="Q30" s="29">
        <f t="shared" si="20"/>
        <v>432</v>
      </c>
      <c r="R30" s="32">
        <v>23.0</v>
      </c>
      <c r="S30" s="29">
        <f t="shared" si="21"/>
        <v>92</v>
      </c>
      <c r="T30" s="220" t="s">
        <v>497</v>
      </c>
      <c r="U30" s="34">
        <f t="shared" si="16"/>
        <v>108</v>
      </c>
      <c r="V30" s="34">
        <f t="shared" si="17"/>
        <v>86.4</v>
      </c>
      <c r="W30" s="14"/>
      <c r="X30" s="14"/>
      <c r="Y30" s="14"/>
      <c r="Z30" s="14"/>
      <c r="AA30" s="14"/>
      <c r="AB30" s="14"/>
    </row>
    <row r="31" ht="34.5" customHeight="1">
      <c r="A31" s="24">
        <v>27.0</v>
      </c>
      <c r="B31" s="24">
        <v>150305.0</v>
      </c>
      <c r="C31" s="218">
        <v>9427.0</v>
      </c>
      <c r="D31" s="26" t="s">
        <v>537</v>
      </c>
      <c r="E31" s="24" t="s">
        <v>25</v>
      </c>
      <c r="F31" s="27" t="s">
        <v>137</v>
      </c>
      <c r="G31" s="30">
        <v>10.0</v>
      </c>
      <c r="H31" s="29">
        <f t="shared" si="15"/>
        <v>40</v>
      </c>
      <c r="I31" s="30">
        <v>11.3</v>
      </c>
      <c r="J31" s="29">
        <f t="shared" si="14"/>
        <v>45.2</v>
      </c>
      <c r="K31" s="30">
        <v>13.0</v>
      </c>
      <c r="L31" s="29">
        <f t="shared" si="3"/>
        <v>52</v>
      </c>
      <c r="M31" s="149">
        <v>8.5</v>
      </c>
      <c r="N31" s="179">
        <f t="shared" si="18"/>
        <v>34</v>
      </c>
      <c r="O31" s="30">
        <v>0.0</v>
      </c>
      <c r="P31" s="30">
        <v>0.0</v>
      </c>
      <c r="Q31" s="29">
        <f t="shared" si="20"/>
        <v>171.2</v>
      </c>
      <c r="R31" s="32">
        <v>18.5</v>
      </c>
      <c r="S31" s="29">
        <f t="shared" si="21"/>
        <v>74</v>
      </c>
      <c r="T31" s="32" t="s">
        <v>538</v>
      </c>
      <c r="U31" s="34">
        <f t="shared" si="16"/>
        <v>42.8</v>
      </c>
      <c r="V31" s="34">
        <f t="shared" si="17"/>
        <v>34.24</v>
      </c>
      <c r="W31" s="14"/>
      <c r="X31" s="14"/>
      <c r="Y31" s="14"/>
      <c r="Z31" s="14"/>
      <c r="AA31" s="14"/>
      <c r="AB31" s="14"/>
    </row>
    <row r="32" ht="34.5" customHeight="1">
      <c r="A32" s="24">
        <v>28.0</v>
      </c>
      <c r="B32" s="24">
        <v>120028.0</v>
      </c>
      <c r="C32" s="218">
        <v>9428.0</v>
      </c>
      <c r="D32" s="26" t="s">
        <v>539</v>
      </c>
      <c r="E32" s="24" t="s">
        <v>25</v>
      </c>
      <c r="F32" s="27" t="s">
        <v>137</v>
      </c>
      <c r="G32" s="30">
        <v>13.5</v>
      </c>
      <c r="H32" s="29">
        <f t="shared" si="15"/>
        <v>54</v>
      </c>
      <c r="I32" s="30">
        <v>0.0</v>
      </c>
      <c r="J32" s="30">
        <v>0.0</v>
      </c>
      <c r="K32" s="149">
        <v>3.0</v>
      </c>
      <c r="L32" s="179">
        <f t="shared" si="3"/>
        <v>12</v>
      </c>
      <c r="M32" s="149">
        <v>9.5</v>
      </c>
      <c r="N32" s="179">
        <f t="shared" si="18"/>
        <v>38</v>
      </c>
      <c r="O32" s="30">
        <v>0.0</v>
      </c>
      <c r="P32" s="30">
        <v>0.0</v>
      </c>
      <c r="Q32" s="29">
        <f t="shared" si="20"/>
        <v>104</v>
      </c>
      <c r="R32" s="32">
        <v>15.0</v>
      </c>
      <c r="S32" s="29">
        <f t="shared" si="21"/>
        <v>60</v>
      </c>
      <c r="T32" s="32" t="s">
        <v>535</v>
      </c>
      <c r="U32" s="34">
        <f t="shared" si="16"/>
        <v>26</v>
      </c>
      <c r="V32" s="34">
        <f t="shared" si="17"/>
        <v>20.8</v>
      </c>
      <c r="W32" s="14"/>
      <c r="X32" s="14"/>
      <c r="Y32" s="14"/>
      <c r="Z32" s="14"/>
      <c r="AA32" s="14"/>
      <c r="AB32" s="14"/>
    </row>
    <row r="33" ht="34.5" customHeight="1">
      <c r="A33" s="24">
        <v>29.0</v>
      </c>
      <c r="B33" s="24">
        <v>150308.0</v>
      </c>
      <c r="C33" s="218">
        <v>9429.0</v>
      </c>
      <c r="D33" s="26" t="s">
        <v>540</v>
      </c>
      <c r="E33" s="24" t="s">
        <v>21</v>
      </c>
      <c r="F33" s="27" t="s">
        <v>137</v>
      </c>
      <c r="G33" s="30">
        <v>21.0</v>
      </c>
      <c r="H33" s="29">
        <f t="shared" si="15"/>
        <v>84</v>
      </c>
      <c r="I33" s="30">
        <v>25.0</v>
      </c>
      <c r="J33" s="29">
        <f t="shared" ref="J33:J42" si="22">I33*4</f>
        <v>100</v>
      </c>
      <c r="K33" s="30">
        <v>25.0</v>
      </c>
      <c r="L33" s="29">
        <f t="shared" si="3"/>
        <v>100</v>
      </c>
      <c r="M33" s="30">
        <v>23.5</v>
      </c>
      <c r="N33" s="29">
        <f t="shared" si="18"/>
        <v>94</v>
      </c>
      <c r="O33" s="30">
        <v>25.0</v>
      </c>
      <c r="P33" s="29">
        <f t="shared" ref="P33:P38" si="23">O33*4</f>
        <v>100</v>
      </c>
      <c r="Q33" s="29">
        <f t="shared" si="20"/>
        <v>478</v>
      </c>
      <c r="R33" s="32">
        <v>23.0</v>
      </c>
      <c r="S33" s="29">
        <f t="shared" si="21"/>
        <v>92</v>
      </c>
      <c r="T33" s="220" t="s">
        <v>497</v>
      </c>
      <c r="U33" s="34">
        <f t="shared" si="16"/>
        <v>119.5</v>
      </c>
      <c r="V33" s="34">
        <f t="shared" si="17"/>
        <v>95.6</v>
      </c>
      <c r="W33" s="14"/>
      <c r="X33" s="14"/>
      <c r="Y33" s="14"/>
      <c r="Z33" s="14"/>
      <c r="AA33" s="14"/>
      <c r="AB33" s="14"/>
    </row>
    <row r="34" ht="34.5" customHeight="1">
      <c r="A34" s="24">
        <v>30.0</v>
      </c>
      <c r="B34" s="24">
        <v>120152.0</v>
      </c>
      <c r="C34" s="218">
        <v>9430.0</v>
      </c>
      <c r="D34" s="26" t="s">
        <v>541</v>
      </c>
      <c r="E34" s="25" t="s">
        <v>25</v>
      </c>
      <c r="F34" s="27" t="s">
        <v>137</v>
      </c>
      <c r="G34" s="30">
        <v>22.5</v>
      </c>
      <c r="H34" s="29">
        <f t="shared" si="15"/>
        <v>90</v>
      </c>
      <c r="I34" s="30">
        <v>18.5</v>
      </c>
      <c r="J34" s="29">
        <f t="shared" si="22"/>
        <v>74</v>
      </c>
      <c r="K34" s="30">
        <v>19.5</v>
      </c>
      <c r="L34" s="29">
        <f t="shared" si="3"/>
        <v>78</v>
      </c>
      <c r="M34" s="30">
        <v>23.0</v>
      </c>
      <c r="N34" s="29">
        <f t="shared" si="18"/>
        <v>92</v>
      </c>
      <c r="O34" s="30">
        <v>25.0</v>
      </c>
      <c r="P34" s="29">
        <f t="shared" si="23"/>
        <v>100</v>
      </c>
      <c r="Q34" s="29">
        <f t="shared" si="20"/>
        <v>434</v>
      </c>
      <c r="R34" s="32">
        <v>25.0</v>
      </c>
      <c r="S34" s="29">
        <f t="shared" si="21"/>
        <v>100</v>
      </c>
      <c r="T34" s="219" t="s">
        <v>542</v>
      </c>
      <c r="U34" s="34">
        <f t="shared" si="16"/>
        <v>108.5</v>
      </c>
      <c r="V34" s="34">
        <f t="shared" si="17"/>
        <v>86.8</v>
      </c>
      <c r="W34" s="14"/>
      <c r="X34" s="14"/>
      <c r="Y34" s="14"/>
      <c r="Z34" s="14"/>
      <c r="AA34" s="14"/>
      <c r="AB34" s="14"/>
    </row>
    <row r="35" ht="34.5" customHeight="1">
      <c r="A35" s="24">
        <v>31.0</v>
      </c>
      <c r="B35" s="24">
        <v>120155.0</v>
      </c>
      <c r="C35" s="218">
        <v>9431.0</v>
      </c>
      <c r="D35" s="26" t="s">
        <v>543</v>
      </c>
      <c r="E35" s="25" t="s">
        <v>25</v>
      </c>
      <c r="F35" s="27" t="s">
        <v>137</v>
      </c>
      <c r="G35" s="30">
        <v>17.0</v>
      </c>
      <c r="H35" s="29">
        <f t="shared" si="15"/>
        <v>68</v>
      </c>
      <c r="I35" s="30">
        <v>18.3</v>
      </c>
      <c r="J35" s="29">
        <f t="shared" si="22"/>
        <v>73.2</v>
      </c>
      <c r="K35" s="30">
        <v>17.5</v>
      </c>
      <c r="L35" s="29">
        <f t="shared" si="3"/>
        <v>70</v>
      </c>
      <c r="M35" s="30">
        <v>15.5</v>
      </c>
      <c r="N35" s="29">
        <f t="shared" si="18"/>
        <v>62</v>
      </c>
      <c r="O35" s="30">
        <v>16.5</v>
      </c>
      <c r="P35" s="29">
        <f t="shared" si="23"/>
        <v>66</v>
      </c>
      <c r="Q35" s="29">
        <f t="shared" si="20"/>
        <v>339.2</v>
      </c>
      <c r="R35" s="32">
        <v>24.0</v>
      </c>
      <c r="S35" s="29">
        <f t="shared" si="21"/>
        <v>96</v>
      </c>
      <c r="T35" s="32" t="s">
        <v>535</v>
      </c>
      <c r="U35" s="34">
        <f t="shared" si="16"/>
        <v>84.8</v>
      </c>
      <c r="V35" s="34">
        <f t="shared" si="17"/>
        <v>67.84</v>
      </c>
      <c r="W35" s="14"/>
      <c r="X35" s="14"/>
      <c r="Y35" s="14"/>
      <c r="Z35" s="14"/>
      <c r="AA35" s="14"/>
      <c r="AB35" s="14"/>
    </row>
    <row r="36" ht="34.5" customHeight="1">
      <c r="A36" s="24">
        <v>32.0</v>
      </c>
      <c r="B36" s="24">
        <v>120401.0</v>
      </c>
      <c r="C36" s="218">
        <v>9432.0</v>
      </c>
      <c r="D36" s="26" t="s">
        <v>544</v>
      </c>
      <c r="E36" s="27" t="s">
        <v>25</v>
      </c>
      <c r="F36" s="24" t="s">
        <v>137</v>
      </c>
      <c r="G36" s="30">
        <v>16.5</v>
      </c>
      <c r="H36" s="29">
        <f t="shared" si="15"/>
        <v>66</v>
      </c>
      <c r="I36" s="30">
        <v>24.0</v>
      </c>
      <c r="J36" s="29">
        <f t="shared" si="22"/>
        <v>96</v>
      </c>
      <c r="K36" s="30">
        <v>17.5</v>
      </c>
      <c r="L36" s="29">
        <f t="shared" si="3"/>
        <v>70</v>
      </c>
      <c r="M36" s="30">
        <v>21.0</v>
      </c>
      <c r="N36" s="29">
        <f t="shared" si="18"/>
        <v>84</v>
      </c>
      <c r="O36" s="30">
        <v>22.0</v>
      </c>
      <c r="P36" s="29">
        <f t="shared" si="23"/>
        <v>88</v>
      </c>
      <c r="Q36" s="29">
        <f t="shared" si="20"/>
        <v>404</v>
      </c>
      <c r="R36" s="32">
        <v>19.5</v>
      </c>
      <c r="S36" s="29">
        <f t="shared" si="21"/>
        <v>78</v>
      </c>
      <c r="T36" s="220" t="s">
        <v>528</v>
      </c>
      <c r="U36" s="34">
        <f t="shared" si="16"/>
        <v>101</v>
      </c>
      <c r="V36" s="34">
        <f t="shared" si="17"/>
        <v>80.8</v>
      </c>
      <c r="W36" s="14"/>
      <c r="X36" s="14"/>
      <c r="Y36" s="14"/>
      <c r="Z36" s="14"/>
      <c r="AA36" s="14"/>
      <c r="AB36" s="14"/>
    </row>
    <row r="37" ht="34.5" customHeight="1">
      <c r="A37" s="24">
        <v>33.0</v>
      </c>
      <c r="B37" s="24">
        <v>230254.0</v>
      </c>
      <c r="C37" s="218">
        <v>9433.0</v>
      </c>
      <c r="D37" s="26" t="s">
        <v>545</v>
      </c>
      <c r="E37" s="27" t="s">
        <v>25</v>
      </c>
      <c r="F37" s="24" t="s">
        <v>137</v>
      </c>
      <c r="G37" s="30">
        <v>17.0</v>
      </c>
      <c r="H37" s="29">
        <f t="shared" si="15"/>
        <v>68</v>
      </c>
      <c r="I37" s="30">
        <v>21.0</v>
      </c>
      <c r="J37" s="29">
        <f t="shared" si="22"/>
        <v>84</v>
      </c>
      <c r="K37" s="30">
        <v>14.0</v>
      </c>
      <c r="L37" s="29">
        <f t="shared" si="3"/>
        <v>56</v>
      </c>
      <c r="M37" s="30">
        <v>16.0</v>
      </c>
      <c r="N37" s="29">
        <f t="shared" si="18"/>
        <v>64</v>
      </c>
      <c r="O37" s="30">
        <v>24.0</v>
      </c>
      <c r="P37" s="29">
        <f t="shared" si="23"/>
        <v>96</v>
      </c>
      <c r="Q37" s="29">
        <f t="shared" si="20"/>
        <v>368</v>
      </c>
      <c r="R37" s="32" t="s">
        <v>171</v>
      </c>
      <c r="S37" s="30" t="s">
        <v>171</v>
      </c>
      <c r="T37" s="219" t="s">
        <v>546</v>
      </c>
      <c r="U37" s="34">
        <f t="shared" si="16"/>
        <v>92</v>
      </c>
      <c r="V37" s="34">
        <f t="shared" si="17"/>
        <v>73.6</v>
      </c>
      <c r="W37" s="14"/>
      <c r="X37" s="14"/>
      <c r="Y37" s="14"/>
      <c r="Z37" s="14"/>
      <c r="AA37" s="14"/>
      <c r="AB37" s="14"/>
    </row>
    <row r="38" ht="34.5" customHeight="1">
      <c r="A38" s="34">
        <v>35.0</v>
      </c>
      <c r="B38" s="24">
        <v>120020.0</v>
      </c>
      <c r="C38" s="218">
        <v>9434.0</v>
      </c>
      <c r="D38" s="26" t="s">
        <v>547</v>
      </c>
      <c r="E38" s="25" t="s">
        <v>21</v>
      </c>
      <c r="F38" s="27" t="s">
        <v>137</v>
      </c>
      <c r="G38" s="30">
        <v>17.5</v>
      </c>
      <c r="H38" s="29">
        <f t="shared" si="15"/>
        <v>70</v>
      </c>
      <c r="I38" s="149">
        <v>9.0</v>
      </c>
      <c r="J38" s="179">
        <f t="shared" si="22"/>
        <v>36</v>
      </c>
      <c r="K38" s="149">
        <v>8.5</v>
      </c>
      <c r="L38" s="179">
        <f t="shared" si="3"/>
        <v>34</v>
      </c>
      <c r="M38" s="30">
        <v>12.5</v>
      </c>
      <c r="N38" s="29">
        <f t="shared" si="18"/>
        <v>50</v>
      </c>
      <c r="O38" s="149">
        <v>6.0</v>
      </c>
      <c r="P38" s="179">
        <f t="shared" si="23"/>
        <v>24</v>
      </c>
      <c r="Q38" s="29">
        <f t="shared" si="20"/>
        <v>214</v>
      </c>
      <c r="R38" s="32">
        <v>23.0</v>
      </c>
      <c r="S38" s="29">
        <f t="shared" ref="S38:S42" si="24">R38*4</f>
        <v>92</v>
      </c>
      <c r="T38" s="32" t="s">
        <v>535</v>
      </c>
      <c r="U38" s="34">
        <f t="shared" si="16"/>
        <v>53.5</v>
      </c>
      <c r="V38" s="34">
        <f t="shared" si="17"/>
        <v>42.8</v>
      </c>
      <c r="W38" s="14"/>
      <c r="X38" s="14"/>
      <c r="Y38" s="14"/>
      <c r="Z38" s="14"/>
      <c r="AA38" s="14"/>
      <c r="AB38" s="14"/>
    </row>
    <row r="39" ht="34.5" customHeight="1">
      <c r="A39" s="34">
        <v>36.0</v>
      </c>
      <c r="B39" s="222">
        <v>120130.0</v>
      </c>
      <c r="C39" s="222">
        <v>8410.0</v>
      </c>
      <c r="D39" s="223" t="s">
        <v>548</v>
      </c>
      <c r="E39" s="224" t="s">
        <v>25</v>
      </c>
      <c r="F39" s="224" t="s">
        <v>137</v>
      </c>
      <c r="G39" s="225">
        <v>0.0</v>
      </c>
      <c r="H39" s="29">
        <f t="shared" si="15"/>
        <v>0</v>
      </c>
      <c r="I39" s="30"/>
      <c r="J39" s="29">
        <f t="shared" si="22"/>
        <v>0</v>
      </c>
      <c r="K39" s="29"/>
      <c r="L39" s="29">
        <f t="shared" si="3"/>
        <v>0</v>
      </c>
      <c r="M39" s="30">
        <v>0.0</v>
      </c>
      <c r="N39" s="29">
        <f t="shared" si="18"/>
        <v>0</v>
      </c>
      <c r="O39" s="30"/>
      <c r="P39" s="30" t="s">
        <v>388</v>
      </c>
      <c r="Q39" s="29" t="str">
        <f t="shared" si="20"/>
        <v>#VALUE!</v>
      </c>
      <c r="R39" s="32"/>
      <c r="S39" s="29">
        <f t="shared" si="24"/>
        <v>0</v>
      </c>
      <c r="T39" s="32" t="s">
        <v>443</v>
      </c>
      <c r="U39" s="34"/>
      <c r="V39" s="34"/>
      <c r="W39" s="14"/>
      <c r="X39" s="14"/>
      <c r="Y39" s="14"/>
      <c r="Z39" s="14"/>
      <c r="AA39" s="14"/>
      <c r="AB39" s="14"/>
    </row>
    <row r="40" ht="34.5" customHeight="1">
      <c r="A40" s="34">
        <v>37.0</v>
      </c>
      <c r="B40" s="222">
        <v>120097.0</v>
      </c>
      <c r="C40" s="222">
        <v>8424.0</v>
      </c>
      <c r="D40" s="223" t="s">
        <v>549</v>
      </c>
      <c r="E40" s="224" t="s">
        <v>21</v>
      </c>
      <c r="F40" s="224" t="s">
        <v>137</v>
      </c>
      <c r="G40" s="225">
        <v>0.0</v>
      </c>
      <c r="H40" s="29">
        <f t="shared" si="15"/>
        <v>0</v>
      </c>
      <c r="I40" s="30"/>
      <c r="J40" s="29">
        <f t="shared" si="22"/>
        <v>0</v>
      </c>
      <c r="K40" s="29"/>
      <c r="L40" s="29">
        <f t="shared" si="3"/>
        <v>0</v>
      </c>
      <c r="M40" s="29"/>
      <c r="N40" s="29">
        <f t="shared" si="18"/>
        <v>0</v>
      </c>
      <c r="O40" s="30"/>
      <c r="P40" s="30" t="s">
        <v>388</v>
      </c>
      <c r="Q40" s="29" t="str">
        <f t="shared" si="20"/>
        <v>#VALUE!</v>
      </c>
      <c r="R40" s="32"/>
      <c r="S40" s="29">
        <f t="shared" si="24"/>
        <v>0</v>
      </c>
      <c r="T40" s="32" t="s">
        <v>443</v>
      </c>
      <c r="U40" s="34"/>
      <c r="V40" s="34"/>
      <c r="W40" s="14"/>
      <c r="X40" s="14"/>
      <c r="Y40" s="14"/>
      <c r="Z40" s="14"/>
      <c r="AA40" s="14"/>
      <c r="AB40" s="14"/>
    </row>
    <row r="41" ht="34.5" customHeight="1">
      <c r="A41" s="226">
        <v>38.0</v>
      </c>
      <c r="B41" s="227">
        <v>140266.0</v>
      </c>
      <c r="C41" s="222">
        <v>8431.0</v>
      </c>
      <c r="D41" s="228" t="s">
        <v>550</v>
      </c>
      <c r="E41" s="229" t="s">
        <v>21</v>
      </c>
      <c r="F41" s="229" t="s">
        <v>137</v>
      </c>
      <c r="G41" s="225">
        <v>0.0</v>
      </c>
      <c r="H41" s="29">
        <f t="shared" si="15"/>
        <v>0</v>
      </c>
      <c r="I41" s="30"/>
      <c r="J41" s="29">
        <f t="shared" si="22"/>
        <v>0</v>
      </c>
      <c r="K41" s="29"/>
      <c r="L41" s="29">
        <f t="shared" si="3"/>
        <v>0</v>
      </c>
      <c r="M41" s="29"/>
      <c r="N41" s="29">
        <f t="shared" si="18"/>
        <v>0</v>
      </c>
      <c r="O41" s="30"/>
      <c r="P41" s="30" t="s">
        <v>388</v>
      </c>
      <c r="Q41" s="29" t="str">
        <f t="shared" si="20"/>
        <v>#VALUE!</v>
      </c>
      <c r="R41" s="32"/>
      <c r="S41" s="29">
        <f t="shared" si="24"/>
        <v>0</v>
      </c>
      <c r="T41" s="32" t="s">
        <v>443</v>
      </c>
      <c r="U41" s="34"/>
      <c r="V41" s="34"/>
      <c r="W41" s="14"/>
      <c r="X41" s="14"/>
      <c r="Y41" s="14"/>
      <c r="Z41" s="14"/>
      <c r="AA41" s="14"/>
      <c r="AB41" s="14"/>
    </row>
    <row r="42" ht="27.0" customHeight="1">
      <c r="A42" s="230">
        <v>39.0</v>
      </c>
      <c r="B42" s="226">
        <v>140486.0</v>
      </c>
      <c r="C42" s="226">
        <v>8434.0</v>
      </c>
      <c r="D42" s="231" t="s">
        <v>551</v>
      </c>
      <c r="E42" s="226" t="s">
        <v>21</v>
      </c>
      <c r="F42" s="226" t="s">
        <v>137</v>
      </c>
      <c r="G42" s="230">
        <v>0.0</v>
      </c>
      <c r="H42" s="29">
        <f t="shared" si="15"/>
        <v>0</v>
      </c>
      <c r="I42" s="30"/>
      <c r="J42" s="29">
        <f t="shared" si="22"/>
        <v>0</v>
      </c>
      <c r="K42" s="29"/>
      <c r="L42" s="29">
        <f t="shared" si="3"/>
        <v>0</v>
      </c>
      <c r="M42" s="29"/>
      <c r="N42" s="29">
        <f t="shared" si="18"/>
        <v>0</v>
      </c>
      <c r="O42" s="30"/>
      <c r="P42" s="30" t="s">
        <v>388</v>
      </c>
      <c r="Q42" s="29" t="str">
        <f t="shared" si="20"/>
        <v>#VALUE!</v>
      </c>
      <c r="R42" s="32"/>
      <c r="S42" s="29">
        <f t="shared" si="24"/>
        <v>0</v>
      </c>
      <c r="T42" s="32" t="s">
        <v>443</v>
      </c>
      <c r="U42" s="226"/>
      <c r="V42" s="226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161"/>
      <c r="O43" s="161"/>
      <c r="P43" s="24"/>
      <c r="Q43" s="24"/>
      <c r="R43" s="24"/>
      <c r="S43" s="24"/>
      <c r="T43" s="24"/>
      <c r="U43" s="24"/>
      <c r="V43" s="24"/>
      <c r="W43" s="21"/>
      <c r="X43" s="21"/>
      <c r="Y43" s="21"/>
      <c r="Z43" s="21"/>
      <c r="AA43" s="21"/>
      <c r="AB43" s="21"/>
    </row>
    <row r="44" ht="15.75" hidden="1" customHeight="1">
      <c r="A44" s="24"/>
      <c r="B44" s="24"/>
      <c r="C44" s="24"/>
      <c r="D44" s="26"/>
      <c r="E44" s="24"/>
      <c r="F44" s="24"/>
      <c r="G44" s="24"/>
      <c r="H44" s="81"/>
      <c r="I44" s="8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1"/>
      <c r="X44" s="21"/>
      <c r="Y44" s="21"/>
      <c r="Z44" s="21"/>
      <c r="AA44" s="21"/>
      <c r="AB44" s="21"/>
    </row>
    <row r="45" ht="15.75" customHeight="1">
      <c r="A45" s="42"/>
      <c r="B45" s="43"/>
      <c r="C45" s="43"/>
      <c r="D45" s="48" t="s">
        <v>67</v>
      </c>
      <c r="E45" s="49"/>
      <c r="F45" s="49"/>
      <c r="G45" s="45"/>
      <c r="H45" s="169">
        <f>AVERAGE(H5:H44)</f>
        <v>53.36842105</v>
      </c>
      <c r="I45" s="169"/>
      <c r="J45" s="169">
        <f>AVERAGE(J5:J44)</f>
        <v>55.44210526</v>
      </c>
      <c r="K45" s="169"/>
      <c r="L45" s="169">
        <f>AVERAGE(L5:L44)</f>
        <v>48</v>
      </c>
      <c r="M45" s="169"/>
      <c r="N45" s="169">
        <f>AVERAGE(N5:N44)</f>
        <v>57.21052632</v>
      </c>
      <c r="O45" s="169"/>
      <c r="P45" s="207">
        <v>61.06</v>
      </c>
      <c r="Q45" s="169">
        <f>average(Q5:Q38)</f>
        <v>296.6705882</v>
      </c>
      <c r="R45" s="169"/>
      <c r="S45" s="169">
        <f>AVERAGE(S5:S44)</f>
        <v>73</v>
      </c>
      <c r="T45" s="169"/>
      <c r="U45" s="169"/>
      <c r="V45" s="169">
        <f>AVERAGE(V5:V44)</f>
        <v>58.99151515</v>
      </c>
      <c r="W45" s="4"/>
      <c r="X45" s="4"/>
      <c r="Y45" s="4"/>
      <c r="Z45" s="4"/>
      <c r="AA45" s="4"/>
      <c r="AB45" s="4"/>
    </row>
    <row r="46" ht="18.75" customHeight="1">
      <c r="A46" s="42"/>
      <c r="B46" s="43"/>
      <c r="C46" s="43"/>
      <c r="D46" s="153" t="s">
        <v>68</v>
      </c>
      <c r="E46" s="154"/>
      <c r="F46" s="154"/>
      <c r="G46" s="171"/>
      <c r="H46" s="24">
        <f>MAX(H5:H44)</f>
        <v>90</v>
      </c>
      <c r="I46" s="24"/>
      <c r="J46" s="24">
        <f>MAX(J5:J44)</f>
        <v>100</v>
      </c>
      <c r="K46" s="24"/>
      <c r="L46" s="24">
        <f>MAX(L5:L44)</f>
        <v>100</v>
      </c>
      <c r="M46" s="24"/>
      <c r="N46" s="24">
        <f>MAX(N5:N44)</f>
        <v>96</v>
      </c>
      <c r="O46" s="24"/>
      <c r="P46" s="24">
        <f>MAX(P5:P44)</f>
        <v>100</v>
      </c>
      <c r="Q46" s="24"/>
      <c r="R46" s="24"/>
      <c r="S46" s="24"/>
      <c r="T46" s="24"/>
      <c r="U46" s="24"/>
      <c r="V46" s="24">
        <f>MAX(V5:V44)</f>
        <v>95.6</v>
      </c>
      <c r="W46" s="4"/>
      <c r="X46" s="4"/>
      <c r="Y46" s="4"/>
      <c r="Z46" s="4"/>
      <c r="AA46" s="4"/>
      <c r="AB46" s="4"/>
    </row>
    <row r="47" ht="16.5" customHeight="1">
      <c r="A47" s="86"/>
      <c r="B47" s="86"/>
      <c r="C47" s="86"/>
      <c r="D47" s="153" t="s">
        <v>69</v>
      </c>
      <c r="E47" s="154"/>
      <c r="F47" s="154"/>
      <c r="G47" s="171"/>
      <c r="H47" s="24">
        <f>MIN(H5:H44)</f>
        <v>0</v>
      </c>
      <c r="I47" s="24"/>
      <c r="J47" s="24">
        <f>MIN(J5:J44)</f>
        <v>0</v>
      </c>
      <c r="K47" s="24"/>
      <c r="L47" s="24">
        <f>MIN(L5:L44)</f>
        <v>0</v>
      </c>
      <c r="M47" s="24"/>
      <c r="N47" s="24">
        <f>MIN(N5:N44)</f>
        <v>0</v>
      </c>
      <c r="O47" s="24"/>
      <c r="P47" s="24">
        <f>MIN(P5:P44)</f>
        <v>0</v>
      </c>
      <c r="Q47" s="24"/>
      <c r="R47" s="24"/>
      <c r="S47" s="24"/>
      <c r="T47" s="24"/>
      <c r="U47" s="24"/>
      <c r="V47" s="24">
        <f>MIN(V5:V44)</f>
        <v>0</v>
      </c>
      <c r="W47" s="4"/>
      <c r="X47" s="4"/>
      <c r="Y47" s="4"/>
      <c r="Z47" s="4"/>
      <c r="AA47" s="4"/>
      <c r="AB47" s="4"/>
    </row>
    <row r="48" ht="34.5" customHeight="1">
      <c r="A48" s="87"/>
      <c r="B48" s="47"/>
      <c r="C48" s="46"/>
      <c r="D48" s="55" t="s">
        <v>70</v>
      </c>
      <c r="E48" s="56"/>
      <c r="F48" s="56"/>
      <c r="G48" s="174"/>
      <c r="H48" s="24">
        <f>COUNTIFS(H5:H42, "&lt;40")</f>
        <v>8</v>
      </c>
      <c r="I48" s="24"/>
      <c r="J48" s="24">
        <f>COUNTIFS(J5:J42, "&lt;40")</f>
        <v>11</v>
      </c>
      <c r="K48" s="24"/>
      <c r="L48" s="24">
        <f>COUNTIFS(L5:L42, "&lt;40")</f>
        <v>13</v>
      </c>
      <c r="M48" s="24"/>
      <c r="N48" s="24">
        <f>COUNTIFS(N5:N42, "&lt;40")</f>
        <v>11</v>
      </c>
      <c r="O48" s="24"/>
      <c r="P48" s="24">
        <f>COUNTIFS(P5:P42, "&lt;40")</f>
        <v>10</v>
      </c>
      <c r="Q48" s="24"/>
      <c r="R48" s="24"/>
      <c r="S48" s="24"/>
      <c r="T48" s="24"/>
      <c r="U48" s="24"/>
      <c r="V48" s="24">
        <f>COUNTIFS(V5:V42, "&lt;=4")</f>
        <v>2</v>
      </c>
      <c r="W48" s="4"/>
      <c r="X48" s="4"/>
      <c r="Y48" s="4"/>
      <c r="Z48" s="4"/>
      <c r="AA48" s="4"/>
      <c r="AB48" s="4"/>
    </row>
    <row r="49" ht="15.75" customHeight="1">
      <c r="A49" s="46"/>
      <c r="B49" s="24"/>
      <c r="C49" s="24"/>
      <c r="D49" s="55" t="s">
        <v>71</v>
      </c>
      <c r="E49" s="56"/>
      <c r="F49" s="56"/>
      <c r="G49" s="174"/>
      <c r="H49" s="24">
        <f>COUNTIFS(H5:H42, "&gt;=60")</f>
        <v>23</v>
      </c>
      <c r="I49" s="24"/>
      <c r="J49" s="24">
        <f>COUNTIFS(J5:J42, "&gt;=60")</f>
        <v>23</v>
      </c>
      <c r="K49" s="24"/>
      <c r="L49" s="24">
        <f>COUNTIFS(L5:L42, "&gt;=60")</f>
        <v>14</v>
      </c>
      <c r="M49" s="24"/>
      <c r="N49" s="24">
        <f>COUNTIFS(N5:N42, "&gt;=60")</f>
        <v>22</v>
      </c>
      <c r="O49" s="24"/>
      <c r="P49" s="24">
        <f>COUNTIFS(P5:P42, "&gt;=60")</f>
        <v>19</v>
      </c>
      <c r="Q49" s="24"/>
      <c r="R49" s="24"/>
      <c r="S49" s="24"/>
      <c r="T49" s="24"/>
      <c r="U49" s="24"/>
      <c r="V49" s="24">
        <f>COUNTIFS(V5:V42, "&gt;=6")</f>
        <v>31</v>
      </c>
      <c r="W49" s="58"/>
      <c r="X49" s="58"/>
      <c r="Y49" s="58"/>
      <c r="Z49" s="58"/>
      <c r="AA49" s="58"/>
      <c r="AB49" s="58"/>
    </row>
    <row r="50" ht="15.75" customHeight="1">
      <c r="A50" s="156" t="s">
        <v>72</v>
      </c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4"/>
      <c r="E51" s="58"/>
      <c r="F51" s="58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4"/>
      <c r="Y51" s="4"/>
      <c r="Z51" s="4"/>
      <c r="AA51" s="4"/>
      <c r="AB51" s="4"/>
    </row>
    <row r="52" ht="12.75" customHeight="1">
      <c r="A52" s="156"/>
      <c r="B52" s="58"/>
      <c r="C52" s="4"/>
      <c r="D52" s="4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4"/>
      <c r="E53" s="58"/>
      <c r="F53" s="58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214"/>
      <c r="S53" s="214"/>
      <c r="T53" s="214" t="s">
        <v>444</v>
      </c>
      <c r="U53" s="157" t="s">
        <v>75</v>
      </c>
      <c r="V53" s="58"/>
      <c r="W53" s="58"/>
      <c r="X53" s="4"/>
      <c r="Y53" s="4"/>
      <c r="Z53" s="4"/>
      <c r="AA53" s="4"/>
      <c r="AB53" s="4"/>
    </row>
    <row r="54" ht="15.75" customHeight="1">
      <c r="A54" s="4"/>
      <c r="B54" s="33"/>
      <c r="C54" s="33"/>
      <c r="D54" s="215"/>
      <c r="E54" s="216"/>
      <c r="F54" s="216"/>
      <c r="G54" s="217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58"/>
      <c r="X54" s="58"/>
      <c r="Y54" s="58"/>
      <c r="Z54" s="58"/>
      <c r="AA54" s="58"/>
      <c r="AB54" s="58"/>
    </row>
    <row r="55" ht="15.75" customHeight="1">
      <c r="A55" s="4"/>
      <c r="B55" s="33"/>
      <c r="C55" s="33"/>
      <c r="D55" s="215"/>
      <c r="E55" s="216"/>
      <c r="F55" s="216"/>
      <c r="G55" s="217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58"/>
      <c r="X55" s="58"/>
      <c r="Y55" s="58"/>
      <c r="Z55" s="58"/>
      <c r="AA55" s="58"/>
      <c r="AB55" s="58"/>
    </row>
    <row r="56" ht="15.75" customHeight="1">
      <c r="A56" s="4"/>
      <c r="B56" s="33"/>
      <c r="C56" s="33"/>
      <c r="D56" s="215"/>
      <c r="E56" s="216"/>
      <c r="F56" s="216"/>
      <c r="G56" s="217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58"/>
      <c r="X56" s="58"/>
      <c r="Y56" s="58"/>
      <c r="Z56" s="58"/>
      <c r="AA56" s="58"/>
      <c r="AB56" s="58"/>
    </row>
    <row r="57" ht="15.75" customHeight="1">
      <c r="A57" s="4"/>
      <c r="B57" s="33"/>
      <c r="C57" s="33"/>
      <c r="D57" s="215"/>
      <c r="E57" s="216"/>
      <c r="F57" s="216"/>
      <c r="G57" s="217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58"/>
      <c r="X57" s="58"/>
      <c r="Y57" s="58"/>
      <c r="Z57" s="58"/>
      <c r="AA57" s="58"/>
      <c r="AB57" s="58"/>
    </row>
    <row r="58" ht="15.75" customHeight="1">
      <c r="A58" s="4"/>
      <c r="B58" s="33"/>
      <c r="C58" s="33"/>
      <c r="D58" s="176"/>
      <c r="E58" s="33"/>
      <c r="F58" s="33"/>
      <c r="G58" s="33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</row>
    <row r="59" ht="15.75" customHeight="1">
      <c r="A59" s="4"/>
      <c r="B59" s="58"/>
      <c r="C59" s="4"/>
      <c r="D59" s="4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41" footer="0.0" header="0.0" left="0.25" right="0.25" top="0.39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30.43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7.43"/>
    <col customWidth="1" min="19" max="19" width="8.0"/>
    <col customWidth="1" min="20" max="20" width="29.0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390</v>
      </c>
      <c r="B2" s="18"/>
      <c r="C2" s="53"/>
      <c r="D2" s="144" t="s">
        <v>134</v>
      </c>
      <c r="E2" s="130" t="s">
        <v>8</v>
      </c>
      <c r="F2" s="130" t="s">
        <v>9</v>
      </c>
      <c r="G2" s="19" t="s">
        <v>552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232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3">
        <v>25.0</v>
      </c>
      <c r="L4" s="23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0.0" customHeight="1">
      <c r="A5" s="34">
        <v>1.0</v>
      </c>
      <c r="B5" s="24">
        <v>120051.0</v>
      </c>
      <c r="C5" s="25" t="s">
        <v>553</v>
      </c>
      <c r="D5" s="26" t="s">
        <v>554</v>
      </c>
      <c r="E5" s="25" t="s">
        <v>25</v>
      </c>
      <c r="F5" s="27" t="s">
        <v>22</v>
      </c>
      <c r="G5" s="30">
        <v>15.0</v>
      </c>
      <c r="H5" s="29">
        <f t="shared" ref="H5:H33" si="1">G5*4</f>
        <v>60</v>
      </c>
      <c r="I5" s="30">
        <v>17.0</v>
      </c>
      <c r="J5" s="29">
        <f t="shared" ref="J5:J17" si="2">I5*4</f>
        <v>68</v>
      </c>
      <c r="K5" s="37">
        <v>17.5</v>
      </c>
      <c r="L5" s="37">
        <f t="shared" ref="L5:L33" si="3">K5*4</f>
        <v>70</v>
      </c>
      <c r="M5" s="234">
        <v>19.0</v>
      </c>
      <c r="N5" s="29">
        <f t="shared" ref="N5:N33" si="4">M5*4</f>
        <v>76</v>
      </c>
      <c r="O5" s="148">
        <v>8.0</v>
      </c>
      <c r="P5" s="179">
        <f t="shared" ref="P5:P6" si="5">O5*4</f>
        <v>32</v>
      </c>
      <c r="Q5" s="29">
        <f t="shared" ref="Q5:Q33" si="6">SUM(H5+J5+L5+N5+P5)</f>
        <v>306</v>
      </c>
      <c r="R5" s="32">
        <v>19.0</v>
      </c>
      <c r="S5" s="29">
        <f t="shared" ref="S5:S37" si="7">R5*4</f>
        <v>76</v>
      </c>
      <c r="T5" s="32" t="s">
        <v>535</v>
      </c>
      <c r="U5" s="24">
        <f t="shared" ref="U5:U34" si="8">SUM(G5+I5+K5+M5+O5)</f>
        <v>76.5</v>
      </c>
      <c r="V5" s="24">
        <f t="shared" ref="V5:V34" si="9">Q5*0.2</f>
        <v>61.2</v>
      </c>
      <c r="W5" s="21"/>
      <c r="X5" s="21"/>
      <c r="Y5" s="21"/>
      <c r="Z5" s="21"/>
      <c r="AA5" s="21"/>
      <c r="AB5" s="21"/>
    </row>
    <row r="6" ht="30.0" customHeight="1">
      <c r="A6" s="24">
        <v>2.0</v>
      </c>
      <c r="B6" s="24">
        <v>200274.0</v>
      </c>
      <c r="C6" s="25" t="s">
        <v>553</v>
      </c>
      <c r="D6" s="26" t="s">
        <v>555</v>
      </c>
      <c r="E6" s="25" t="s">
        <v>25</v>
      </c>
      <c r="F6" s="27" t="s">
        <v>22</v>
      </c>
      <c r="G6" s="30">
        <v>10.0</v>
      </c>
      <c r="H6" s="29">
        <f t="shared" si="1"/>
        <v>40</v>
      </c>
      <c r="I6" s="30">
        <v>13.0</v>
      </c>
      <c r="J6" s="29">
        <f t="shared" si="2"/>
        <v>52</v>
      </c>
      <c r="K6" s="37">
        <v>22.5</v>
      </c>
      <c r="L6" s="37">
        <f t="shared" si="3"/>
        <v>90</v>
      </c>
      <c r="M6" s="235">
        <v>19.5</v>
      </c>
      <c r="N6" s="29">
        <f t="shared" si="4"/>
        <v>78</v>
      </c>
      <c r="O6" s="30">
        <v>15.0</v>
      </c>
      <c r="P6" s="29">
        <f t="shared" si="5"/>
        <v>60</v>
      </c>
      <c r="Q6" s="29">
        <f t="shared" si="6"/>
        <v>320</v>
      </c>
      <c r="R6" s="32">
        <v>17.5</v>
      </c>
      <c r="S6" s="29">
        <f t="shared" si="7"/>
        <v>70</v>
      </c>
      <c r="T6" s="32" t="s">
        <v>535</v>
      </c>
      <c r="U6" s="24">
        <f t="shared" si="8"/>
        <v>80</v>
      </c>
      <c r="V6" s="24">
        <f t="shared" si="9"/>
        <v>64</v>
      </c>
      <c r="W6" s="21"/>
      <c r="X6" s="21"/>
      <c r="Y6" s="21"/>
      <c r="Z6" s="21"/>
      <c r="AA6" s="21"/>
      <c r="AB6" s="21"/>
    </row>
    <row r="7" ht="30.0" customHeight="1">
      <c r="A7" s="24">
        <v>3.0</v>
      </c>
      <c r="B7" s="24">
        <v>120065.0</v>
      </c>
      <c r="C7" s="25" t="s">
        <v>553</v>
      </c>
      <c r="D7" s="26" t="s">
        <v>556</v>
      </c>
      <c r="E7" s="25" t="s">
        <v>25</v>
      </c>
      <c r="F7" s="27" t="s">
        <v>22</v>
      </c>
      <c r="G7" s="30">
        <v>21.0</v>
      </c>
      <c r="H7" s="29">
        <f t="shared" si="1"/>
        <v>84</v>
      </c>
      <c r="I7" s="30">
        <v>25.0</v>
      </c>
      <c r="J7" s="29">
        <f t="shared" si="2"/>
        <v>100</v>
      </c>
      <c r="K7" s="37">
        <v>24.5</v>
      </c>
      <c r="L7" s="37">
        <f t="shared" si="3"/>
        <v>98</v>
      </c>
      <c r="M7" s="235">
        <v>24.5</v>
      </c>
      <c r="N7" s="29">
        <f t="shared" si="4"/>
        <v>98</v>
      </c>
      <c r="O7" s="30" t="s">
        <v>388</v>
      </c>
      <c r="P7" s="29"/>
      <c r="Q7" s="29">
        <f t="shared" si="6"/>
        <v>380</v>
      </c>
      <c r="R7" s="32">
        <v>25.0</v>
      </c>
      <c r="S7" s="29">
        <f t="shared" si="7"/>
        <v>100</v>
      </c>
      <c r="T7" s="32" t="s">
        <v>535</v>
      </c>
      <c r="U7" s="24" t="str">
        <f t="shared" si="8"/>
        <v>#VALUE!</v>
      </c>
      <c r="V7" s="24">
        <f t="shared" si="9"/>
        <v>76</v>
      </c>
      <c r="W7" s="21"/>
      <c r="X7" s="21"/>
      <c r="Y7" s="21"/>
      <c r="Z7" s="21"/>
      <c r="AA7" s="21"/>
      <c r="AB7" s="21"/>
    </row>
    <row r="8" ht="30.0" customHeight="1">
      <c r="A8" s="24">
        <v>4.0</v>
      </c>
      <c r="B8" s="24">
        <v>120216.0</v>
      </c>
      <c r="C8" s="25" t="s">
        <v>553</v>
      </c>
      <c r="D8" s="26" t="s">
        <v>557</v>
      </c>
      <c r="E8" s="25" t="s">
        <v>21</v>
      </c>
      <c r="F8" s="27" t="s">
        <v>22</v>
      </c>
      <c r="G8" s="30">
        <v>18.0</v>
      </c>
      <c r="H8" s="29">
        <f t="shared" si="1"/>
        <v>72</v>
      </c>
      <c r="I8" s="30">
        <v>21.0</v>
      </c>
      <c r="J8" s="29">
        <f t="shared" si="2"/>
        <v>84</v>
      </c>
      <c r="K8" s="37">
        <v>19.0</v>
      </c>
      <c r="L8" s="37">
        <f t="shared" si="3"/>
        <v>76</v>
      </c>
      <c r="M8" s="235">
        <v>20.0</v>
      </c>
      <c r="N8" s="29">
        <f t="shared" si="4"/>
        <v>80</v>
      </c>
      <c r="O8" s="30">
        <v>12.5</v>
      </c>
      <c r="P8" s="29">
        <f t="shared" ref="P8:P33" si="10">O8*4</f>
        <v>50</v>
      </c>
      <c r="Q8" s="29">
        <f t="shared" si="6"/>
        <v>362</v>
      </c>
      <c r="R8" s="32">
        <v>16.0</v>
      </c>
      <c r="S8" s="29">
        <f t="shared" si="7"/>
        <v>64</v>
      </c>
      <c r="T8" s="32" t="s">
        <v>558</v>
      </c>
      <c r="U8" s="24">
        <f t="shared" si="8"/>
        <v>90.5</v>
      </c>
      <c r="V8" s="24">
        <f t="shared" si="9"/>
        <v>72.4</v>
      </c>
      <c r="W8" s="21"/>
      <c r="X8" s="21"/>
      <c r="Y8" s="21"/>
      <c r="Z8" s="21"/>
      <c r="AA8" s="21"/>
      <c r="AB8" s="21"/>
    </row>
    <row r="9" ht="30.0" customHeight="1">
      <c r="A9" s="34">
        <v>5.0</v>
      </c>
      <c r="B9" s="24">
        <v>190502.0</v>
      </c>
      <c r="C9" s="25" t="s">
        <v>553</v>
      </c>
      <c r="D9" s="26" t="s">
        <v>559</v>
      </c>
      <c r="E9" s="25" t="s">
        <v>25</v>
      </c>
      <c r="F9" s="27" t="s">
        <v>22</v>
      </c>
      <c r="G9" s="30">
        <v>13.5</v>
      </c>
      <c r="H9" s="29">
        <f t="shared" si="1"/>
        <v>54</v>
      </c>
      <c r="I9" s="30">
        <v>13.5</v>
      </c>
      <c r="J9" s="29">
        <f t="shared" si="2"/>
        <v>54</v>
      </c>
      <c r="K9" s="37">
        <v>18.5</v>
      </c>
      <c r="L9" s="37">
        <f t="shared" si="3"/>
        <v>74</v>
      </c>
      <c r="M9" s="235">
        <v>17.0</v>
      </c>
      <c r="N9" s="29">
        <f t="shared" si="4"/>
        <v>68</v>
      </c>
      <c r="O9" s="30">
        <v>14.0</v>
      </c>
      <c r="P9" s="29">
        <f t="shared" si="10"/>
        <v>56</v>
      </c>
      <c r="Q9" s="29">
        <f t="shared" si="6"/>
        <v>306</v>
      </c>
      <c r="R9" s="32">
        <v>22.0</v>
      </c>
      <c r="S9" s="29">
        <f t="shared" si="7"/>
        <v>88</v>
      </c>
      <c r="T9" s="32" t="s">
        <v>526</v>
      </c>
      <c r="U9" s="24">
        <f t="shared" si="8"/>
        <v>76.5</v>
      </c>
      <c r="V9" s="24">
        <f t="shared" si="9"/>
        <v>61.2</v>
      </c>
      <c r="W9" s="21"/>
      <c r="X9" s="21"/>
      <c r="Y9" s="21"/>
      <c r="Z9" s="21"/>
      <c r="AA9" s="21"/>
      <c r="AB9" s="21"/>
    </row>
    <row r="10" ht="30.0" customHeight="1">
      <c r="A10" s="24">
        <v>6.0</v>
      </c>
      <c r="B10" s="24">
        <v>150486.0</v>
      </c>
      <c r="C10" s="25" t="s">
        <v>553</v>
      </c>
      <c r="D10" s="26" t="s">
        <v>560</v>
      </c>
      <c r="E10" s="25" t="s">
        <v>25</v>
      </c>
      <c r="F10" s="27" t="s">
        <v>22</v>
      </c>
      <c r="G10" s="30">
        <v>17.5</v>
      </c>
      <c r="H10" s="29">
        <f t="shared" si="1"/>
        <v>70</v>
      </c>
      <c r="I10" s="30">
        <v>19.0</v>
      </c>
      <c r="J10" s="29">
        <f t="shared" si="2"/>
        <v>76</v>
      </c>
      <c r="K10" s="37">
        <v>20.0</v>
      </c>
      <c r="L10" s="37">
        <f t="shared" si="3"/>
        <v>80</v>
      </c>
      <c r="M10" s="235">
        <v>19.0</v>
      </c>
      <c r="N10" s="29">
        <f t="shared" si="4"/>
        <v>76</v>
      </c>
      <c r="O10" s="30">
        <v>17.5</v>
      </c>
      <c r="P10" s="29">
        <f t="shared" si="10"/>
        <v>70</v>
      </c>
      <c r="Q10" s="29">
        <f t="shared" si="6"/>
        <v>372</v>
      </c>
      <c r="R10" s="32">
        <v>20.0</v>
      </c>
      <c r="S10" s="29">
        <f t="shared" si="7"/>
        <v>80</v>
      </c>
      <c r="T10" s="32" t="s">
        <v>558</v>
      </c>
      <c r="U10" s="24">
        <f t="shared" si="8"/>
        <v>93</v>
      </c>
      <c r="V10" s="24">
        <f t="shared" si="9"/>
        <v>74.4</v>
      </c>
      <c r="W10" s="21"/>
      <c r="X10" s="21"/>
      <c r="Y10" s="21"/>
      <c r="Z10" s="21"/>
      <c r="AA10" s="21"/>
      <c r="AB10" s="21"/>
    </row>
    <row r="11" ht="30.0" customHeight="1">
      <c r="A11" s="24">
        <v>7.0</v>
      </c>
      <c r="B11" s="24">
        <v>180352.0</v>
      </c>
      <c r="C11" s="25" t="s">
        <v>553</v>
      </c>
      <c r="D11" s="26" t="s">
        <v>561</v>
      </c>
      <c r="E11" s="25" t="s">
        <v>25</v>
      </c>
      <c r="F11" s="27" t="s">
        <v>22</v>
      </c>
      <c r="G11" s="30">
        <v>19.0</v>
      </c>
      <c r="H11" s="29">
        <f t="shared" si="1"/>
        <v>76</v>
      </c>
      <c r="I11" s="30">
        <v>24.0</v>
      </c>
      <c r="J11" s="29">
        <f t="shared" si="2"/>
        <v>96</v>
      </c>
      <c r="K11" s="37">
        <v>18.5</v>
      </c>
      <c r="L11" s="37">
        <f t="shared" si="3"/>
        <v>74</v>
      </c>
      <c r="M11" s="235">
        <v>19.5</v>
      </c>
      <c r="N11" s="29">
        <f t="shared" si="4"/>
        <v>78</v>
      </c>
      <c r="O11" s="30">
        <v>18.5</v>
      </c>
      <c r="P11" s="29">
        <f t="shared" si="10"/>
        <v>74</v>
      </c>
      <c r="Q11" s="29">
        <f t="shared" si="6"/>
        <v>398</v>
      </c>
      <c r="R11" s="32">
        <v>20.5</v>
      </c>
      <c r="S11" s="29">
        <f t="shared" si="7"/>
        <v>82</v>
      </c>
      <c r="T11" s="32" t="s">
        <v>535</v>
      </c>
      <c r="U11" s="24">
        <f t="shared" si="8"/>
        <v>99.5</v>
      </c>
      <c r="V11" s="24">
        <f t="shared" si="9"/>
        <v>79.6</v>
      </c>
      <c r="W11" s="21"/>
      <c r="X11" s="21"/>
      <c r="Y11" s="21"/>
      <c r="Z11" s="21"/>
      <c r="AA11" s="21"/>
      <c r="AB11" s="21"/>
    </row>
    <row r="12" ht="30.0" customHeight="1">
      <c r="A12" s="24">
        <v>8.0</v>
      </c>
      <c r="B12" s="24">
        <v>200269.0</v>
      </c>
      <c r="C12" s="25" t="s">
        <v>553</v>
      </c>
      <c r="D12" s="26" t="s">
        <v>562</v>
      </c>
      <c r="E12" s="25" t="s">
        <v>21</v>
      </c>
      <c r="F12" s="27" t="s">
        <v>22</v>
      </c>
      <c r="G12" s="30">
        <v>16.0</v>
      </c>
      <c r="H12" s="29">
        <f t="shared" si="1"/>
        <v>64</v>
      </c>
      <c r="I12" s="30">
        <v>24.5</v>
      </c>
      <c r="J12" s="29">
        <f t="shared" si="2"/>
        <v>98</v>
      </c>
      <c r="K12" s="37">
        <v>20.0</v>
      </c>
      <c r="L12" s="37">
        <f t="shared" si="3"/>
        <v>80</v>
      </c>
      <c r="M12" s="235">
        <v>20.5</v>
      </c>
      <c r="N12" s="29">
        <f t="shared" si="4"/>
        <v>82</v>
      </c>
      <c r="O12" s="30">
        <v>15.5</v>
      </c>
      <c r="P12" s="29">
        <f t="shared" si="10"/>
        <v>62</v>
      </c>
      <c r="Q12" s="29">
        <f t="shared" si="6"/>
        <v>386</v>
      </c>
      <c r="R12" s="32">
        <v>22.0</v>
      </c>
      <c r="S12" s="29">
        <f t="shared" si="7"/>
        <v>88</v>
      </c>
      <c r="T12" s="32" t="s">
        <v>558</v>
      </c>
      <c r="U12" s="24">
        <f t="shared" si="8"/>
        <v>96.5</v>
      </c>
      <c r="V12" s="24">
        <f t="shared" si="9"/>
        <v>77.2</v>
      </c>
      <c r="W12" s="21"/>
      <c r="X12" s="21"/>
      <c r="Y12" s="21"/>
      <c r="Z12" s="21"/>
      <c r="AA12" s="21"/>
      <c r="AB12" s="21"/>
    </row>
    <row r="13" ht="30.0" customHeight="1">
      <c r="A13" s="34">
        <v>9.0</v>
      </c>
      <c r="B13" s="24">
        <v>120245.0</v>
      </c>
      <c r="C13" s="25" t="s">
        <v>553</v>
      </c>
      <c r="D13" s="26" t="s">
        <v>563</v>
      </c>
      <c r="E13" s="25" t="s">
        <v>21</v>
      </c>
      <c r="F13" s="27" t="s">
        <v>22</v>
      </c>
      <c r="G13" s="30">
        <v>14.5</v>
      </c>
      <c r="H13" s="29">
        <f t="shared" si="1"/>
        <v>58</v>
      </c>
      <c r="I13" s="30">
        <v>15.0</v>
      </c>
      <c r="J13" s="29">
        <f t="shared" si="2"/>
        <v>60</v>
      </c>
      <c r="K13" s="37">
        <v>11.5</v>
      </c>
      <c r="L13" s="37">
        <f t="shared" si="3"/>
        <v>46</v>
      </c>
      <c r="M13" s="235">
        <v>15.5</v>
      </c>
      <c r="N13" s="29">
        <f t="shared" si="4"/>
        <v>62</v>
      </c>
      <c r="O13" s="30">
        <v>11.0</v>
      </c>
      <c r="P13" s="29">
        <f t="shared" si="10"/>
        <v>44</v>
      </c>
      <c r="Q13" s="29">
        <f t="shared" si="6"/>
        <v>270</v>
      </c>
      <c r="R13" s="32">
        <v>17.0</v>
      </c>
      <c r="S13" s="29">
        <f t="shared" si="7"/>
        <v>68</v>
      </c>
      <c r="T13" s="32" t="s">
        <v>564</v>
      </c>
      <c r="U13" s="24">
        <f t="shared" si="8"/>
        <v>67.5</v>
      </c>
      <c r="V13" s="24">
        <f t="shared" si="9"/>
        <v>54</v>
      </c>
      <c r="W13" s="21"/>
      <c r="X13" s="21"/>
      <c r="Y13" s="21"/>
      <c r="Z13" s="21"/>
      <c r="AA13" s="21"/>
      <c r="AB13" s="21"/>
    </row>
    <row r="14" ht="30.0" customHeight="1">
      <c r="A14" s="24">
        <v>10.0</v>
      </c>
      <c r="B14" s="24">
        <v>130451.0</v>
      </c>
      <c r="C14" s="25" t="s">
        <v>553</v>
      </c>
      <c r="D14" s="26" t="s">
        <v>565</v>
      </c>
      <c r="E14" s="131" t="s">
        <v>25</v>
      </c>
      <c r="F14" s="24" t="s">
        <v>22</v>
      </c>
      <c r="G14" s="30">
        <v>12.5</v>
      </c>
      <c r="H14" s="29">
        <f t="shared" si="1"/>
        <v>50</v>
      </c>
      <c r="I14" s="30">
        <v>22.0</v>
      </c>
      <c r="J14" s="29">
        <f t="shared" si="2"/>
        <v>88</v>
      </c>
      <c r="K14" s="37">
        <v>16.5</v>
      </c>
      <c r="L14" s="37">
        <f t="shared" si="3"/>
        <v>66</v>
      </c>
      <c r="M14" s="235">
        <v>12.5</v>
      </c>
      <c r="N14" s="29">
        <f t="shared" si="4"/>
        <v>50</v>
      </c>
      <c r="O14" s="149">
        <v>7.5</v>
      </c>
      <c r="P14" s="179">
        <f t="shared" si="10"/>
        <v>30</v>
      </c>
      <c r="Q14" s="29">
        <f t="shared" si="6"/>
        <v>284</v>
      </c>
      <c r="R14" s="32">
        <v>17.5</v>
      </c>
      <c r="S14" s="29">
        <f t="shared" si="7"/>
        <v>70</v>
      </c>
      <c r="T14" s="32" t="s">
        <v>535</v>
      </c>
      <c r="U14" s="24">
        <f t="shared" si="8"/>
        <v>71</v>
      </c>
      <c r="V14" s="24">
        <f t="shared" si="9"/>
        <v>56.8</v>
      </c>
      <c r="W14" s="21"/>
      <c r="X14" s="21"/>
      <c r="Y14" s="21"/>
      <c r="Z14" s="21"/>
      <c r="AA14" s="21"/>
      <c r="AB14" s="21"/>
    </row>
    <row r="15" ht="30.0" customHeight="1">
      <c r="A15" s="24">
        <v>11.0</v>
      </c>
      <c r="B15" s="24">
        <v>120041.0</v>
      </c>
      <c r="C15" s="25" t="s">
        <v>553</v>
      </c>
      <c r="D15" s="26" t="s">
        <v>566</v>
      </c>
      <c r="E15" s="131" t="s">
        <v>21</v>
      </c>
      <c r="F15" s="24" t="s">
        <v>22</v>
      </c>
      <c r="G15" s="30">
        <v>16.0</v>
      </c>
      <c r="H15" s="29">
        <f t="shared" si="1"/>
        <v>64</v>
      </c>
      <c r="I15" s="30">
        <v>17.0</v>
      </c>
      <c r="J15" s="29">
        <f t="shared" si="2"/>
        <v>68</v>
      </c>
      <c r="K15" s="37">
        <v>18.0</v>
      </c>
      <c r="L15" s="37">
        <f t="shared" si="3"/>
        <v>72</v>
      </c>
      <c r="M15" s="235">
        <v>16.0</v>
      </c>
      <c r="N15" s="29">
        <f t="shared" si="4"/>
        <v>64</v>
      </c>
      <c r="O15" s="30">
        <v>20.0</v>
      </c>
      <c r="P15" s="29">
        <f t="shared" si="10"/>
        <v>80</v>
      </c>
      <c r="Q15" s="29">
        <f t="shared" si="6"/>
        <v>348</v>
      </c>
      <c r="R15" s="32">
        <v>19.5</v>
      </c>
      <c r="S15" s="29">
        <f t="shared" si="7"/>
        <v>78</v>
      </c>
      <c r="T15" s="32" t="s">
        <v>535</v>
      </c>
      <c r="U15" s="24">
        <f t="shared" si="8"/>
        <v>87</v>
      </c>
      <c r="V15" s="24">
        <f t="shared" si="9"/>
        <v>69.6</v>
      </c>
      <c r="W15" s="21"/>
      <c r="X15" s="21"/>
      <c r="Y15" s="21"/>
      <c r="Z15" s="21"/>
      <c r="AA15" s="21"/>
      <c r="AB15" s="21"/>
    </row>
    <row r="16" ht="30.0" customHeight="1">
      <c r="A16" s="24">
        <v>12.0</v>
      </c>
      <c r="B16" s="24">
        <v>120010.0</v>
      </c>
      <c r="C16" s="25" t="s">
        <v>553</v>
      </c>
      <c r="D16" s="26" t="s">
        <v>567</v>
      </c>
      <c r="E16" s="131" t="s">
        <v>21</v>
      </c>
      <c r="F16" s="24" t="s">
        <v>22</v>
      </c>
      <c r="G16" s="30">
        <v>16.0</v>
      </c>
      <c r="H16" s="29">
        <f t="shared" si="1"/>
        <v>64</v>
      </c>
      <c r="I16" s="30">
        <v>24.0</v>
      </c>
      <c r="J16" s="29">
        <f t="shared" si="2"/>
        <v>96</v>
      </c>
      <c r="K16" s="37">
        <v>22.5</v>
      </c>
      <c r="L16" s="37">
        <f t="shared" si="3"/>
        <v>90</v>
      </c>
      <c r="M16" s="235">
        <v>18.0</v>
      </c>
      <c r="N16" s="29">
        <f t="shared" si="4"/>
        <v>72</v>
      </c>
      <c r="O16" s="30">
        <v>15.0</v>
      </c>
      <c r="P16" s="29">
        <f t="shared" si="10"/>
        <v>60</v>
      </c>
      <c r="Q16" s="29">
        <f t="shared" si="6"/>
        <v>382</v>
      </c>
      <c r="R16" s="32">
        <v>25.0</v>
      </c>
      <c r="S16" s="29">
        <f t="shared" si="7"/>
        <v>100</v>
      </c>
      <c r="T16" s="32" t="s">
        <v>535</v>
      </c>
      <c r="U16" s="24">
        <f t="shared" si="8"/>
        <v>95.5</v>
      </c>
      <c r="V16" s="24">
        <f t="shared" si="9"/>
        <v>76.4</v>
      </c>
      <c r="W16" s="21"/>
      <c r="X16" s="21"/>
      <c r="Y16" s="21"/>
      <c r="Z16" s="21"/>
      <c r="AA16" s="21"/>
      <c r="AB16" s="21"/>
    </row>
    <row r="17" ht="30.0" customHeight="1">
      <c r="A17" s="34">
        <v>13.0</v>
      </c>
      <c r="B17" s="24">
        <v>130398.0</v>
      </c>
      <c r="C17" s="25" t="s">
        <v>553</v>
      </c>
      <c r="D17" s="26" t="s">
        <v>568</v>
      </c>
      <c r="E17" s="131" t="s">
        <v>25</v>
      </c>
      <c r="F17" s="24" t="s">
        <v>22</v>
      </c>
      <c r="G17" s="30">
        <v>18.5</v>
      </c>
      <c r="H17" s="29">
        <f t="shared" si="1"/>
        <v>74</v>
      </c>
      <c r="I17" s="30">
        <v>12.0</v>
      </c>
      <c r="J17" s="29">
        <f t="shared" si="2"/>
        <v>48</v>
      </c>
      <c r="K17" s="37">
        <v>17.5</v>
      </c>
      <c r="L17" s="37">
        <f t="shared" si="3"/>
        <v>70</v>
      </c>
      <c r="M17" s="235">
        <v>15.5</v>
      </c>
      <c r="N17" s="29">
        <f t="shared" si="4"/>
        <v>62</v>
      </c>
      <c r="O17" s="30">
        <v>14.0</v>
      </c>
      <c r="P17" s="29">
        <f t="shared" si="10"/>
        <v>56</v>
      </c>
      <c r="Q17" s="29">
        <f t="shared" si="6"/>
        <v>310</v>
      </c>
      <c r="R17" s="32">
        <v>20.5</v>
      </c>
      <c r="S17" s="29">
        <f t="shared" si="7"/>
        <v>82</v>
      </c>
      <c r="T17" s="32" t="s">
        <v>535</v>
      </c>
      <c r="U17" s="24">
        <f t="shared" si="8"/>
        <v>77.5</v>
      </c>
      <c r="V17" s="24">
        <f t="shared" si="9"/>
        <v>62</v>
      </c>
      <c r="W17" s="21"/>
      <c r="X17" s="21"/>
      <c r="Y17" s="21"/>
      <c r="Z17" s="21"/>
      <c r="AA17" s="21"/>
      <c r="AB17" s="21"/>
    </row>
    <row r="18" ht="30.0" customHeight="1">
      <c r="A18" s="24">
        <v>14.0</v>
      </c>
      <c r="B18" s="24">
        <v>230306.0</v>
      </c>
      <c r="C18" s="25" t="s">
        <v>553</v>
      </c>
      <c r="D18" s="26" t="s">
        <v>569</v>
      </c>
      <c r="E18" s="25" t="s">
        <v>25</v>
      </c>
      <c r="F18" s="27" t="s">
        <v>22</v>
      </c>
      <c r="G18" s="30">
        <v>15.0</v>
      </c>
      <c r="H18" s="29">
        <f t="shared" si="1"/>
        <v>60</v>
      </c>
      <c r="I18" s="30">
        <v>11.0</v>
      </c>
      <c r="J18" s="30">
        <v>44.0</v>
      </c>
      <c r="K18" s="236">
        <v>6.5</v>
      </c>
      <c r="L18" s="179">
        <f t="shared" si="3"/>
        <v>26</v>
      </c>
      <c r="M18" s="235">
        <v>12.5</v>
      </c>
      <c r="N18" s="29">
        <f t="shared" si="4"/>
        <v>50</v>
      </c>
      <c r="O18" s="30">
        <v>10.0</v>
      </c>
      <c r="P18" s="29">
        <f t="shared" si="10"/>
        <v>40</v>
      </c>
      <c r="Q18" s="29">
        <f t="shared" si="6"/>
        <v>220</v>
      </c>
      <c r="R18" s="35">
        <v>20.5</v>
      </c>
      <c r="S18" s="29">
        <f t="shared" si="7"/>
        <v>82</v>
      </c>
      <c r="T18" s="32" t="s">
        <v>564</v>
      </c>
      <c r="U18" s="24">
        <f t="shared" si="8"/>
        <v>55</v>
      </c>
      <c r="V18" s="24">
        <f t="shared" si="9"/>
        <v>44</v>
      </c>
      <c r="W18" s="21"/>
      <c r="X18" s="21"/>
      <c r="Y18" s="21"/>
      <c r="Z18" s="21"/>
      <c r="AA18" s="21"/>
      <c r="AB18" s="21"/>
    </row>
    <row r="19" ht="30.0" customHeight="1">
      <c r="A19" s="24">
        <v>15.0</v>
      </c>
      <c r="B19" s="24">
        <v>160317.0</v>
      </c>
      <c r="C19" s="25" t="s">
        <v>553</v>
      </c>
      <c r="D19" s="26" t="s">
        <v>570</v>
      </c>
      <c r="E19" s="25" t="s">
        <v>21</v>
      </c>
      <c r="F19" s="27" t="s">
        <v>22</v>
      </c>
      <c r="G19" s="30">
        <v>10.0</v>
      </c>
      <c r="H19" s="29">
        <f t="shared" si="1"/>
        <v>40</v>
      </c>
      <c r="I19" s="30">
        <v>15.0</v>
      </c>
      <c r="J19" s="29">
        <f t="shared" ref="J19:J33" si="11">I19*4</f>
        <v>60</v>
      </c>
      <c r="K19" s="37">
        <v>13.5</v>
      </c>
      <c r="L19" s="37">
        <f t="shared" si="3"/>
        <v>54</v>
      </c>
      <c r="M19" s="235">
        <v>13.5</v>
      </c>
      <c r="N19" s="29">
        <f t="shared" si="4"/>
        <v>54</v>
      </c>
      <c r="O19" s="30">
        <v>10.0</v>
      </c>
      <c r="P19" s="29">
        <f t="shared" si="10"/>
        <v>40</v>
      </c>
      <c r="Q19" s="29">
        <f t="shared" si="6"/>
        <v>248</v>
      </c>
      <c r="R19" s="32">
        <v>20.5</v>
      </c>
      <c r="S19" s="29">
        <f t="shared" si="7"/>
        <v>82</v>
      </c>
      <c r="T19" s="32" t="s">
        <v>526</v>
      </c>
      <c r="U19" s="24">
        <f t="shared" si="8"/>
        <v>62</v>
      </c>
      <c r="V19" s="24">
        <f t="shared" si="9"/>
        <v>49.6</v>
      </c>
      <c r="W19" s="21"/>
      <c r="X19" s="21"/>
      <c r="Y19" s="21"/>
      <c r="Z19" s="21"/>
      <c r="AA19" s="21"/>
      <c r="AB19" s="21"/>
    </row>
    <row r="20" ht="30.0" customHeight="1">
      <c r="A20" s="24">
        <v>16.0</v>
      </c>
      <c r="B20" s="24">
        <v>170435.0</v>
      </c>
      <c r="C20" s="25" t="s">
        <v>553</v>
      </c>
      <c r="D20" s="26" t="s">
        <v>571</v>
      </c>
      <c r="E20" s="25" t="s">
        <v>25</v>
      </c>
      <c r="F20" s="27" t="s">
        <v>22</v>
      </c>
      <c r="G20" s="30">
        <v>19.0</v>
      </c>
      <c r="H20" s="29">
        <f t="shared" si="1"/>
        <v>76</v>
      </c>
      <c r="I20" s="30">
        <v>15.0</v>
      </c>
      <c r="J20" s="29">
        <f t="shared" si="11"/>
        <v>60</v>
      </c>
      <c r="K20" s="37">
        <v>23.5</v>
      </c>
      <c r="L20" s="37">
        <f t="shared" si="3"/>
        <v>94</v>
      </c>
      <c r="M20" s="235">
        <v>19.0</v>
      </c>
      <c r="N20" s="29">
        <f t="shared" si="4"/>
        <v>76</v>
      </c>
      <c r="O20" s="30">
        <v>22.5</v>
      </c>
      <c r="P20" s="29">
        <f t="shared" si="10"/>
        <v>90</v>
      </c>
      <c r="Q20" s="29">
        <f t="shared" si="6"/>
        <v>396</v>
      </c>
      <c r="R20" s="32">
        <v>18.5</v>
      </c>
      <c r="S20" s="29">
        <f t="shared" si="7"/>
        <v>74</v>
      </c>
      <c r="T20" s="32" t="s">
        <v>558</v>
      </c>
      <c r="U20" s="24">
        <f t="shared" si="8"/>
        <v>99</v>
      </c>
      <c r="V20" s="24">
        <f t="shared" si="9"/>
        <v>79.2</v>
      </c>
      <c r="W20" s="21"/>
      <c r="X20" s="21"/>
      <c r="Y20" s="21"/>
      <c r="Z20" s="21"/>
      <c r="AA20" s="21"/>
      <c r="AB20" s="21"/>
    </row>
    <row r="21" ht="30.0" customHeight="1">
      <c r="A21" s="34">
        <v>17.0</v>
      </c>
      <c r="B21" s="24">
        <v>200216.0</v>
      </c>
      <c r="C21" s="25" t="s">
        <v>553</v>
      </c>
      <c r="D21" s="26" t="s">
        <v>572</v>
      </c>
      <c r="E21" s="131" t="s">
        <v>25</v>
      </c>
      <c r="F21" s="24" t="s">
        <v>22</v>
      </c>
      <c r="G21" s="30">
        <v>19.5</v>
      </c>
      <c r="H21" s="29">
        <f t="shared" si="1"/>
        <v>78</v>
      </c>
      <c r="I21" s="30">
        <v>24.5</v>
      </c>
      <c r="J21" s="29">
        <f t="shared" si="11"/>
        <v>98</v>
      </c>
      <c r="K21" s="37">
        <v>22.5</v>
      </c>
      <c r="L21" s="37">
        <f t="shared" si="3"/>
        <v>90</v>
      </c>
      <c r="M21" s="235">
        <v>24.0</v>
      </c>
      <c r="N21" s="29">
        <f t="shared" si="4"/>
        <v>96</v>
      </c>
      <c r="O21" s="30">
        <v>25.0</v>
      </c>
      <c r="P21" s="29">
        <f t="shared" si="10"/>
        <v>100</v>
      </c>
      <c r="Q21" s="29">
        <f t="shared" si="6"/>
        <v>462</v>
      </c>
      <c r="R21" s="32">
        <v>23.0</v>
      </c>
      <c r="S21" s="29">
        <f t="shared" si="7"/>
        <v>92</v>
      </c>
      <c r="T21" s="32" t="s">
        <v>558</v>
      </c>
      <c r="U21" s="24">
        <f t="shared" si="8"/>
        <v>115.5</v>
      </c>
      <c r="V21" s="24">
        <f t="shared" si="9"/>
        <v>92.4</v>
      </c>
      <c r="W21" s="21"/>
      <c r="X21" s="21"/>
      <c r="Y21" s="21"/>
      <c r="Z21" s="21"/>
      <c r="AA21" s="21"/>
      <c r="AB21" s="21"/>
    </row>
    <row r="22" ht="30.0" customHeight="1">
      <c r="A22" s="24">
        <v>18.0</v>
      </c>
      <c r="B22" s="24">
        <v>150489.0</v>
      </c>
      <c r="C22" s="25" t="s">
        <v>553</v>
      </c>
      <c r="D22" s="26" t="s">
        <v>573</v>
      </c>
      <c r="E22" s="25" t="s">
        <v>21</v>
      </c>
      <c r="F22" s="27" t="s">
        <v>22</v>
      </c>
      <c r="G22" s="30">
        <v>14.5</v>
      </c>
      <c r="H22" s="29">
        <f t="shared" si="1"/>
        <v>58</v>
      </c>
      <c r="I22" s="30">
        <v>11.0</v>
      </c>
      <c r="J22" s="29">
        <f t="shared" si="11"/>
        <v>44</v>
      </c>
      <c r="K22" s="37">
        <v>16.5</v>
      </c>
      <c r="L22" s="37">
        <f t="shared" si="3"/>
        <v>66</v>
      </c>
      <c r="M22" s="235">
        <v>16.5</v>
      </c>
      <c r="N22" s="29">
        <f t="shared" si="4"/>
        <v>66</v>
      </c>
      <c r="O22" s="30">
        <v>15.5</v>
      </c>
      <c r="P22" s="29">
        <f t="shared" si="10"/>
        <v>62</v>
      </c>
      <c r="Q22" s="29">
        <f t="shared" si="6"/>
        <v>296</v>
      </c>
      <c r="R22" s="32">
        <v>18.0</v>
      </c>
      <c r="S22" s="29">
        <f t="shared" si="7"/>
        <v>72</v>
      </c>
      <c r="T22" s="32" t="s">
        <v>535</v>
      </c>
      <c r="U22" s="24">
        <f t="shared" si="8"/>
        <v>74</v>
      </c>
      <c r="V22" s="24">
        <f t="shared" si="9"/>
        <v>59.2</v>
      </c>
      <c r="W22" s="21"/>
      <c r="X22" s="21"/>
      <c r="Y22" s="21"/>
      <c r="Z22" s="21"/>
      <c r="AA22" s="21"/>
      <c r="AB22" s="21"/>
    </row>
    <row r="23" ht="30.0" customHeight="1">
      <c r="A23" s="24">
        <v>19.0</v>
      </c>
      <c r="B23" s="24">
        <v>170263.0</v>
      </c>
      <c r="C23" s="25" t="s">
        <v>553</v>
      </c>
      <c r="D23" s="26" t="s">
        <v>574</v>
      </c>
      <c r="E23" s="131" t="s">
        <v>25</v>
      </c>
      <c r="F23" s="24" t="s">
        <v>22</v>
      </c>
      <c r="G23" s="30">
        <v>15.0</v>
      </c>
      <c r="H23" s="29">
        <f t="shared" si="1"/>
        <v>60</v>
      </c>
      <c r="I23" s="30">
        <v>17.0</v>
      </c>
      <c r="J23" s="29">
        <f t="shared" si="11"/>
        <v>68</v>
      </c>
      <c r="K23" s="37">
        <v>18.0</v>
      </c>
      <c r="L23" s="37">
        <f t="shared" si="3"/>
        <v>72</v>
      </c>
      <c r="M23" s="235">
        <v>16.5</v>
      </c>
      <c r="N23" s="29">
        <f t="shared" si="4"/>
        <v>66</v>
      </c>
      <c r="O23" s="30">
        <v>13.0</v>
      </c>
      <c r="P23" s="29">
        <f t="shared" si="10"/>
        <v>52</v>
      </c>
      <c r="Q23" s="29">
        <f t="shared" si="6"/>
        <v>318</v>
      </c>
      <c r="R23" s="32">
        <v>16.0</v>
      </c>
      <c r="S23" s="29">
        <f t="shared" si="7"/>
        <v>64</v>
      </c>
      <c r="T23" s="32" t="s">
        <v>535</v>
      </c>
      <c r="U23" s="24">
        <f t="shared" si="8"/>
        <v>79.5</v>
      </c>
      <c r="V23" s="24">
        <f t="shared" si="9"/>
        <v>63.6</v>
      </c>
      <c r="W23" s="21"/>
      <c r="X23" s="21"/>
      <c r="Y23" s="21"/>
      <c r="Z23" s="21"/>
      <c r="AA23" s="21"/>
      <c r="AB23" s="21"/>
    </row>
    <row r="24" ht="30.0" customHeight="1">
      <c r="A24" s="24">
        <v>20.0</v>
      </c>
      <c r="B24" s="24">
        <v>120184.0</v>
      </c>
      <c r="C24" s="25" t="s">
        <v>553</v>
      </c>
      <c r="D24" s="26" t="s">
        <v>575</v>
      </c>
      <c r="E24" s="25" t="s">
        <v>25</v>
      </c>
      <c r="F24" s="27" t="s">
        <v>22</v>
      </c>
      <c r="G24" s="30">
        <v>19.0</v>
      </c>
      <c r="H24" s="29">
        <f t="shared" si="1"/>
        <v>76</v>
      </c>
      <c r="I24" s="30">
        <v>21.0</v>
      </c>
      <c r="J24" s="29">
        <f t="shared" si="11"/>
        <v>84</v>
      </c>
      <c r="K24" s="37">
        <v>21.5</v>
      </c>
      <c r="L24" s="37">
        <f t="shared" si="3"/>
        <v>86</v>
      </c>
      <c r="M24" s="235">
        <v>19.5</v>
      </c>
      <c r="N24" s="29">
        <f t="shared" si="4"/>
        <v>78</v>
      </c>
      <c r="O24" s="30">
        <v>18.0</v>
      </c>
      <c r="P24" s="29">
        <f t="shared" si="10"/>
        <v>72</v>
      </c>
      <c r="Q24" s="29">
        <f t="shared" si="6"/>
        <v>396</v>
      </c>
      <c r="R24" s="32">
        <v>22.5</v>
      </c>
      <c r="S24" s="29">
        <f t="shared" si="7"/>
        <v>90</v>
      </c>
      <c r="T24" s="32" t="s">
        <v>558</v>
      </c>
      <c r="U24" s="24">
        <f t="shared" si="8"/>
        <v>99</v>
      </c>
      <c r="V24" s="24">
        <f t="shared" si="9"/>
        <v>79.2</v>
      </c>
      <c r="W24" s="21"/>
      <c r="X24" s="21"/>
      <c r="Y24" s="21"/>
      <c r="Z24" s="21"/>
      <c r="AA24" s="21"/>
      <c r="AB24" s="21"/>
    </row>
    <row r="25" ht="30.0" customHeight="1">
      <c r="A25" s="34">
        <v>21.0</v>
      </c>
      <c r="B25" s="24">
        <v>130399.0</v>
      </c>
      <c r="C25" s="25" t="s">
        <v>553</v>
      </c>
      <c r="D25" s="26" t="s">
        <v>576</v>
      </c>
      <c r="E25" s="131" t="s">
        <v>21</v>
      </c>
      <c r="F25" s="24" t="s">
        <v>22</v>
      </c>
      <c r="G25" s="30">
        <v>17.0</v>
      </c>
      <c r="H25" s="29">
        <f t="shared" si="1"/>
        <v>68</v>
      </c>
      <c r="I25" s="30">
        <v>21.0</v>
      </c>
      <c r="J25" s="29">
        <f t="shared" si="11"/>
        <v>84</v>
      </c>
      <c r="K25" s="37">
        <v>24.5</v>
      </c>
      <c r="L25" s="37">
        <f t="shared" si="3"/>
        <v>98</v>
      </c>
      <c r="M25" s="235">
        <v>23.0</v>
      </c>
      <c r="N25" s="29">
        <f t="shared" si="4"/>
        <v>92</v>
      </c>
      <c r="O25" s="30">
        <v>20.5</v>
      </c>
      <c r="P25" s="29">
        <f t="shared" si="10"/>
        <v>82</v>
      </c>
      <c r="Q25" s="29">
        <f t="shared" si="6"/>
        <v>424</v>
      </c>
      <c r="R25" s="32">
        <v>17.0</v>
      </c>
      <c r="S25" s="29">
        <f t="shared" si="7"/>
        <v>68</v>
      </c>
      <c r="T25" s="32" t="s">
        <v>558</v>
      </c>
      <c r="U25" s="24">
        <f t="shared" si="8"/>
        <v>106</v>
      </c>
      <c r="V25" s="24">
        <f t="shared" si="9"/>
        <v>84.8</v>
      </c>
      <c r="W25" s="21"/>
      <c r="X25" s="21"/>
      <c r="Y25" s="21"/>
      <c r="Z25" s="21"/>
      <c r="AA25" s="21"/>
      <c r="AB25" s="21"/>
    </row>
    <row r="26" ht="30.0" customHeight="1">
      <c r="A26" s="24">
        <v>22.0</v>
      </c>
      <c r="B26" s="24">
        <v>130449.0</v>
      </c>
      <c r="C26" s="25" t="s">
        <v>553</v>
      </c>
      <c r="D26" s="26" t="s">
        <v>577</v>
      </c>
      <c r="E26" s="25" t="s">
        <v>21</v>
      </c>
      <c r="F26" s="27" t="s">
        <v>22</v>
      </c>
      <c r="G26" s="30">
        <v>17.5</v>
      </c>
      <c r="H26" s="29">
        <f t="shared" si="1"/>
        <v>70</v>
      </c>
      <c r="I26" s="30">
        <v>16.0</v>
      </c>
      <c r="J26" s="29">
        <f t="shared" si="11"/>
        <v>64</v>
      </c>
      <c r="K26" s="37">
        <v>25.0</v>
      </c>
      <c r="L26" s="37">
        <f t="shared" si="3"/>
        <v>100</v>
      </c>
      <c r="M26" s="235">
        <v>17.5</v>
      </c>
      <c r="N26" s="29">
        <f t="shared" si="4"/>
        <v>70</v>
      </c>
      <c r="O26" s="30">
        <v>16.0</v>
      </c>
      <c r="P26" s="29">
        <f t="shared" si="10"/>
        <v>64</v>
      </c>
      <c r="Q26" s="29">
        <f t="shared" si="6"/>
        <v>368</v>
      </c>
      <c r="R26" s="32">
        <v>16.0</v>
      </c>
      <c r="S26" s="29">
        <f t="shared" si="7"/>
        <v>64</v>
      </c>
      <c r="T26" s="32" t="s">
        <v>578</v>
      </c>
      <c r="U26" s="24">
        <f t="shared" si="8"/>
        <v>92</v>
      </c>
      <c r="V26" s="24">
        <f t="shared" si="9"/>
        <v>73.6</v>
      </c>
      <c r="W26" s="21"/>
      <c r="X26" s="21"/>
      <c r="Y26" s="21"/>
      <c r="Z26" s="21"/>
      <c r="AA26" s="21"/>
      <c r="AB26" s="21"/>
    </row>
    <row r="27" ht="30.0" customHeight="1">
      <c r="A27" s="24">
        <v>23.0</v>
      </c>
      <c r="B27" s="24">
        <v>120082.0</v>
      </c>
      <c r="C27" s="25" t="s">
        <v>553</v>
      </c>
      <c r="D27" s="26" t="s">
        <v>579</v>
      </c>
      <c r="E27" s="25" t="s">
        <v>21</v>
      </c>
      <c r="F27" s="27" t="s">
        <v>22</v>
      </c>
      <c r="G27" s="30">
        <v>10.0</v>
      </c>
      <c r="H27" s="29">
        <f t="shared" si="1"/>
        <v>40</v>
      </c>
      <c r="I27" s="30">
        <v>10.0</v>
      </c>
      <c r="J27" s="29">
        <f t="shared" si="11"/>
        <v>40</v>
      </c>
      <c r="K27" s="236">
        <v>8.5</v>
      </c>
      <c r="L27" s="179">
        <f t="shared" si="3"/>
        <v>34</v>
      </c>
      <c r="M27" s="237">
        <v>8.0</v>
      </c>
      <c r="N27" s="238">
        <f t="shared" si="4"/>
        <v>32</v>
      </c>
      <c r="O27" s="148">
        <v>4.0</v>
      </c>
      <c r="P27" s="179">
        <f t="shared" si="10"/>
        <v>16</v>
      </c>
      <c r="Q27" s="29">
        <f t="shared" si="6"/>
        <v>162</v>
      </c>
      <c r="R27" s="32">
        <v>13.0</v>
      </c>
      <c r="S27" s="29">
        <f t="shared" si="7"/>
        <v>52</v>
      </c>
      <c r="T27" s="32" t="s">
        <v>564</v>
      </c>
      <c r="U27" s="24">
        <f t="shared" si="8"/>
        <v>40.5</v>
      </c>
      <c r="V27" s="24">
        <f t="shared" si="9"/>
        <v>32.4</v>
      </c>
      <c r="W27" s="21"/>
      <c r="X27" s="21"/>
      <c r="Y27" s="21"/>
      <c r="Z27" s="21"/>
      <c r="AA27" s="21"/>
      <c r="AB27" s="21"/>
    </row>
    <row r="28" ht="30.0" customHeight="1">
      <c r="A28" s="24">
        <v>24.0</v>
      </c>
      <c r="B28" s="24">
        <v>120126.0</v>
      </c>
      <c r="C28" s="25" t="s">
        <v>553</v>
      </c>
      <c r="D28" s="26" t="s">
        <v>580</v>
      </c>
      <c r="E28" s="25" t="s">
        <v>21</v>
      </c>
      <c r="F28" s="27" t="s">
        <v>22</v>
      </c>
      <c r="G28" s="30">
        <v>10.0</v>
      </c>
      <c r="H28" s="29">
        <f t="shared" si="1"/>
        <v>40</v>
      </c>
      <c r="I28" s="30">
        <v>8.0</v>
      </c>
      <c r="J28" s="179">
        <f t="shared" si="11"/>
        <v>32</v>
      </c>
      <c r="K28" s="37">
        <v>10.5</v>
      </c>
      <c r="L28" s="37">
        <f t="shared" si="3"/>
        <v>42</v>
      </c>
      <c r="M28" s="235">
        <v>11.5</v>
      </c>
      <c r="N28" s="29">
        <f t="shared" si="4"/>
        <v>46</v>
      </c>
      <c r="O28" s="148">
        <v>5.0</v>
      </c>
      <c r="P28" s="179">
        <f t="shared" si="10"/>
        <v>20</v>
      </c>
      <c r="Q28" s="29">
        <f t="shared" si="6"/>
        <v>180</v>
      </c>
      <c r="R28" s="32">
        <v>14.5</v>
      </c>
      <c r="S28" s="29">
        <f t="shared" si="7"/>
        <v>58</v>
      </c>
      <c r="T28" s="32" t="s">
        <v>581</v>
      </c>
      <c r="U28" s="24">
        <f t="shared" si="8"/>
        <v>45</v>
      </c>
      <c r="V28" s="24">
        <f t="shared" si="9"/>
        <v>36</v>
      </c>
      <c r="W28" s="21"/>
      <c r="X28" s="21"/>
      <c r="Y28" s="21"/>
      <c r="Z28" s="21"/>
      <c r="AA28" s="21"/>
      <c r="AB28" s="21"/>
    </row>
    <row r="29" ht="30.0" customHeight="1">
      <c r="A29" s="34">
        <v>25.0</v>
      </c>
      <c r="B29" s="24">
        <v>120197.0</v>
      </c>
      <c r="C29" s="25" t="s">
        <v>553</v>
      </c>
      <c r="D29" s="26" t="s">
        <v>582</v>
      </c>
      <c r="E29" s="25" t="s">
        <v>21</v>
      </c>
      <c r="F29" s="27" t="s">
        <v>22</v>
      </c>
      <c r="G29" s="30">
        <v>20.5</v>
      </c>
      <c r="H29" s="29">
        <f t="shared" si="1"/>
        <v>82</v>
      </c>
      <c r="I29" s="30">
        <v>23.0</v>
      </c>
      <c r="J29" s="29">
        <f t="shared" si="11"/>
        <v>92</v>
      </c>
      <c r="K29" s="37">
        <v>19.5</v>
      </c>
      <c r="L29" s="37">
        <f t="shared" si="3"/>
        <v>78</v>
      </c>
      <c r="M29" s="235">
        <v>20.0</v>
      </c>
      <c r="N29" s="29">
        <f t="shared" si="4"/>
        <v>80</v>
      </c>
      <c r="O29" s="30">
        <v>15.0</v>
      </c>
      <c r="P29" s="29">
        <f t="shared" si="10"/>
        <v>60</v>
      </c>
      <c r="Q29" s="29">
        <f t="shared" si="6"/>
        <v>392</v>
      </c>
      <c r="R29" s="32">
        <v>20.0</v>
      </c>
      <c r="S29" s="29">
        <f t="shared" si="7"/>
        <v>80</v>
      </c>
      <c r="T29" s="32" t="s">
        <v>583</v>
      </c>
      <c r="U29" s="24">
        <f t="shared" si="8"/>
        <v>98</v>
      </c>
      <c r="V29" s="24">
        <f t="shared" si="9"/>
        <v>78.4</v>
      </c>
      <c r="W29" s="21"/>
      <c r="X29" s="21"/>
      <c r="Y29" s="21"/>
      <c r="Z29" s="21"/>
      <c r="AA29" s="21"/>
      <c r="AB29" s="21"/>
    </row>
    <row r="30" ht="30.0" customHeight="1">
      <c r="A30" s="24">
        <v>26.0</v>
      </c>
      <c r="B30" s="24">
        <v>160327.0</v>
      </c>
      <c r="C30" s="25" t="s">
        <v>553</v>
      </c>
      <c r="D30" s="26" t="s">
        <v>584</v>
      </c>
      <c r="E30" s="25" t="s">
        <v>25</v>
      </c>
      <c r="F30" s="27" t="s">
        <v>22</v>
      </c>
      <c r="G30" s="30">
        <v>16.5</v>
      </c>
      <c r="H30" s="29">
        <f t="shared" si="1"/>
        <v>66</v>
      </c>
      <c r="I30" s="30">
        <v>17.0</v>
      </c>
      <c r="J30" s="29">
        <f t="shared" si="11"/>
        <v>68</v>
      </c>
      <c r="K30" s="37">
        <v>23.5</v>
      </c>
      <c r="L30" s="37">
        <f t="shared" si="3"/>
        <v>94</v>
      </c>
      <c r="M30" s="235">
        <v>20.5</v>
      </c>
      <c r="N30" s="29">
        <f t="shared" si="4"/>
        <v>82</v>
      </c>
      <c r="O30" s="30">
        <v>23.0</v>
      </c>
      <c r="P30" s="29">
        <f t="shared" si="10"/>
        <v>92</v>
      </c>
      <c r="Q30" s="29">
        <f t="shared" si="6"/>
        <v>402</v>
      </c>
      <c r="R30" s="32">
        <v>21.5</v>
      </c>
      <c r="S30" s="29">
        <f t="shared" si="7"/>
        <v>86</v>
      </c>
      <c r="T30" s="32" t="s">
        <v>585</v>
      </c>
      <c r="U30" s="24">
        <f t="shared" si="8"/>
        <v>100.5</v>
      </c>
      <c r="V30" s="24">
        <f t="shared" si="9"/>
        <v>80.4</v>
      </c>
      <c r="W30" s="21"/>
      <c r="X30" s="21"/>
      <c r="Y30" s="21"/>
      <c r="Z30" s="21"/>
      <c r="AA30" s="21"/>
      <c r="AB30" s="21"/>
    </row>
    <row r="31" ht="30.0" customHeight="1">
      <c r="A31" s="24">
        <v>27.0</v>
      </c>
      <c r="B31" s="24">
        <v>120219.0</v>
      </c>
      <c r="C31" s="25" t="s">
        <v>553</v>
      </c>
      <c r="D31" s="26" t="s">
        <v>586</v>
      </c>
      <c r="E31" s="25" t="s">
        <v>21</v>
      </c>
      <c r="F31" s="27" t="s">
        <v>22</v>
      </c>
      <c r="G31" s="30">
        <v>16.0</v>
      </c>
      <c r="H31" s="29">
        <f t="shared" si="1"/>
        <v>64</v>
      </c>
      <c r="I31" s="30">
        <v>15.5</v>
      </c>
      <c r="J31" s="29">
        <f t="shared" si="11"/>
        <v>62</v>
      </c>
      <c r="K31" s="37">
        <v>17.5</v>
      </c>
      <c r="L31" s="37">
        <f t="shared" si="3"/>
        <v>70</v>
      </c>
      <c r="M31" s="235">
        <v>15.5</v>
      </c>
      <c r="N31" s="29">
        <f t="shared" si="4"/>
        <v>62</v>
      </c>
      <c r="O31" s="30">
        <v>15.0</v>
      </c>
      <c r="P31" s="29">
        <f t="shared" si="10"/>
        <v>60</v>
      </c>
      <c r="Q31" s="29">
        <f t="shared" si="6"/>
        <v>318</v>
      </c>
      <c r="R31" s="32">
        <v>16.5</v>
      </c>
      <c r="S31" s="29">
        <f t="shared" si="7"/>
        <v>66</v>
      </c>
      <c r="T31" s="32" t="s">
        <v>535</v>
      </c>
      <c r="U31" s="24">
        <f t="shared" si="8"/>
        <v>79.5</v>
      </c>
      <c r="V31" s="24">
        <f t="shared" si="9"/>
        <v>63.6</v>
      </c>
      <c r="W31" s="21"/>
      <c r="X31" s="21"/>
      <c r="Y31" s="21"/>
      <c r="Z31" s="21"/>
      <c r="AA31" s="21"/>
      <c r="AB31" s="21"/>
    </row>
    <row r="32" ht="30.0" customHeight="1">
      <c r="A32" s="24">
        <v>28.0</v>
      </c>
      <c r="B32" s="24">
        <v>120164.0</v>
      </c>
      <c r="C32" s="25" t="s">
        <v>553</v>
      </c>
      <c r="D32" s="26" t="s">
        <v>587</v>
      </c>
      <c r="E32" s="25" t="s">
        <v>21</v>
      </c>
      <c r="F32" s="27" t="s">
        <v>22</v>
      </c>
      <c r="G32" s="30">
        <v>15.0</v>
      </c>
      <c r="H32" s="29">
        <f t="shared" si="1"/>
        <v>60</v>
      </c>
      <c r="I32" s="30">
        <v>11.0</v>
      </c>
      <c r="J32" s="29">
        <f t="shared" si="11"/>
        <v>44</v>
      </c>
      <c r="K32" s="37">
        <v>16.5</v>
      </c>
      <c r="L32" s="37">
        <f t="shared" si="3"/>
        <v>66</v>
      </c>
      <c r="M32" s="235">
        <v>10.5</v>
      </c>
      <c r="N32" s="29">
        <f t="shared" si="4"/>
        <v>42</v>
      </c>
      <c r="O32" s="30">
        <v>10.0</v>
      </c>
      <c r="P32" s="29">
        <f t="shared" si="10"/>
        <v>40</v>
      </c>
      <c r="Q32" s="29">
        <f t="shared" si="6"/>
        <v>252</v>
      </c>
      <c r="R32" s="32">
        <v>20.0</v>
      </c>
      <c r="S32" s="29">
        <f t="shared" si="7"/>
        <v>80</v>
      </c>
      <c r="T32" s="32" t="s">
        <v>581</v>
      </c>
      <c r="U32" s="24">
        <f t="shared" si="8"/>
        <v>63</v>
      </c>
      <c r="V32" s="24">
        <f t="shared" si="9"/>
        <v>50.4</v>
      </c>
      <c r="W32" s="21"/>
      <c r="X32" s="21"/>
      <c r="Y32" s="21"/>
      <c r="Z32" s="21"/>
      <c r="AA32" s="21"/>
      <c r="AB32" s="21"/>
    </row>
    <row r="33" ht="30.0" customHeight="1">
      <c r="A33" s="34">
        <v>29.0</v>
      </c>
      <c r="B33" s="24">
        <v>120175.0</v>
      </c>
      <c r="C33" s="25" t="s">
        <v>553</v>
      </c>
      <c r="D33" s="26" t="s">
        <v>588</v>
      </c>
      <c r="E33" s="24" t="s">
        <v>21</v>
      </c>
      <c r="F33" s="27" t="s">
        <v>22</v>
      </c>
      <c r="G33" s="30">
        <v>12.5</v>
      </c>
      <c r="H33" s="29">
        <f t="shared" si="1"/>
        <v>50</v>
      </c>
      <c r="I33" s="30">
        <v>13.0</v>
      </c>
      <c r="J33" s="29">
        <f t="shared" si="11"/>
        <v>52</v>
      </c>
      <c r="K33" s="178">
        <v>18.5</v>
      </c>
      <c r="L33" s="37">
        <f t="shared" si="3"/>
        <v>74</v>
      </c>
      <c r="M33" s="235">
        <v>13.5</v>
      </c>
      <c r="N33" s="29">
        <f t="shared" si="4"/>
        <v>54</v>
      </c>
      <c r="O33" s="30">
        <v>16.0</v>
      </c>
      <c r="P33" s="29">
        <f t="shared" si="10"/>
        <v>64</v>
      </c>
      <c r="Q33" s="29">
        <f t="shared" si="6"/>
        <v>294</v>
      </c>
      <c r="R33" s="32">
        <v>21.0</v>
      </c>
      <c r="S33" s="29">
        <f t="shared" si="7"/>
        <v>84</v>
      </c>
      <c r="T33" s="32" t="s">
        <v>581</v>
      </c>
      <c r="U33" s="24">
        <f t="shared" si="8"/>
        <v>73.5</v>
      </c>
      <c r="V33" s="24">
        <f t="shared" si="9"/>
        <v>58.8</v>
      </c>
      <c r="W33" s="21"/>
      <c r="X33" s="21"/>
      <c r="Y33" s="21"/>
      <c r="Z33" s="21"/>
      <c r="AA33" s="21"/>
      <c r="AB33" s="21"/>
    </row>
    <row r="34" ht="30.0" customHeight="1">
      <c r="A34" s="24">
        <v>30.0</v>
      </c>
      <c r="B34" s="24">
        <v>120062.0</v>
      </c>
      <c r="C34" s="25" t="s">
        <v>553</v>
      </c>
      <c r="D34" s="26" t="s">
        <v>589</v>
      </c>
      <c r="E34" s="24" t="s">
        <v>25</v>
      </c>
      <c r="F34" s="27" t="s">
        <v>22</v>
      </c>
      <c r="G34" s="30">
        <v>0.0</v>
      </c>
      <c r="H34" s="29"/>
      <c r="I34" s="29"/>
      <c r="J34" s="29"/>
      <c r="K34" s="37"/>
      <c r="L34" s="37"/>
      <c r="M34" s="29"/>
      <c r="N34" s="29"/>
      <c r="O34" s="29"/>
      <c r="P34" s="29"/>
      <c r="Q34" s="29" t="str">
        <f>SUM(H34+J34+L34+N34+Q36, Q34:Q36, </f>
        <v>#ERROR!</v>
      </c>
      <c r="R34" s="32"/>
      <c r="S34" s="29">
        <f t="shared" si="7"/>
        <v>0</v>
      </c>
      <c r="T34" s="32" t="s">
        <v>443</v>
      </c>
      <c r="U34" s="24">
        <f t="shared" si="8"/>
        <v>0</v>
      </c>
      <c r="V34" s="24" t="str">
        <f t="shared" si="9"/>
        <v>#ERROR!</v>
      </c>
      <c r="W34" s="21"/>
      <c r="X34" s="21"/>
      <c r="Y34" s="21"/>
      <c r="Z34" s="21"/>
      <c r="AA34" s="21"/>
      <c r="AB34" s="21"/>
    </row>
    <row r="35" ht="30.0" customHeight="1">
      <c r="A35" s="24">
        <v>31.0</v>
      </c>
      <c r="B35" s="239">
        <v>120106.0</v>
      </c>
      <c r="C35" s="25">
        <v>8306.0</v>
      </c>
      <c r="D35" s="240" t="s">
        <v>590</v>
      </c>
      <c r="E35" s="24" t="s">
        <v>25</v>
      </c>
      <c r="F35" s="24" t="s">
        <v>22</v>
      </c>
      <c r="G35" s="29"/>
      <c r="H35" s="29"/>
      <c r="I35" s="29"/>
      <c r="J35" s="29"/>
      <c r="K35" s="37"/>
      <c r="L35" s="37"/>
      <c r="M35" s="29"/>
      <c r="N35" s="29"/>
      <c r="O35" s="29"/>
      <c r="P35" s="29"/>
      <c r="Q35" s="29">
        <f t="shared" ref="Q35:Q37" si="12">SUM(H35+J35+L35+N35+P35)</f>
        <v>0</v>
      </c>
      <c r="R35" s="32"/>
      <c r="S35" s="29">
        <f t="shared" si="7"/>
        <v>0</v>
      </c>
      <c r="T35" s="32" t="s">
        <v>443</v>
      </c>
      <c r="U35" s="24"/>
      <c r="V35" s="24"/>
      <c r="W35" s="21"/>
      <c r="X35" s="21"/>
      <c r="Y35" s="21"/>
      <c r="Z35" s="21"/>
      <c r="AA35" s="21"/>
      <c r="AB35" s="21"/>
    </row>
    <row r="36" ht="30.0" customHeight="1">
      <c r="A36" s="24">
        <v>32.0</v>
      </c>
      <c r="B36" s="24">
        <v>130442.0</v>
      </c>
      <c r="C36" s="25">
        <v>8308.0</v>
      </c>
      <c r="D36" s="26" t="s">
        <v>591</v>
      </c>
      <c r="E36" s="24" t="s">
        <v>21</v>
      </c>
      <c r="F36" s="27" t="s">
        <v>22</v>
      </c>
      <c r="G36" s="29"/>
      <c r="H36" s="29"/>
      <c r="I36" s="29"/>
      <c r="J36" s="29"/>
      <c r="K36" s="37"/>
      <c r="L36" s="37"/>
      <c r="M36" s="29"/>
      <c r="N36" s="29"/>
      <c r="O36" s="29"/>
      <c r="P36" s="29"/>
      <c r="Q36" s="29">
        <f t="shared" si="12"/>
        <v>0</v>
      </c>
      <c r="R36" s="32"/>
      <c r="S36" s="29">
        <f t="shared" si="7"/>
        <v>0</v>
      </c>
      <c r="T36" s="32" t="s">
        <v>443</v>
      </c>
      <c r="U36" s="24"/>
      <c r="V36" s="24"/>
      <c r="W36" s="21"/>
      <c r="X36" s="21"/>
      <c r="Y36" s="21"/>
      <c r="Z36" s="21"/>
      <c r="AA36" s="21"/>
      <c r="AB36" s="21"/>
    </row>
    <row r="37" ht="30.0" customHeight="1">
      <c r="A37" s="34">
        <v>33.0</v>
      </c>
      <c r="B37" s="24">
        <v>210303.0</v>
      </c>
      <c r="C37" s="25">
        <v>8313.0</v>
      </c>
      <c r="D37" s="26" t="s">
        <v>592</v>
      </c>
      <c r="E37" s="24" t="s">
        <v>21</v>
      </c>
      <c r="F37" s="131" t="s">
        <v>22</v>
      </c>
      <c r="G37" s="30">
        <v>13.5</v>
      </c>
      <c r="H37" s="29">
        <f>G37*4</f>
        <v>54</v>
      </c>
      <c r="I37" s="30">
        <v>15.3</v>
      </c>
      <c r="J37" s="29">
        <f>I37*4</f>
        <v>61.2</v>
      </c>
      <c r="K37" s="37">
        <v>17.0</v>
      </c>
      <c r="L37" s="37">
        <f>K37*4</f>
        <v>68</v>
      </c>
      <c r="M37" s="29"/>
      <c r="N37" s="29">
        <f>M37*4</f>
        <v>0</v>
      </c>
      <c r="O37" s="30">
        <v>10.0</v>
      </c>
      <c r="P37" s="29">
        <f>O37*4</f>
        <v>40</v>
      </c>
      <c r="Q37" s="29">
        <f t="shared" si="12"/>
        <v>223.2</v>
      </c>
      <c r="R37" s="32">
        <v>15.0</v>
      </c>
      <c r="S37" s="29">
        <f t="shared" si="7"/>
        <v>60</v>
      </c>
      <c r="T37" s="32" t="s">
        <v>443</v>
      </c>
      <c r="U37" s="24"/>
      <c r="V37" s="24"/>
      <c r="W37" s="21"/>
      <c r="X37" s="21"/>
      <c r="Y37" s="21"/>
      <c r="Z37" s="21"/>
      <c r="AA37" s="21"/>
      <c r="AB37" s="21"/>
    </row>
    <row r="38" ht="30.0" customHeight="1">
      <c r="A38" s="24"/>
      <c r="B38" s="24"/>
      <c r="C38" s="25"/>
      <c r="D38" s="26"/>
      <c r="E38" s="24"/>
      <c r="F38" s="27"/>
      <c r="G38" s="29"/>
      <c r="H38" s="29"/>
      <c r="I38" s="29"/>
      <c r="J38" s="29"/>
      <c r="K38" s="37"/>
      <c r="L38" s="37"/>
      <c r="M38" s="29"/>
      <c r="N38" s="29"/>
      <c r="O38" s="29"/>
      <c r="P38" s="29"/>
      <c r="Q38" s="29"/>
      <c r="R38" s="39"/>
      <c r="S38" s="39"/>
      <c r="T38" s="39"/>
      <c r="U38" s="24"/>
      <c r="V38" s="24"/>
      <c r="W38" s="21"/>
      <c r="X38" s="21"/>
      <c r="Y38" s="21"/>
      <c r="Z38" s="21"/>
      <c r="AA38" s="21"/>
      <c r="AB38" s="21"/>
    </row>
    <row r="39" ht="30.0" customHeight="1">
      <c r="A39" s="24"/>
      <c r="B39" s="24"/>
      <c r="C39" s="25"/>
      <c r="D39" s="26"/>
      <c r="E39" s="24"/>
      <c r="F39" s="27"/>
      <c r="G39" s="29"/>
      <c r="H39" s="29"/>
      <c r="I39" s="29"/>
      <c r="J39" s="29"/>
      <c r="K39" s="37"/>
      <c r="L39" s="37"/>
      <c r="M39" s="29"/>
      <c r="N39" s="29"/>
      <c r="O39" s="29"/>
      <c r="P39" s="29"/>
      <c r="Q39" s="29"/>
      <c r="R39" s="39"/>
      <c r="S39" s="39"/>
      <c r="T39" s="39"/>
      <c r="U39" s="24"/>
      <c r="V39" s="24"/>
      <c r="W39" s="21"/>
      <c r="X39" s="21"/>
      <c r="Y39" s="21"/>
      <c r="Z39" s="21"/>
      <c r="AA39" s="21"/>
      <c r="AB39" s="21"/>
    </row>
    <row r="40" ht="19.5" customHeight="1">
      <c r="A40" s="24"/>
      <c r="B40" s="24"/>
      <c r="C40" s="24"/>
      <c r="D40" s="26"/>
      <c r="E40" s="24"/>
      <c r="F40" s="24"/>
      <c r="G40" s="26"/>
      <c r="H40" s="24"/>
      <c r="I40" s="24"/>
      <c r="J40" s="24"/>
      <c r="K40" s="37"/>
      <c r="L40" s="37"/>
      <c r="M40" s="24"/>
      <c r="N40" s="161"/>
      <c r="O40" s="161"/>
      <c r="P40" s="24"/>
      <c r="Q40" s="24"/>
      <c r="R40" s="24"/>
      <c r="S40" s="24"/>
      <c r="T40" s="24"/>
      <c r="U40" s="24"/>
      <c r="V40" s="24"/>
      <c r="W40" s="21"/>
      <c r="X40" s="21"/>
      <c r="Y40" s="21"/>
      <c r="Z40" s="21"/>
      <c r="AA40" s="21"/>
      <c r="AB40" s="21"/>
    </row>
    <row r="41" ht="19.5" hidden="1" customHeight="1">
      <c r="A41" s="24"/>
      <c r="B41" s="24"/>
      <c r="C41" s="24"/>
      <c r="D41" s="26"/>
      <c r="E41" s="24"/>
      <c r="F41" s="24"/>
      <c r="G41" s="26"/>
      <c r="H41" s="24"/>
      <c r="I41" s="24"/>
      <c r="J41" s="24"/>
      <c r="K41" s="37"/>
      <c r="L41" s="37"/>
      <c r="M41" s="24"/>
      <c r="N41" s="161"/>
      <c r="O41" s="161"/>
      <c r="P41" s="24"/>
      <c r="Q41" s="24"/>
      <c r="R41" s="24"/>
      <c r="S41" s="24"/>
      <c r="T41" s="24"/>
      <c r="U41" s="24"/>
      <c r="V41" s="24"/>
      <c r="W41" s="21"/>
      <c r="X41" s="21"/>
      <c r="Y41" s="21"/>
      <c r="Z41" s="21"/>
      <c r="AA41" s="21"/>
      <c r="AB41" s="21"/>
    </row>
    <row r="42" ht="19.5" hidden="1" customHeight="1">
      <c r="A42" s="24"/>
      <c r="B42" s="24"/>
      <c r="C42" s="24"/>
      <c r="D42" s="26"/>
      <c r="E42" s="24"/>
      <c r="F42" s="24"/>
      <c r="G42" s="26"/>
      <c r="H42" s="24"/>
      <c r="I42" s="24"/>
      <c r="J42" s="24"/>
      <c r="K42" s="37"/>
      <c r="L42" s="37"/>
      <c r="M42" s="24"/>
      <c r="N42" s="161"/>
      <c r="O42" s="161"/>
      <c r="P42" s="24"/>
      <c r="Q42" s="24"/>
      <c r="R42" s="24"/>
      <c r="S42" s="24"/>
      <c r="T42" s="24"/>
      <c r="U42" s="24"/>
      <c r="V42" s="24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26"/>
      <c r="E43" s="24"/>
      <c r="F43" s="24"/>
      <c r="G43" s="26"/>
      <c r="H43" s="24"/>
      <c r="I43" s="24"/>
      <c r="J43" s="24"/>
      <c r="K43" s="37"/>
      <c r="L43" s="37"/>
      <c r="M43" s="24"/>
      <c r="N43" s="161"/>
      <c r="O43" s="161"/>
      <c r="P43" s="24"/>
      <c r="Q43" s="24"/>
      <c r="R43" s="24"/>
      <c r="S43" s="24"/>
      <c r="T43" s="24"/>
      <c r="U43" s="24"/>
      <c r="V43" s="24"/>
      <c r="W43" s="21"/>
      <c r="X43" s="21"/>
      <c r="Y43" s="21"/>
      <c r="Z43" s="21"/>
      <c r="AA43" s="21"/>
      <c r="AB43" s="21"/>
    </row>
    <row r="44" ht="15.75" hidden="1" customHeight="1">
      <c r="A44" s="24"/>
      <c r="B44" s="24"/>
      <c r="C44" s="24"/>
      <c r="D44" s="26"/>
      <c r="E44" s="24"/>
      <c r="F44" s="24"/>
      <c r="G44" s="26"/>
      <c r="H44" s="81"/>
      <c r="I44" s="81"/>
      <c r="J44" s="24"/>
      <c r="K44" s="37"/>
      <c r="L44" s="37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1"/>
      <c r="X44" s="21"/>
      <c r="Y44" s="21"/>
      <c r="Z44" s="21"/>
      <c r="AA44" s="21"/>
      <c r="AB44" s="21"/>
    </row>
    <row r="45" ht="21.75" customHeight="1">
      <c r="A45" s="42"/>
      <c r="B45" s="43"/>
      <c r="C45" s="43"/>
      <c r="D45" s="44" t="s">
        <v>67</v>
      </c>
      <c r="E45" s="45"/>
      <c r="F45" s="45"/>
      <c r="G45" s="44"/>
      <c r="H45" s="169">
        <f>AVERAGE(H5:H44)</f>
        <v>62.4</v>
      </c>
      <c r="I45" s="169"/>
      <c r="J45" s="169">
        <f>AVERAGE(J5:J44)</f>
        <v>68.17333333</v>
      </c>
      <c r="K45" s="241"/>
      <c r="L45" s="241">
        <f>AVERAGE(L5:L44)</f>
        <v>73.26666667</v>
      </c>
      <c r="M45" s="169"/>
      <c r="N45" s="169">
        <f>AVERAGE(N5:N44)</f>
        <v>66.4</v>
      </c>
      <c r="O45" s="169"/>
      <c r="P45" s="169">
        <f>AVERAGE(P5:P44)</f>
        <v>57.51724138</v>
      </c>
      <c r="Q45" s="169"/>
      <c r="R45" s="169"/>
      <c r="S45" s="169">
        <f>AVERAGE(S5:S44)</f>
        <v>69.6969697</v>
      </c>
      <c r="T45" s="169"/>
      <c r="U45" s="169"/>
      <c r="V45" s="169" t="str">
        <f>AVERAGE(V5:V44)</f>
        <v>#ERROR!</v>
      </c>
      <c r="W45" s="4"/>
      <c r="X45" s="4"/>
      <c r="Y45" s="4"/>
      <c r="Z45" s="4"/>
      <c r="AA45" s="4"/>
      <c r="AB45" s="4"/>
    </row>
    <row r="46" ht="21.75" customHeight="1">
      <c r="A46" s="42"/>
      <c r="B46" s="43"/>
      <c r="C46" s="43"/>
      <c r="D46" s="182" t="s">
        <v>68</v>
      </c>
      <c r="E46" s="183"/>
      <c r="F46" s="183"/>
      <c r="G46" s="172"/>
      <c r="H46" s="24">
        <f>MAX(H5:H44)</f>
        <v>84</v>
      </c>
      <c r="I46" s="24"/>
      <c r="J46" s="24">
        <f>MAX(J5:J44)</f>
        <v>100</v>
      </c>
      <c r="K46" s="37"/>
      <c r="L46" s="37">
        <f>MAX(L5:L44)</f>
        <v>100</v>
      </c>
      <c r="M46" s="24"/>
      <c r="N46" s="24">
        <f>MAX(N5:N44)</f>
        <v>98</v>
      </c>
      <c r="O46" s="24"/>
      <c r="P46" s="24">
        <f>MAX(P5:P44)</f>
        <v>100</v>
      </c>
      <c r="Q46" s="24"/>
      <c r="R46" s="24"/>
      <c r="S46" s="24">
        <f>MAX(S5:S44)</f>
        <v>100</v>
      </c>
      <c r="T46" s="24"/>
      <c r="U46" s="24"/>
      <c r="V46" s="24" t="str">
        <f>MAX(V5:V44)</f>
        <v>#ERROR!</v>
      </c>
      <c r="W46" s="4"/>
      <c r="X46" s="4"/>
      <c r="Y46" s="4"/>
      <c r="Z46" s="4"/>
      <c r="AA46" s="4"/>
      <c r="AB46" s="4"/>
    </row>
    <row r="47" ht="22.5" customHeight="1">
      <c r="A47" s="86"/>
      <c r="B47" s="86"/>
      <c r="C47" s="86"/>
      <c r="D47" s="182" t="s">
        <v>69</v>
      </c>
      <c r="E47" s="183"/>
      <c r="F47" s="183"/>
      <c r="G47" s="172"/>
      <c r="H47" s="24">
        <f>MIN(H5:H44)</f>
        <v>40</v>
      </c>
      <c r="I47" s="24"/>
      <c r="J47" s="24">
        <f>MIN(J5:J44)</f>
        <v>32</v>
      </c>
      <c r="K47" s="37"/>
      <c r="L47" s="37">
        <f>MIN(L5:L44)</f>
        <v>26</v>
      </c>
      <c r="M47" s="24"/>
      <c r="N47" s="24">
        <f>MIN(N5:N44)</f>
        <v>0</v>
      </c>
      <c r="O47" s="24"/>
      <c r="P47" s="24">
        <f>MIN(P5:P44)</f>
        <v>16</v>
      </c>
      <c r="Q47" s="24"/>
      <c r="R47" s="24"/>
      <c r="S47" s="24">
        <f>MIN(S5:S44)</f>
        <v>0</v>
      </c>
      <c r="T47" s="24"/>
      <c r="U47" s="24"/>
      <c r="V47" s="24" t="str">
        <f>MIN(V5:V44)</f>
        <v>#ERROR!</v>
      </c>
      <c r="W47" s="4"/>
      <c r="X47" s="4"/>
      <c r="Y47" s="4"/>
      <c r="Z47" s="4"/>
      <c r="AA47" s="4"/>
      <c r="AB47" s="4"/>
    </row>
    <row r="48" ht="34.5" customHeight="1">
      <c r="A48" s="87"/>
      <c r="B48" s="47"/>
      <c r="C48" s="46"/>
      <c r="D48" s="83" t="s">
        <v>70</v>
      </c>
      <c r="E48" s="88"/>
      <c r="F48" s="88"/>
      <c r="G48" s="173"/>
      <c r="H48" s="24">
        <f>COUNTIFS(H5:H42, "&lt;40")</f>
        <v>0</v>
      </c>
      <c r="I48" s="24"/>
      <c r="J48" s="24">
        <f>COUNTIFS(J5:J42, "&lt;40")</f>
        <v>1</v>
      </c>
      <c r="K48" s="37"/>
      <c r="L48" s="37">
        <f>COUNTIFS(L5:L42, "&lt;40")</f>
        <v>2</v>
      </c>
      <c r="M48" s="24"/>
      <c r="N48" s="24">
        <f>COUNTIFS(N5:N42, "&lt;40")</f>
        <v>2</v>
      </c>
      <c r="O48" s="24"/>
      <c r="P48" s="24">
        <f>COUNTIFS(P5:P42, "&lt;40")</f>
        <v>4</v>
      </c>
      <c r="Q48" s="24"/>
      <c r="R48" s="24"/>
      <c r="S48" s="24">
        <f>COUNTIFS(S5:S42, "&lt;40")</f>
        <v>3</v>
      </c>
      <c r="T48" s="24"/>
      <c r="U48" s="24"/>
      <c r="V48" s="24">
        <f>COUNTIFS(V5:V42, "&lt;=4")</f>
        <v>0</v>
      </c>
      <c r="W48" s="4"/>
      <c r="X48" s="4"/>
      <c r="Y48" s="4"/>
      <c r="Z48" s="4"/>
      <c r="AA48" s="4"/>
      <c r="AB48" s="4"/>
    </row>
    <row r="49" ht="15.75" customHeight="1">
      <c r="A49" s="46"/>
      <c r="B49" s="24"/>
      <c r="C49" s="24"/>
      <c r="D49" s="83" t="s">
        <v>71</v>
      </c>
      <c r="E49" s="88"/>
      <c r="F49" s="88"/>
      <c r="G49" s="173"/>
      <c r="H49" s="24">
        <f>COUNTIFS(H5:H42, "&gt;=60")</f>
        <v>20</v>
      </c>
      <c r="I49" s="24"/>
      <c r="J49" s="24">
        <f>COUNTIFS(J5:J42, "&gt;=60")</f>
        <v>21</v>
      </c>
      <c r="K49" s="37"/>
      <c r="L49" s="37">
        <f>COUNTIFS(L5:L42, "&gt;=60")</f>
        <v>25</v>
      </c>
      <c r="M49" s="24"/>
      <c r="N49" s="24">
        <f>COUNTIFS(N5:N42, "&gt;=60")</f>
        <v>22</v>
      </c>
      <c r="O49" s="24"/>
      <c r="P49" s="24">
        <f>COUNTIFS(P5:P42, "&gt;=60")</f>
        <v>16</v>
      </c>
      <c r="Q49" s="24"/>
      <c r="R49" s="24"/>
      <c r="S49" s="24">
        <f>COUNTIFS(S5:S42, "&gt;=60")</f>
        <v>28</v>
      </c>
      <c r="T49" s="24"/>
      <c r="U49" s="24"/>
      <c r="V49" s="24">
        <f>COUNTIFS(V5:V42, "&gt;=6")</f>
        <v>29</v>
      </c>
      <c r="W49" s="58"/>
      <c r="X49" s="58"/>
      <c r="Y49" s="58"/>
      <c r="Z49" s="58"/>
      <c r="AA49" s="58"/>
      <c r="AB49" s="58"/>
    </row>
    <row r="50" ht="15.75" customHeight="1">
      <c r="A50" s="4"/>
      <c r="B50" s="33"/>
      <c r="C50" s="33"/>
      <c r="D50" s="215"/>
      <c r="E50" s="216"/>
      <c r="F50" s="216"/>
      <c r="G50" s="242"/>
      <c r="H50" s="33"/>
      <c r="I50" s="33"/>
      <c r="J50" s="33"/>
      <c r="K50" s="243"/>
      <c r="L50" s="24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58"/>
      <c r="X50" s="58"/>
      <c r="Y50" s="58"/>
      <c r="Z50" s="58"/>
      <c r="AA50" s="58"/>
      <c r="AB50" s="58"/>
    </row>
    <row r="51" ht="15.75" customHeight="1">
      <c r="A51" s="156" t="s">
        <v>72</v>
      </c>
      <c r="B51" s="58"/>
      <c r="C51" s="4"/>
      <c r="D51" s="4"/>
      <c r="E51" s="58"/>
      <c r="F51" s="58"/>
      <c r="G51" s="4"/>
      <c r="H51" s="58"/>
      <c r="I51" s="58"/>
      <c r="J51" s="58"/>
      <c r="K51" s="244"/>
      <c r="L51" s="244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4"/>
      <c r="Y51" s="4"/>
      <c r="Z51" s="4"/>
      <c r="AA51" s="4"/>
      <c r="AB51" s="4"/>
    </row>
    <row r="52" ht="15.75" customHeight="1">
      <c r="A52" s="4"/>
      <c r="B52" s="58"/>
      <c r="C52" s="4"/>
      <c r="D52" s="4"/>
      <c r="E52" s="58"/>
      <c r="F52" s="58"/>
      <c r="G52" s="4"/>
      <c r="H52" s="58"/>
      <c r="I52" s="58"/>
      <c r="J52" s="58"/>
      <c r="K52" s="244"/>
      <c r="L52" s="244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4"/>
      <c r="Y52" s="4"/>
      <c r="Z52" s="4"/>
      <c r="AA52" s="4"/>
      <c r="AB52" s="4"/>
    </row>
    <row r="53" ht="12.75" customHeight="1">
      <c r="A53" s="156"/>
      <c r="B53" s="58"/>
      <c r="C53" s="4"/>
      <c r="D53" s="4"/>
      <c r="E53" s="58"/>
      <c r="F53" s="58"/>
      <c r="G53" s="4"/>
      <c r="H53" s="58"/>
      <c r="I53" s="58"/>
      <c r="J53" s="58"/>
      <c r="K53" s="244"/>
      <c r="L53" s="244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4"/>
      <c r="Y53" s="4"/>
      <c r="Z53" s="4"/>
      <c r="AA53" s="4"/>
      <c r="AB53" s="4"/>
    </row>
    <row r="54" ht="15.75" customHeight="1">
      <c r="A54" s="157" t="s">
        <v>73</v>
      </c>
      <c r="B54" s="157"/>
      <c r="C54" s="157"/>
      <c r="D54" s="4"/>
      <c r="E54" s="58"/>
      <c r="F54" s="58"/>
      <c r="G54" s="157"/>
      <c r="H54" s="157"/>
      <c r="I54" s="66" t="s">
        <v>74</v>
      </c>
      <c r="J54" s="157"/>
      <c r="K54" s="157"/>
      <c r="L54" s="245"/>
      <c r="M54" s="157"/>
      <c r="N54" s="58"/>
      <c r="O54" s="58"/>
      <c r="P54" s="58"/>
      <c r="Q54" s="58"/>
      <c r="R54" s="214"/>
      <c r="S54" s="214"/>
      <c r="T54" s="214" t="s">
        <v>444</v>
      </c>
      <c r="U54" s="157" t="s">
        <v>75</v>
      </c>
      <c r="V54" s="58"/>
      <c r="W54" s="58"/>
      <c r="X54" s="4"/>
      <c r="Y54" s="4"/>
      <c r="Z54" s="4"/>
      <c r="AA54" s="4"/>
      <c r="AB54" s="4"/>
    </row>
    <row r="55" ht="15.75" customHeight="1">
      <c r="A55" s="4"/>
      <c r="B55" s="33"/>
      <c r="C55" s="33"/>
      <c r="D55" s="215"/>
      <c r="E55" s="216"/>
      <c r="F55" s="216"/>
      <c r="G55" s="242"/>
      <c r="H55" s="33"/>
      <c r="I55" s="33"/>
      <c r="J55" s="33"/>
      <c r="K55" s="243"/>
      <c r="L55" s="24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58"/>
      <c r="X55" s="58"/>
      <c r="Y55" s="58"/>
      <c r="Z55" s="58"/>
      <c r="AA55" s="58"/>
      <c r="AB55" s="58"/>
    </row>
    <row r="56" ht="15.75" customHeight="1">
      <c r="A56" s="4"/>
      <c r="B56" s="33"/>
      <c r="C56" s="33"/>
      <c r="D56" s="215"/>
      <c r="E56" s="216"/>
      <c r="F56" s="216"/>
      <c r="G56" s="242"/>
      <c r="H56" s="33"/>
      <c r="I56" s="33"/>
      <c r="J56" s="33"/>
      <c r="K56" s="243"/>
      <c r="L56" s="24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58"/>
      <c r="X56" s="58"/>
      <c r="Y56" s="58"/>
      <c r="Z56" s="58"/>
      <c r="AA56" s="58"/>
      <c r="AB56" s="58"/>
    </row>
    <row r="57" ht="15.75" customHeight="1">
      <c r="A57" s="4"/>
      <c r="B57" s="33"/>
      <c r="C57" s="33"/>
      <c r="D57" s="215"/>
      <c r="E57" s="216"/>
      <c r="F57" s="216"/>
      <c r="G57" s="242"/>
      <c r="H57" s="33"/>
      <c r="I57" s="33"/>
      <c r="J57" s="33"/>
      <c r="K57" s="243"/>
      <c r="L57" s="24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58"/>
      <c r="X57" s="58"/>
      <c r="Y57" s="58"/>
      <c r="Z57" s="58"/>
      <c r="AA57" s="58"/>
      <c r="AB57" s="58"/>
    </row>
    <row r="58" ht="15.75" customHeight="1">
      <c r="A58" s="4"/>
      <c r="B58" s="33"/>
      <c r="C58" s="33"/>
      <c r="D58" s="215"/>
      <c r="E58" s="216"/>
      <c r="F58" s="216"/>
      <c r="G58" s="242"/>
      <c r="H58" s="33"/>
      <c r="I58" s="33"/>
      <c r="J58" s="33"/>
      <c r="K58" s="243"/>
      <c r="L58" s="24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58"/>
      <c r="X58" s="58"/>
      <c r="Y58" s="58"/>
      <c r="Z58" s="58"/>
      <c r="AA58" s="58"/>
      <c r="AB58" s="58"/>
    </row>
    <row r="59" ht="15.75" customHeight="1">
      <c r="A59" s="4"/>
      <c r="B59" s="33"/>
      <c r="C59" s="33"/>
      <c r="D59" s="176"/>
      <c r="E59" s="33"/>
      <c r="F59" s="33"/>
      <c r="G59" s="176"/>
      <c r="H59" s="58"/>
      <c r="I59" s="58"/>
      <c r="J59" s="58"/>
      <c r="K59" s="244"/>
      <c r="L59" s="244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244"/>
      <c r="L60" s="244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244"/>
      <c r="L61" s="244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244"/>
      <c r="L62" s="244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244"/>
      <c r="L63" s="244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244"/>
      <c r="L64" s="244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244"/>
      <c r="L65" s="244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244"/>
      <c r="L66" s="244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244"/>
      <c r="L67" s="244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244"/>
      <c r="L68" s="244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244"/>
      <c r="L69" s="244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244"/>
      <c r="L70" s="244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244"/>
      <c r="L71" s="244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244"/>
      <c r="L72" s="244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244"/>
      <c r="L73" s="244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244"/>
      <c r="L74" s="244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244"/>
      <c r="L75" s="244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244"/>
      <c r="L76" s="244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244"/>
      <c r="L77" s="244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244"/>
      <c r="L78" s="244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244"/>
      <c r="L79" s="244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244"/>
      <c r="L80" s="244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244"/>
      <c r="L81" s="244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244"/>
      <c r="L82" s="244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244"/>
      <c r="L83" s="244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244"/>
      <c r="L84" s="244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244"/>
      <c r="L85" s="244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244"/>
      <c r="L86" s="244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244"/>
      <c r="L87" s="244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244"/>
      <c r="L88" s="244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244"/>
      <c r="L89" s="244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244"/>
      <c r="L90" s="244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244"/>
      <c r="L91" s="244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244"/>
      <c r="L92" s="244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244"/>
      <c r="L93" s="244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244"/>
      <c r="L94" s="244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244"/>
      <c r="L95" s="244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244"/>
      <c r="L96" s="244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244"/>
      <c r="L97" s="244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244"/>
      <c r="L98" s="244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244"/>
      <c r="L99" s="244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244"/>
      <c r="L100" s="244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244"/>
      <c r="L101" s="244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244"/>
      <c r="L102" s="244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244"/>
      <c r="L103" s="244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244"/>
      <c r="L104" s="244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244"/>
      <c r="L105" s="244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244"/>
      <c r="L106" s="244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244"/>
      <c r="L107" s="244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244"/>
      <c r="L108" s="244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244"/>
      <c r="L109" s="244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244"/>
      <c r="L110" s="244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244"/>
      <c r="L111" s="244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244"/>
      <c r="L112" s="244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244"/>
      <c r="L113" s="244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244"/>
      <c r="L114" s="244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244"/>
      <c r="L115" s="244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244"/>
      <c r="L116" s="244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244"/>
      <c r="L117" s="244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244"/>
      <c r="L118" s="244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244"/>
      <c r="L119" s="244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244"/>
      <c r="L120" s="244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244"/>
      <c r="L121" s="244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244"/>
      <c r="L122" s="244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244"/>
      <c r="L123" s="244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244"/>
      <c r="L124" s="244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244"/>
      <c r="L125" s="244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244"/>
      <c r="L126" s="244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244"/>
      <c r="L127" s="244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244"/>
      <c r="L128" s="244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244"/>
      <c r="L129" s="244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244"/>
      <c r="L130" s="244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244"/>
      <c r="L131" s="244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244"/>
      <c r="L132" s="244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244"/>
      <c r="L133" s="244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244"/>
      <c r="L134" s="244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244"/>
      <c r="L135" s="244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244"/>
      <c r="L136" s="244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244"/>
      <c r="L137" s="244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244"/>
      <c r="L138" s="244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244"/>
      <c r="L139" s="244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244"/>
      <c r="L140" s="244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244"/>
      <c r="L141" s="244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244"/>
      <c r="L142" s="244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244"/>
      <c r="L143" s="244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244"/>
      <c r="L144" s="244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244"/>
      <c r="L145" s="244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244"/>
      <c r="L146" s="244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244"/>
      <c r="L147" s="244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244"/>
      <c r="L148" s="244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244"/>
      <c r="L149" s="244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244"/>
      <c r="L150" s="244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244"/>
      <c r="L151" s="244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244"/>
      <c r="L152" s="244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244"/>
      <c r="L153" s="244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244"/>
      <c r="L154" s="244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244"/>
      <c r="L155" s="244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244"/>
      <c r="L156" s="244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244"/>
      <c r="L157" s="244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244"/>
      <c r="L158" s="244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244"/>
      <c r="L159" s="244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244"/>
      <c r="L160" s="244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244"/>
      <c r="L161" s="244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244"/>
      <c r="L162" s="244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244"/>
      <c r="L163" s="244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244"/>
      <c r="L164" s="244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244"/>
      <c r="L165" s="244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244"/>
      <c r="L166" s="244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244"/>
      <c r="L167" s="244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244"/>
      <c r="L168" s="244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244"/>
      <c r="L169" s="244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244"/>
      <c r="L170" s="244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244"/>
      <c r="L171" s="244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244"/>
      <c r="L172" s="244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244"/>
      <c r="L173" s="244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244"/>
      <c r="L174" s="244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244"/>
      <c r="L175" s="244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244"/>
      <c r="L176" s="244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244"/>
      <c r="L177" s="244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244"/>
      <c r="L178" s="244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244"/>
      <c r="L179" s="244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244"/>
      <c r="L180" s="244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244"/>
      <c r="L181" s="244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244"/>
      <c r="L182" s="244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244"/>
      <c r="L183" s="244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244"/>
      <c r="L184" s="244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244"/>
      <c r="L185" s="244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244"/>
      <c r="L186" s="244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244"/>
      <c r="L187" s="244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244"/>
      <c r="L188" s="244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244"/>
      <c r="L189" s="244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244"/>
      <c r="L190" s="244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244"/>
      <c r="L191" s="244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244"/>
      <c r="L192" s="244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244"/>
      <c r="L193" s="244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244"/>
      <c r="L194" s="244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244"/>
      <c r="L195" s="244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244"/>
      <c r="L196" s="244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244"/>
      <c r="L197" s="244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244"/>
      <c r="L198" s="244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244"/>
      <c r="L199" s="244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244"/>
      <c r="L200" s="244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244"/>
      <c r="L201" s="244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244"/>
      <c r="L202" s="244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244"/>
      <c r="L203" s="244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244"/>
      <c r="L204" s="244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244"/>
      <c r="L205" s="244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244"/>
      <c r="L206" s="244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244"/>
      <c r="L207" s="244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244"/>
      <c r="L208" s="244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244"/>
      <c r="L209" s="244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244"/>
      <c r="L210" s="244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244"/>
      <c r="L211" s="244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244"/>
      <c r="L212" s="244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244"/>
      <c r="L213" s="244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244"/>
      <c r="L214" s="244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244"/>
      <c r="L215" s="244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244"/>
      <c r="L216" s="244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244"/>
      <c r="L217" s="244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244"/>
      <c r="L218" s="244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244"/>
      <c r="L219" s="244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244"/>
      <c r="L220" s="244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244"/>
      <c r="L221" s="244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244"/>
      <c r="L222" s="244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244"/>
      <c r="L223" s="244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244"/>
      <c r="L224" s="244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244"/>
      <c r="L225" s="244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244"/>
      <c r="L226" s="244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244"/>
      <c r="L227" s="244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244"/>
      <c r="L228" s="244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244"/>
      <c r="L229" s="244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244"/>
      <c r="L230" s="244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244"/>
      <c r="L231" s="244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244"/>
      <c r="L232" s="244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244"/>
      <c r="L233" s="244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244"/>
      <c r="L234" s="244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244"/>
      <c r="L235" s="244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244"/>
      <c r="L236" s="244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244"/>
      <c r="L237" s="244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244"/>
      <c r="L238" s="244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244"/>
      <c r="L239" s="244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244"/>
      <c r="L240" s="244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244"/>
      <c r="L241" s="244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244"/>
      <c r="L242" s="244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244"/>
      <c r="L243" s="244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244"/>
      <c r="L244" s="244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244"/>
      <c r="L245" s="244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244"/>
      <c r="L246" s="244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244"/>
      <c r="L247" s="244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244"/>
      <c r="L248" s="244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244"/>
      <c r="L249" s="244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244"/>
      <c r="L250" s="244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244"/>
      <c r="L251" s="244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244"/>
      <c r="L252" s="244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244"/>
      <c r="L253" s="244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244"/>
      <c r="L254" s="244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244"/>
      <c r="L255" s="244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244"/>
      <c r="L256" s="244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244"/>
      <c r="L257" s="244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244"/>
      <c r="L258" s="244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244"/>
      <c r="L259" s="244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244"/>
      <c r="L260" s="244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244"/>
      <c r="L261" s="244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244"/>
      <c r="L262" s="244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244"/>
      <c r="L263" s="244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244"/>
      <c r="L264" s="244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244"/>
      <c r="L265" s="244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244"/>
      <c r="L266" s="244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244"/>
      <c r="L267" s="244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244"/>
      <c r="L268" s="244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244"/>
      <c r="L269" s="244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244"/>
      <c r="L270" s="244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244"/>
      <c r="L271" s="244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244"/>
      <c r="L272" s="244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244"/>
      <c r="L273" s="244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244"/>
      <c r="L274" s="244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244"/>
      <c r="L275" s="244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244"/>
      <c r="L276" s="244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244"/>
      <c r="L277" s="244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244"/>
      <c r="L278" s="244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244"/>
      <c r="L279" s="244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244"/>
      <c r="L280" s="244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244"/>
      <c r="L281" s="244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244"/>
      <c r="L282" s="244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244"/>
      <c r="L283" s="244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244"/>
      <c r="L284" s="244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244"/>
      <c r="L285" s="244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244"/>
      <c r="L286" s="244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244"/>
      <c r="L287" s="244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244"/>
      <c r="L288" s="244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244"/>
      <c r="L289" s="244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244"/>
      <c r="L290" s="244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244"/>
      <c r="L291" s="244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244"/>
      <c r="L292" s="244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244"/>
      <c r="L293" s="244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244"/>
      <c r="L294" s="244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244"/>
      <c r="L295" s="244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244"/>
      <c r="L296" s="244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244"/>
      <c r="L297" s="244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244"/>
      <c r="L298" s="244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244"/>
      <c r="L299" s="244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244"/>
      <c r="L300" s="244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244"/>
      <c r="L301" s="244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244"/>
      <c r="L302" s="244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244"/>
      <c r="L303" s="244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244"/>
      <c r="L304" s="244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244"/>
      <c r="L305" s="244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244"/>
      <c r="L306" s="244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244"/>
      <c r="L307" s="244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244"/>
      <c r="L308" s="244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244"/>
      <c r="L309" s="244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244"/>
      <c r="L310" s="244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244"/>
      <c r="L311" s="244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244"/>
      <c r="L312" s="244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244"/>
      <c r="L313" s="244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244"/>
      <c r="L314" s="244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244"/>
      <c r="L315" s="244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244"/>
      <c r="L316" s="244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244"/>
      <c r="L317" s="244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244"/>
      <c r="L318" s="244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244"/>
      <c r="L319" s="244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244"/>
      <c r="L320" s="244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244"/>
      <c r="L321" s="244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244"/>
      <c r="L322" s="244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244"/>
      <c r="L323" s="244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244"/>
      <c r="L324" s="244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244"/>
      <c r="L325" s="244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244"/>
      <c r="L326" s="244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244"/>
      <c r="L327" s="244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244"/>
      <c r="L328" s="244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244"/>
      <c r="L329" s="244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244"/>
      <c r="L330" s="244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244"/>
      <c r="L331" s="244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244"/>
      <c r="L332" s="244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244"/>
      <c r="L333" s="244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244"/>
      <c r="L334" s="244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244"/>
      <c r="L335" s="244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244"/>
      <c r="L336" s="244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244"/>
      <c r="L337" s="244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244"/>
      <c r="L338" s="244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244"/>
      <c r="L339" s="244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244"/>
      <c r="L340" s="244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244"/>
      <c r="L341" s="244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244"/>
      <c r="L342" s="244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244"/>
      <c r="L343" s="244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244"/>
      <c r="L344" s="244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244"/>
      <c r="L345" s="244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244"/>
      <c r="L346" s="244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244"/>
      <c r="L347" s="244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244"/>
      <c r="L348" s="244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244"/>
      <c r="L349" s="244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244"/>
      <c r="L350" s="244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244"/>
      <c r="L351" s="244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244"/>
      <c r="L352" s="244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244"/>
      <c r="L353" s="244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244"/>
      <c r="L354" s="244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244"/>
      <c r="L355" s="244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244"/>
      <c r="L356" s="244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244"/>
      <c r="L357" s="244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244"/>
      <c r="L358" s="244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244"/>
      <c r="L359" s="244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244"/>
      <c r="L360" s="244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244"/>
      <c r="L361" s="244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244"/>
      <c r="L362" s="244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244"/>
      <c r="L363" s="244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244"/>
      <c r="L364" s="244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244"/>
      <c r="L365" s="244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244"/>
      <c r="L366" s="244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244"/>
      <c r="L367" s="244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244"/>
      <c r="L368" s="244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244"/>
      <c r="L369" s="244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244"/>
      <c r="L370" s="244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244"/>
      <c r="L371" s="244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244"/>
      <c r="L372" s="244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244"/>
      <c r="L373" s="244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244"/>
      <c r="L374" s="244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244"/>
      <c r="L375" s="244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244"/>
      <c r="L376" s="244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244"/>
      <c r="L377" s="244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244"/>
      <c r="L378" s="244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244"/>
      <c r="L379" s="244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244"/>
      <c r="L380" s="244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244"/>
      <c r="L381" s="244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244"/>
      <c r="L382" s="244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244"/>
      <c r="L383" s="244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244"/>
      <c r="L384" s="244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244"/>
      <c r="L385" s="244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244"/>
      <c r="L386" s="244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244"/>
      <c r="L387" s="244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244"/>
      <c r="L388" s="244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244"/>
      <c r="L389" s="244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244"/>
      <c r="L390" s="244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244"/>
      <c r="L391" s="244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244"/>
      <c r="L392" s="244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244"/>
      <c r="L393" s="244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244"/>
      <c r="L394" s="244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244"/>
      <c r="L395" s="244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244"/>
      <c r="L396" s="244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244"/>
      <c r="L397" s="244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244"/>
      <c r="L398" s="244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244"/>
      <c r="L399" s="244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244"/>
      <c r="L400" s="244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244"/>
      <c r="L401" s="244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244"/>
      <c r="L402" s="244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244"/>
      <c r="L403" s="244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244"/>
      <c r="L404" s="244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244"/>
      <c r="L405" s="244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244"/>
      <c r="L406" s="244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244"/>
      <c r="L407" s="244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244"/>
      <c r="L408" s="244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244"/>
      <c r="L409" s="244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244"/>
      <c r="L410" s="244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244"/>
      <c r="L411" s="244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244"/>
      <c r="L412" s="244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244"/>
      <c r="L413" s="244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244"/>
      <c r="L414" s="244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244"/>
      <c r="L415" s="244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244"/>
      <c r="L416" s="244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244"/>
      <c r="L417" s="244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244"/>
      <c r="L418" s="244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244"/>
      <c r="L419" s="244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244"/>
      <c r="L420" s="244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244"/>
      <c r="L421" s="244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244"/>
      <c r="L422" s="244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244"/>
      <c r="L423" s="244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244"/>
      <c r="L424" s="244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244"/>
      <c r="L425" s="244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244"/>
      <c r="L426" s="244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244"/>
      <c r="L427" s="244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244"/>
      <c r="L428" s="244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244"/>
      <c r="L429" s="244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244"/>
      <c r="L430" s="244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244"/>
      <c r="L431" s="244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244"/>
      <c r="L432" s="244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244"/>
      <c r="L433" s="244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244"/>
      <c r="L434" s="244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244"/>
      <c r="L435" s="244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244"/>
      <c r="L436" s="244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244"/>
      <c r="L437" s="244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244"/>
      <c r="L438" s="244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244"/>
      <c r="L439" s="244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244"/>
      <c r="L440" s="244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244"/>
      <c r="L441" s="244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244"/>
      <c r="L442" s="244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244"/>
      <c r="L443" s="244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244"/>
      <c r="L444" s="244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244"/>
      <c r="L445" s="244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244"/>
      <c r="L446" s="244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244"/>
      <c r="L447" s="244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244"/>
      <c r="L448" s="244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244"/>
      <c r="L449" s="244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244"/>
      <c r="L450" s="244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244"/>
      <c r="L451" s="244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244"/>
      <c r="L452" s="244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244"/>
      <c r="L453" s="244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244"/>
      <c r="L454" s="244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244"/>
      <c r="L455" s="244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244"/>
      <c r="L456" s="244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244"/>
      <c r="L457" s="244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244"/>
      <c r="L458" s="244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244"/>
      <c r="L459" s="244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244"/>
      <c r="L460" s="244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244"/>
      <c r="L461" s="244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244"/>
      <c r="L462" s="244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244"/>
      <c r="L463" s="244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244"/>
      <c r="L464" s="244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244"/>
      <c r="L465" s="244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244"/>
      <c r="L466" s="244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244"/>
      <c r="L467" s="244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244"/>
      <c r="L468" s="244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244"/>
      <c r="L469" s="244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244"/>
      <c r="L470" s="244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244"/>
      <c r="L471" s="244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244"/>
      <c r="L472" s="244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244"/>
      <c r="L473" s="244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244"/>
      <c r="L474" s="244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244"/>
      <c r="L475" s="244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244"/>
      <c r="L476" s="244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244"/>
      <c r="L477" s="244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244"/>
      <c r="L478" s="244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244"/>
      <c r="L479" s="244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244"/>
      <c r="L480" s="244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244"/>
      <c r="L481" s="244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244"/>
      <c r="L482" s="244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244"/>
      <c r="L483" s="244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244"/>
      <c r="L484" s="244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244"/>
      <c r="L485" s="244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244"/>
      <c r="L486" s="244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244"/>
      <c r="L487" s="244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244"/>
      <c r="L488" s="244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244"/>
      <c r="L489" s="244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244"/>
      <c r="L490" s="244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244"/>
      <c r="L491" s="244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244"/>
      <c r="L492" s="244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244"/>
      <c r="L493" s="244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244"/>
      <c r="L494" s="244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244"/>
      <c r="L495" s="244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244"/>
      <c r="L496" s="244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244"/>
      <c r="L497" s="244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244"/>
      <c r="L498" s="244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244"/>
      <c r="L499" s="244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244"/>
      <c r="L500" s="244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244"/>
      <c r="L501" s="244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244"/>
      <c r="L502" s="244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244"/>
      <c r="L503" s="244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244"/>
      <c r="L504" s="244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244"/>
      <c r="L505" s="244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244"/>
      <c r="L506" s="244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244"/>
      <c r="L507" s="244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244"/>
      <c r="L508" s="244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244"/>
      <c r="L509" s="244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244"/>
      <c r="L510" s="244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244"/>
      <c r="L511" s="244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244"/>
      <c r="L512" s="244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244"/>
      <c r="L513" s="244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244"/>
      <c r="L514" s="244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244"/>
      <c r="L515" s="244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244"/>
      <c r="L516" s="244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244"/>
      <c r="L517" s="244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244"/>
      <c r="L518" s="244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244"/>
      <c r="L519" s="244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244"/>
      <c r="L520" s="244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244"/>
      <c r="L521" s="244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244"/>
      <c r="L522" s="244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244"/>
      <c r="L523" s="244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244"/>
      <c r="L524" s="244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244"/>
      <c r="L525" s="244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244"/>
      <c r="L526" s="244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244"/>
      <c r="L527" s="244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244"/>
      <c r="L528" s="244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244"/>
      <c r="L529" s="244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244"/>
      <c r="L530" s="244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244"/>
      <c r="L531" s="244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244"/>
      <c r="L532" s="244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244"/>
      <c r="L533" s="244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244"/>
      <c r="L534" s="244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244"/>
      <c r="L535" s="244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244"/>
      <c r="L536" s="244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244"/>
      <c r="L537" s="244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244"/>
      <c r="L538" s="244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244"/>
      <c r="L539" s="244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244"/>
      <c r="L540" s="244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244"/>
      <c r="L541" s="244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244"/>
      <c r="L542" s="244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244"/>
      <c r="L543" s="244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244"/>
      <c r="L544" s="244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244"/>
      <c r="L545" s="244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244"/>
      <c r="L546" s="244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244"/>
      <c r="L547" s="244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244"/>
      <c r="L548" s="244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244"/>
      <c r="L549" s="244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244"/>
      <c r="L550" s="244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244"/>
      <c r="L551" s="244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244"/>
      <c r="L552" s="244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244"/>
      <c r="L553" s="244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244"/>
      <c r="L554" s="244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244"/>
      <c r="L555" s="244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244"/>
      <c r="L556" s="244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244"/>
      <c r="L557" s="244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244"/>
      <c r="L558" s="244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244"/>
      <c r="L559" s="244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244"/>
      <c r="L560" s="244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244"/>
      <c r="L561" s="244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244"/>
      <c r="L562" s="244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244"/>
      <c r="L563" s="244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244"/>
      <c r="L564" s="244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244"/>
      <c r="L565" s="244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244"/>
      <c r="L566" s="244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244"/>
      <c r="L567" s="244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244"/>
      <c r="L568" s="244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244"/>
      <c r="L569" s="244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244"/>
      <c r="L570" s="244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244"/>
      <c r="L571" s="244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244"/>
      <c r="L572" s="244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244"/>
      <c r="L573" s="244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244"/>
      <c r="L574" s="244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244"/>
      <c r="L575" s="244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244"/>
      <c r="L576" s="244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244"/>
      <c r="L577" s="244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244"/>
      <c r="L578" s="244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244"/>
      <c r="L579" s="244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244"/>
      <c r="L580" s="244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244"/>
      <c r="L581" s="244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244"/>
      <c r="L582" s="244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244"/>
      <c r="L583" s="244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244"/>
      <c r="L584" s="244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244"/>
      <c r="L585" s="244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244"/>
      <c r="L586" s="244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244"/>
      <c r="L587" s="244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244"/>
      <c r="L588" s="244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244"/>
      <c r="L589" s="244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244"/>
      <c r="L590" s="244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244"/>
      <c r="L591" s="244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244"/>
      <c r="L592" s="244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244"/>
      <c r="L593" s="244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244"/>
      <c r="L594" s="244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244"/>
      <c r="L595" s="244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244"/>
      <c r="L596" s="244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244"/>
      <c r="L597" s="244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244"/>
      <c r="L598" s="244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244"/>
      <c r="L599" s="244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244"/>
      <c r="L600" s="244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244"/>
      <c r="L601" s="244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244"/>
      <c r="L602" s="244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244"/>
      <c r="L603" s="244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244"/>
      <c r="L604" s="244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244"/>
      <c r="L605" s="244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244"/>
      <c r="L606" s="244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244"/>
      <c r="L607" s="244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244"/>
      <c r="L608" s="244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244"/>
      <c r="L609" s="244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244"/>
      <c r="L610" s="244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244"/>
      <c r="L611" s="244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244"/>
      <c r="L612" s="244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244"/>
      <c r="L613" s="244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244"/>
      <c r="L614" s="244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244"/>
      <c r="L615" s="244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244"/>
      <c r="L616" s="244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244"/>
      <c r="L617" s="244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244"/>
      <c r="L618" s="244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244"/>
      <c r="L619" s="244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244"/>
      <c r="L620" s="244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244"/>
      <c r="L621" s="244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244"/>
      <c r="L622" s="244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244"/>
      <c r="L623" s="244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244"/>
      <c r="L624" s="244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244"/>
      <c r="L625" s="244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244"/>
      <c r="L626" s="244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244"/>
      <c r="L627" s="244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244"/>
      <c r="L628" s="244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244"/>
      <c r="L629" s="244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244"/>
      <c r="L630" s="244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244"/>
      <c r="L631" s="244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244"/>
      <c r="L632" s="244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244"/>
      <c r="L633" s="244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244"/>
      <c r="L634" s="244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244"/>
      <c r="L635" s="244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244"/>
      <c r="L636" s="244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244"/>
      <c r="L637" s="244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244"/>
      <c r="L638" s="244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244"/>
      <c r="L639" s="244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244"/>
      <c r="L640" s="244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244"/>
      <c r="L641" s="244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244"/>
      <c r="L642" s="244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244"/>
      <c r="L643" s="244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244"/>
      <c r="L644" s="244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244"/>
      <c r="L645" s="244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244"/>
      <c r="L646" s="244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244"/>
      <c r="L647" s="244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244"/>
      <c r="L648" s="244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244"/>
      <c r="L649" s="244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244"/>
      <c r="L650" s="244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244"/>
      <c r="L651" s="244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244"/>
      <c r="L652" s="244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244"/>
      <c r="L653" s="244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244"/>
      <c r="L654" s="244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244"/>
      <c r="L655" s="244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244"/>
      <c r="L656" s="244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244"/>
      <c r="L657" s="244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244"/>
      <c r="L658" s="244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244"/>
      <c r="L659" s="244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244"/>
      <c r="L660" s="244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244"/>
      <c r="L661" s="244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244"/>
      <c r="L662" s="244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244"/>
      <c r="L663" s="244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244"/>
      <c r="L664" s="244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244"/>
      <c r="L665" s="244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244"/>
      <c r="L666" s="244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244"/>
      <c r="L667" s="244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244"/>
      <c r="L668" s="244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244"/>
      <c r="L669" s="244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244"/>
      <c r="L670" s="244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244"/>
      <c r="L671" s="244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244"/>
      <c r="L672" s="244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244"/>
      <c r="L673" s="244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244"/>
      <c r="L674" s="244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244"/>
      <c r="L675" s="244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244"/>
      <c r="L676" s="244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244"/>
      <c r="L677" s="244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244"/>
      <c r="L678" s="244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244"/>
      <c r="L679" s="244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244"/>
      <c r="L680" s="244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244"/>
      <c r="L681" s="244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244"/>
      <c r="L682" s="244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244"/>
      <c r="L683" s="244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244"/>
      <c r="L684" s="244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244"/>
      <c r="L685" s="244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244"/>
      <c r="L686" s="244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244"/>
      <c r="L687" s="244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244"/>
      <c r="L688" s="244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244"/>
      <c r="L689" s="244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244"/>
      <c r="L690" s="244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244"/>
      <c r="L691" s="244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244"/>
      <c r="L692" s="244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244"/>
      <c r="L693" s="244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244"/>
      <c r="L694" s="244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244"/>
      <c r="L695" s="244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244"/>
      <c r="L696" s="244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244"/>
      <c r="L697" s="244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244"/>
      <c r="L698" s="244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244"/>
      <c r="L699" s="244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244"/>
      <c r="L700" s="244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244"/>
      <c r="L701" s="244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244"/>
      <c r="L702" s="244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244"/>
      <c r="L703" s="244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244"/>
      <c r="L704" s="244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244"/>
      <c r="L705" s="244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244"/>
      <c r="L706" s="244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244"/>
      <c r="L707" s="244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244"/>
      <c r="L708" s="244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244"/>
      <c r="L709" s="244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244"/>
      <c r="L710" s="244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244"/>
      <c r="L711" s="244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244"/>
      <c r="L712" s="244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244"/>
      <c r="L713" s="244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244"/>
      <c r="L714" s="244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244"/>
      <c r="L715" s="244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244"/>
      <c r="L716" s="244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244"/>
      <c r="L717" s="244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244"/>
      <c r="L718" s="244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244"/>
      <c r="L719" s="244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244"/>
      <c r="L720" s="244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244"/>
      <c r="L721" s="244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244"/>
      <c r="L722" s="244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244"/>
      <c r="L723" s="244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244"/>
      <c r="L724" s="244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244"/>
      <c r="L725" s="244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244"/>
      <c r="L726" s="244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244"/>
      <c r="L727" s="244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244"/>
      <c r="L728" s="244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244"/>
      <c r="L729" s="244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244"/>
      <c r="L730" s="244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244"/>
      <c r="L731" s="244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244"/>
      <c r="L732" s="244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244"/>
      <c r="L733" s="244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244"/>
      <c r="L734" s="244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244"/>
      <c r="L735" s="244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244"/>
      <c r="L736" s="244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244"/>
      <c r="L737" s="244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244"/>
      <c r="L738" s="244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244"/>
      <c r="L739" s="244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244"/>
      <c r="L740" s="244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244"/>
      <c r="L741" s="244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244"/>
      <c r="L742" s="244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244"/>
      <c r="L743" s="244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244"/>
      <c r="L744" s="244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244"/>
      <c r="L745" s="244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244"/>
      <c r="L746" s="244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244"/>
      <c r="L747" s="244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244"/>
      <c r="L748" s="244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244"/>
      <c r="L749" s="244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244"/>
      <c r="L750" s="244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244"/>
      <c r="L751" s="244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244"/>
      <c r="L752" s="244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244"/>
      <c r="L753" s="244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244"/>
      <c r="L754" s="244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244"/>
      <c r="L755" s="244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244"/>
      <c r="L756" s="244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244"/>
      <c r="L757" s="244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244"/>
      <c r="L758" s="244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244"/>
      <c r="L759" s="244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244"/>
      <c r="L760" s="244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244"/>
      <c r="L761" s="244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244"/>
      <c r="L762" s="244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244"/>
      <c r="L763" s="244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244"/>
      <c r="L764" s="244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244"/>
      <c r="L765" s="244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244"/>
      <c r="L766" s="244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244"/>
      <c r="L767" s="244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244"/>
      <c r="L768" s="244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244"/>
      <c r="L769" s="244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244"/>
      <c r="L770" s="244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244"/>
      <c r="L771" s="244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244"/>
      <c r="L772" s="244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244"/>
      <c r="L773" s="244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244"/>
      <c r="L774" s="244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244"/>
      <c r="L775" s="244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244"/>
      <c r="L776" s="244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244"/>
      <c r="L777" s="244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244"/>
      <c r="L778" s="244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244"/>
      <c r="L779" s="244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244"/>
      <c r="L780" s="244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244"/>
      <c r="L781" s="244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244"/>
      <c r="L782" s="244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244"/>
      <c r="L783" s="244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244"/>
      <c r="L784" s="244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244"/>
      <c r="L785" s="244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244"/>
      <c r="L786" s="244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244"/>
      <c r="L787" s="244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244"/>
      <c r="L788" s="244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244"/>
      <c r="L789" s="244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244"/>
      <c r="L790" s="244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244"/>
      <c r="L791" s="244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244"/>
      <c r="L792" s="244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244"/>
      <c r="L793" s="244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244"/>
      <c r="L794" s="244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244"/>
      <c r="L795" s="244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244"/>
      <c r="L796" s="244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244"/>
      <c r="L797" s="244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244"/>
      <c r="L798" s="244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244"/>
      <c r="L799" s="244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244"/>
      <c r="L800" s="244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244"/>
      <c r="L801" s="244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244"/>
      <c r="L802" s="244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244"/>
      <c r="L803" s="244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244"/>
      <c r="L804" s="244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244"/>
      <c r="L805" s="244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244"/>
      <c r="L806" s="244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244"/>
      <c r="L807" s="244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244"/>
      <c r="L808" s="244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244"/>
      <c r="L809" s="244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244"/>
      <c r="L810" s="244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244"/>
      <c r="L811" s="244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244"/>
      <c r="L812" s="244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244"/>
      <c r="L813" s="244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244"/>
      <c r="L814" s="244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244"/>
      <c r="L815" s="244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244"/>
      <c r="L816" s="244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244"/>
      <c r="L817" s="244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244"/>
      <c r="L818" s="244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244"/>
      <c r="L819" s="244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244"/>
      <c r="L820" s="244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244"/>
      <c r="L821" s="244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244"/>
      <c r="L822" s="244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244"/>
      <c r="L823" s="244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244"/>
      <c r="L824" s="244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244"/>
      <c r="L825" s="244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244"/>
      <c r="L826" s="244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244"/>
      <c r="L827" s="244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244"/>
      <c r="L828" s="244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244"/>
      <c r="L829" s="244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244"/>
      <c r="L830" s="244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244"/>
      <c r="L831" s="244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244"/>
      <c r="L832" s="244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244"/>
      <c r="L833" s="244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244"/>
      <c r="L834" s="244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244"/>
      <c r="L835" s="244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244"/>
      <c r="L836" s="244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244"/>
      <c r="L837" s="244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244"/>
      <c r="L838" s="244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244"/>
      <c r="L839" s="244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244"/>
      <c r="L840" s="244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244"/>
      <c r="L841" s="244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244"/>
      <c r="L842" s="244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244"/>
      <c r="L843" s="244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244"/>
      <c r="L844" s="244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244"/>
      <c r="L845" s="244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244"/>
      <c r="L846" s="244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244"/>
      <c r="L847" s="244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244"/>
      <c r="L848" s="244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244"/>
      <c r="L849" s="244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244"/>
      <c r="L850" s="244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244"/>
      <c r="L851" s="244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244"/>
      <c r="L852" s="244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244"/>
      <c r="L853" s="244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244"/>
      <c r="L854" s="244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244"/>
      <c r="L855" s="244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244"/>
      <c r="L856" s="244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244"/>
      <c r="L857" s="244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244"/>
      <c r="L858" s="244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244"/>
      <c r="L859" s="244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244"/>
      <c r="L860" s="244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244"/>
      <c r="L861" s="244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244"/>
      <c r="L862" s="244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244"/>
      <c r="L863" s="244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244"/>
      <c r="L864" s="244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244"/>
      <c r="L865" s="244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244"/>
      <c r="L866" s="244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244"/>
      <c r="L867" s="244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244"/>
      <c r="L868" s="244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244"/>
      <c r="L869" s="244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244"/>
      <c r="L870" s="244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244"/>
      <c r="L871" s="244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244"/>
      <c r="L872" s="244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244"/>
      <c r="L873" s="244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244"/>
      <c r="L874" s="244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244"/>
      <c r="L875" s="244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244"/>
      <c r="L876" s="244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244"/>
      <c r="L877" s="244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244"/>
      <c r="L878" s="244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244"/>
      <c r="L879" s="244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244"/>
      <c r="L880" s="244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244"/>
      <c r="L881" s="244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244"/>
      <c r="L882" s="244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244"/>
      <c r="L883" s="244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244"/>
      <c r="L884" s="244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244"/>
      <c r="L885" s="244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244"/>
      <c r="L886" s="244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244"/>
      <c r="L887" s="244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244"/>
      <c r="L888" s="244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244"/>
      <c r="L889" s="244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244"/>
      <c r="L890" s="244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244"/>
      <c r="L891" s="244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244"/>
      <c r="L892" s="244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244"/>
      <c r="L893" s="244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244"/>
      <c r="L894" s="244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244"/>
      <c r="L895" s="244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244"/>
      <c r="L896" s="244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244"/>
      <c r="L897" s="244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244"/>
      <c r="L898" s="244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244"/>
      <c r="L899" s="244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244"/>
      <c r="L900" s="244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244"/>
      <c r="L901" s="244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244"/>
      <c r="L902" s="244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244"/>
      <c r="L903" s="244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244"/>
      <c r="L904" s="244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244"/>
      <c r="L905" s="244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244"/>
      <c r="L906" s="244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244"/>
      <c r="L907" s="244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244"/>
      <c r="L908" s="244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244"/>
      <c r="L909" s="244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244"/>
      <c r="L910" s="244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244"/>
      <c r="L911" s="244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244"/>
      <c r="L912" s="244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244"/>
      <c r="L913" s="244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244"/>
      <c r="L914" s="244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244"/>
      <c r="L915" s="244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244"/>
      <c r="L916" s="244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244"/>
      <c r="L917" s="244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244"/>
      <c r="L918" s="244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244"/>
      <c r="L919" s="244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244"/>
      <c r="L920" s="244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244"/>
      <c r="L921" s="244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244"/>
      <c r="L922" s="244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244"/>
      <c r="L923" s="244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244"/>
      <c r="L924" s="244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244"/>
      <c r="L925" s="244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244"/>
      <c r="L926" s="244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244"/>
      <c r="L927" s="244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244"/>
      <c r="L928" s="244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244"/>
      <c r="L929" s="244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244"/>
      <c r="L930" s="244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244"/>
      <c r="L931" s="244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244"/>
      <c r="L932" s="244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244"/>
      <c r="L933" s="244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244"/>
      <c r="L934" s="244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244"/>
      <c r="L935" s="244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244"/>
      <c r="L936" s="244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244"/>
      <c r="L937" s="244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244"/>
      <c r="L938" s="244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244"/>
      <c r="L939" s="244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244"/>
      <c r="L940" s="244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244"/>
      <c r="L941" s="244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244"/>
      <c r="L942" s="244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244"/>
      <c r="L943" s="244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244"/>
      <c r="L944" s="244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244"/>
      <c r="L945" s="244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244"/>
      <c r="L946" s="244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244"/>
      <c r="L947" s="244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244"/>
      <c r="L948" s="244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244"/>
      <c r="L949" s="244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244"/>
      <c r="L950" s="244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244"/>
      <c r="L951" s="244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244"/>
      <c r="L952" s="244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244"/>
      <c r="L953" s="244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244"/>
      <c r="L954" s="244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244"/>
      <c r="L955" s="244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244"/>
      <c r="L956" s="244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244"/>
      <c r="L957" s="244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244"/>
      <c r="L958" s="244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244"/>
      <c r="L959" s="244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244"/>
      <c r="L960" s="244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244"/>
      <c r="L961" s="244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244"/>
      <c r="L962" s="244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244"/>
      <c r="L963" s="244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244"/>
      <c r="L964" s="244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244"/>
      <c r="L965" s="244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244"/>
      <c r="L966" s="244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244"/>
      <c r="L967" s="244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244"/>
      <c r="L968" s="244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244"/>
      <c r="L969" s="244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244"/>
      <c r="L970" s="244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244"/>
      <c r="L971" s="244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244"/>
      <c r="L972" s="244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244"/>
      <c r="L973" s="244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244"/>
      <c r="L974" s="244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244"/>
      <c r="L975" s="244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244"/>
      <c r="L976" s="244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244"/>
      <c r="L977" s="244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244"/>
      <c r="L978" s="244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244"/>
      <c r="L979" s="244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244"/>
      <c r="L980" s="244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244"/>
      <c r="L981" s="244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244"/>
      <c r="L982" s="244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244"/>
      <c r="L983" s="244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244"/>
      <c r="L984" s="244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244"/>
      <c r="L985" s="244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244"/>
      <c r="L986" s="244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244"/>
      <c r="L987" s="244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244"/>
      <c r="L988" s="244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244"/>
      <c r="L989" s="244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244"/>
      <c r="L990" s="244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244"/>
      <c r="L991" s="244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244"/>
      <c r="L992" s="244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244"/>
      <c r="L993" s="244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244"/>
      <c r="L994" s="244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244"/>
      <c r="L995" s="244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244"/>
      <c r="L996" s="244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244"/>
      <c r="L997" s="244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244"/>
      <c r="L998" s="244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244"/>
      <c r="L999" s="244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244"/>
      <c r="L1000" s="244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41" footer="0.0" header="0.0" left="0.25" right="0.25" top="0.42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7.57"/>
    <col customWidth="1" min="19" max="19" width="8.14"/>
    <col customWidth="1" min="20" max="20" width="29.0"/>
    <col customWidth="1" min="21" max="21" width="8.71"/>
    <col customWidth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390</v>
      </c>
      <c r="B2" s="18"/>
      <c r="C2" s="53"/>
      <c r="D2" s="144" t="s">
        <v>249</v>
      </c>
      <c r="E2" s="130" t="s">
        <v>8</v>
      </c>
      <c r="F2" s="130" t="s">
        <v>9</v>
      </c>
      <c r="G2" s="19" t="s">
        <v>593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6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4.5" customHeight="1">
      <c r="A5" s="34">
        <v>1.0</v>
      </c>
      <c r="B5" s="24">
        <v>180336.0</v>
      </c>
      <c r="C5" s="25"/>
      <c r="D5" s="26" t="s">
        <v>594</v>
      </c>
      <c r="E5" s="25" t="s">
        <v>21</v>
      </c>
      <c r="F5" s="27" t="s">
        <v>137</v>
      </c>
      <c r="G5" s="30">
        <v>21.5</v>
      </c>
      <c r="H5" s="29">
        <f t="shared" ref="H5:H30" si="1">G5*4</f>
        <v>86</v>
      </c>
      <c r="I5" s="30">
        <v>17.0</v>
      </c>
      <c r="J5" s="29">
        <f t="shared" ref="J5:J30" si="2">I5*4</f>
        <v>68</v>
      </c>
      <c r="K5" s="30">
        <v>18.0</v>
      </c>
      <c r="L5" s="29">
        <f t="shared" ref="L5:L30" si="3">K5*4</f>
        <v>72</v>
      </c>
      <c r="M5" s="30">
        <v>0.0</v>
      </c>
      <c r="N5" s="30">
        <v>0.0</v>
      </c>
      <c r="O5" s="30">
        <v>14.5</v>
      </c>
      <c r="P5" s="29">
        <f t="shared" ref="P5:P31" si="4">O5*4</f>
        <v>58</v>
      </c>
      <c r="Q5" s="29">
        <f t="shared" ref="Q5:Q40" si="5">SUM(H5+J5+L5+N5+P5)</f>
        <v>284</v>
      </c>
      <c r="R5" s="30">
        <v>21.0</v>
      </c>
      <c r="S5" s="29">
        <f t="shared" ref="S5:S24" si="6">R5*4</f>
        <v>84</v>
      </c>
      <c r="T5" s="32" t="s">
        <v>595</v>
      </c>
      <c r="U5" s="24">
        <f t="shared" ref="U5:U37" si="7">SUM(G5+I5+K5+M5+O5)</f>
        <v>71</v>
      </c>
      <c r="V5" s="24">
        <f t="shared" ref="V5:V37" si="8">Q5*0.2</f>
        <v>56.8</v>
      </c>
      <c r="W5" s="21"/>
      <c r="X5" s="21"/>
      <c r="Y5" s="21"/>
      <c r="Z5" s="21"/>
      <c r="AA5" s="21"/>
      <c r="AB5" s="21"/>
    </row>
    <row r="6" ht="34.5" customHeight="1">
      <c r="A6" s="24">
        <v>2.0</v>
      </c>
      <c r="B6" s="24">
        <v>130450.0</v>
      </c>
      <c r="C6" s="25"/>
      <c r="D6" s="26" t="s">
        <v>596</v>
      </c>
      <c r="E6" s="25" t="s">
        <v>21</v>
      </c>
      <c r="F6" s="27" t="s">
        <v>137</v>
      </c>
      <c r="G6" s="30">
        <v>16.5</v>
      </c>
      <c r="H6" s="29">
        <f t="shared" si="1"/>
        <v>66</v>
      </c>
      <c r="I6" s="30">
        <v>19.0</v>
      </c>
      <c r="J6" s="29">
        <f t="shared" si="2"/>
        <v>76</v>
      </c>
      <c r="K6" s="30">
        <v>18.5</v>
      </c>
      <c r="L6" s="29">
        <f t="shared" si="3"/>
        <v>74</v>
      </c>
      <c r="M6" s="31">
        <v>21.5</v>
      </c>
      <c r="N6" s="29">
        <f t="shared" ref="N6:N37" si="9">M6*4</f>
        <v>86</v>
      </c>
      <c r="O6" s="30">
        <v>11.5</v>
      </c>
      <c r="P6" s="29">
        <f t="shared" si="4"/>
        <v>46</v>
      </c>
      <c r="Q6" s="29">
        <f t="shared" si="5"/>
        <v>348</v>
      </c>
      <c r="R6" s="32">
        <v>20.0</v>
      </c>
      <c r="S6" s="29">
        <f t="shared" si="6"/>
        <v>80</v>
      </c>
      <c r="T6" s="32" t="s">
        <v>595</v>
      </c>
      <c r="U6" s="24">
        <f t="shared" si="7"/>
        <v>87</v>
      </c>
      <c r="V6" s="24">
        <f t="shared" si="8"/>
        <v>69.6</v>
      </c>
      <c r="W6" s="21"/>
      <c r="X6" s="21"/>
      <c r="Y6" s="21"/>
      <c r="Z6" s="21"/>
      <c r="AA6" s="21"/>
      <c r="AB6" s="21"/>
    </row>
    <row r="7" ht="34.5" customHeight="1">
      <c r="A7" s="24">
        <v>3.0</v>
      </c>
      <c r="B7" s="24">
        <v>170285.0</v>
      </c>
      <c r="C7" s="25"/>
      <c r="D7" s="26" t="s">
        <v>597</v>
      </c>
      <c r="E7" s="131" t="s">
        <v>25</v>
      </c>
      <c r="F7" s="27" t="s">
        <v>137</v>
      </c>
      <c r="G7" s="30">
        <v>18.0</v>
      </c>
      <c r="H7" s="29">
        <f t="shared" si="1"/>
        <v>72</v>
      </c>
      <c r="I7" s="30">
        <v>23.0</v>
      </c>
      <c r="J7" s="29">
        <f t="shared" si="2"/>
        <v>92</v>
      </c>
      <c r="K7" s="30">
        <v>17.5</v>
      </c>
      <c r="L7" s="29">
        <f t="shared" si="3"/>
        <v>70</v>
      </c>
      <c r="M7" s="31">
        <v>23.0</v>
      </c>
      <c r="N7" s="29">
        <f t="shared" si="9"/>
        <v>92</v>
      </c>
      <c r="O7" s="30">
        <v>25.0</v>
      </c>
      <c r="P7" s="29">
        <f t="shared" si="4"/>
        <v>100</v>
      </c>
      <c r="Q7" s="29">
        <f t="shared" si="5"/>
        <v>426</v>
      </c>
      <c r="R7" s="32">
        <v>21.0</v>
      </c>
      <c r="S7" s="29">
        <f t="shared" si="6"/>
        <v>84</v>
      </c>
      <c r="T7" s="32" t="s">
        <v>598</v>
      </c>
      <c r="U7" s="24">
        <f t="shared" si="7"/>
        <v>106.5</v>
      </c>
      <c r="V7" s="24">
        <f t="shared" si="8"/>
        <v>85.2</v>
      </c>
      <c r="W7" s="21"/>
      <c r="X7" s="21"/>
      <c r="Y7" s="21"/>
      <c r="Z7" s="21"/>
      <c r="AA7" s="21"/>
      <c r="AB7" s="21"/>
    </row>
    <row r="8" ht="34.5" customHeight="1">
      <c r="A8" s="24">
        <v>4.0</v>
      </c>
      <c r="B8" s="24">
        <v>120148.0</v>
      </c>
      <c r="C8" s="25"/>
      <c r="D8" s="26" t="s">
        <v>599</v>
      </c>
      <c r="E8" s="25" t="s">
        <v>25</v>
      </c>
      <c r="F8" s="27" t="s">
        <v>137</v>
      </c>
      <c r="G8" s="30">
        <v>20.0</v>
      </c>
      <c r="H8" s="29">
        <f t="shared" si="1"/>
        <v>80</v>
      </c>
      <c r="I8" s="30">
        <v>21.3</v>
      </c>
      <c r="J8" s="29">
        <f t="shared" si="2"/>
        <v>85.2</v>
      </c>
      <c r="K8" s="30">
        <v>17.0</v>
      </c>
      <c r="L8" s="29">
        <f t="shared" si="3"/>
        <v>68</v>
      </c>
      <c r="M8" s="31">
        <v>20.5</v>
      </c>
      <c r="N8" s="29">
        <f t="shared" si="9"/>
        <v>82</v>
      </c>
      <c r="O8" s="30">
        <v>23.0</v>
      </c>
      <c r="P8" s="29">
        <f t="shared" si="4"/>
        <v>92</v>
      </c>
      <c r="Q8" s="29">
        <f t="shared" si="5"/>
        <v>407.2</v>
      </c>
      <c r="R8" s="32">
        <v>21.0</v>
      </c>
      <c r="S8" s="29">
        <f t="shared" si="6"/>
        <v>84</v>
      </c>
      <c r="T8" s="32" t="s">
        <v>600</v>
      </c>
      <c r="U8" s="24">
        <f t="shared" si="7"/>
        <v>101.8</v>
      </c>
      <c r="V8" s="24">
        <f t="shared" si="8"/>
        <v>81.44</v>
      </c>
      <c r="W8" s="21"/>
      <c r="X8" s="21"/>
      <c r="Y8" s="21"/>
      <c r="Z8" s="21"/>
      <c r="AA8" s="21"/>
      <c r="AB8" s="21"/>
    </row>
    <row r="9" ht="34.5" customHeight="1">
      <c r="A9" s="34">
        <v>5.0</v>
      </c>
      <c r="B9" s="24">
        <v>120102.0</v>
      </c>
      <c r="C9" s="25"/>
      <c r="D9" s="26" t="s">
        <v>601</v>
      </c>
      <c r="E9" s="25" t="s">
        <v>21</v>
      </c>
      <c r="F9" s="27" t="s">
        <v>137</v>
      </c>
      <c r="G9" s="30">
        <v>15.5</v>
      </c>
      <c r="H9" s="29">
        <f t="shared" si="1"/>
        <v>62</v>
      </c>
      <c r="I9" s="30">
        <v>19.0</v>
      </c>
      <c r="J9" s="29">
        <f t="shared" si="2"/>
        <v>76</v>
      </c>
      <c r="K9" s="30">
        <v>20.5</v>
      </c>
      <c r="L9" s="29">
        <f t="shared" si="3"/>
        <v>82</v>
      </c>
      <c r="M9" s="31">
        <v>21.0</v>
      </c>
      <c r="N9" s="29">
        <f t="shared" si="9"/>
        <v>84</v>
      </c>
      <c r="O9" s="30">
        <v>17.5</v>
      </c>
      <c r="P9" s="29">
        <f t="shared" si="4"/>
        <v>70</v>
      </c>
      <c r="Q9" s="29">
        <f t="shared" si="5"/>
        <v>374</v>
      </c>
      <c r="R9" s="32">
        <v>18.5</v>
      </c>
      <c r="S9" s="29">
        <f t="shared" si="6"/>
        <v>74</v>
      </c>
      <c r="T9" s="32" t="s">
        <v>602</v>
      </c>
      <c r="U9" s="24">
        <f t="shared" si="7"/>
        <v>93.5</v>
      </c>
      <c r="V9" s="24">
        <f t="shared" si="8"/>
        <v>74.8</v>
      </c>
      <c r="W9" s="21"/>
      <c r="X9" s="21"/>
      <c r="Y9" s="21"/>
      <c r="Z9" s="21"/>
      <c r="AA9" s="21"/>
      <c r="AB9" s="21"/>
    </row>
    <row r="10" ht="34.5" customHeight="1">
      <c r="A10" s="24">
        <v>6.0</v>
      </c>
      <c r="B10" s="24">
        <v>120032.0</v>
      </c>
      <c r="C10" s="25"/>
      <c r="D10" s="26" t="s">
        <v>603</v>
      </c>
      <c r="E10" s="25" t="s">
        <v>21</v>
      </c>
      <c r="F10" s="27" t="s">
        <v>137</v>
      </c>
      <c r="G10" s="30">
        <v>13.5</v>
      </c>
      <c r="H10" s="29">
        <f t="shared" si="1"/>
        <v>54</v>
      </c>
      <c r="I10" s="30">
        <v>11.0</v>
      </c>
      <c r="J10" s="29">
        <f t="shared" si="2"/>
        <v>44</v>
      </c>
      <c r="K10" s="178">
        <v>5.5</v>
      </c>
      <c r="L10" s="179">
        <f t="shared" si="3"/>
        <v>22</v>
      </c>
      <c r="M10" s="31">
        <v>10.0</v>
      </c>
      <c r="N10" s="29">
        <f t="shared" si="9"/>
        <v>40</v>
      </c>
      <c r="O10" s="30">
        <v>14.0</v>
      </c>
      <c r="P10" s="29">
        <f t="shared" si="4"/>
        <v>56</v>
      </c>
      <c r="Q10" s="29">
        <f t="shared" si="5"/>
        <v>216</v>
      </c>
      <c r="R10" s="32">
        <v>15.5</v>
      </c>
      <c r="S10" s="29">
        <f t="shared" si="6"/>
        <v>62</v>
      </c>
      <c r="T10" s="32" t="s">
        <v>604</v>
      </c>
      <c r="U10" s="24">
        <f t="shared" si="7"/>
        <v>54</v>
      </c>
      <c r="V10" s="24">
        <f t="shared" si="8"/>
        <v>43.2</v>
      </c>
      <c r="W10" s="21"/>
      <c r="X10" s="21"/>
      <c r="Y10" s="21"/>
      <c r="Z10" s="21"/>
      <c r="AA10" s="21"/>
      <c r="AB10" s="21"/>
    </row>
    <row r="11" ht="34.5" customHeight="1">
      <c r="A11" s="24">
        <v>7.0</v>
      </c>
      <c r="B11" s="24">
        <v>120029.0</v>
      </c>
      <c r="C11" s="25"/>
      <c r="D11" s="26" t="s">
        <v>605</v>
      </c>
      <c r="E11" s="24" t="s">
        <v>25</v>
      </c>
      <c r="F11" s="27" t="s">
        <v>137</v>
      </c>
      <c r="G11" s="30">
        <v>20.5</v>
      </c>
      <c r="H11" s="29">
        <f t="shared" si="1"/>
        <v>82</v>
      </c>
      <c r="I11" s="30">
        <v>24.3</v>
      </c>
      <c r="J11" s="29">
        <f t="shared" si="2"/>
        <v>97.2</v>
      </c>
      <c r="K11" s="30">
        <v>25.0</v>
      </c>
      <c r="L11" s="29">
        <f t="shared" si="3"/>
        <v>100</v>
      </c>
      <c r="M11" s="31">
        <v>23.0</v>
      </c>
      <c r="N11" s="29">
        <f t="shared" si="9"/>
        <v>92</v>
      </c>
      <c r="O11" s="30">
        <v>25.0</v>
      </c>
      <c r="P11" s="29">
        <f t="shared" si="4"/>
        <v>100</v>
      </c>
      <c r="Q11" s="29">
        <f t="shared" si="5"/>
        <v>471.2</v>
      </c>
      <c r="R11" s="32">
        <v>22.0</v>
      </c>
      <c r="S11" s="29">
        <f t="shared" si="6"/>
        <v>88</v>
      </c>
      <c r="T11" s="32" t="s">
        <v>606</v>
      </c>
      <c r="U11" s="24">
        <f t="shared" si="7"/>
        <v>117.8</v>
      </c>
      <c r="V11" s="24">
        <f t="shared" si="8"/>
        <v>94.24</v>
      </c>
      <c r="W11" s="21"/>
      <c r="X11" s="21"/>
      <c r="Y11" s="21"/>
      <c r="Z11" s="21"/>
      <c r="AA11" s="21"/>
      <c r="AB11" s="21"/>
    </row>
    <row r="12" ht="34.5" customHeight="1">
      <c r="A12" s="24">
        <v>8.0</v>
      </c>
      <c r="B12" s="24">
        <v>120120.0</v>
      </c>
      <c r="C12" s="25"/>
      <c r="D12" s="26" t="s">
        <v>607</v>
      </c>
      <c r="E12" s="131" t="s">
        <v>25</v>
      </c>
      <c r="F12" s="24" t="s">
        <v>137</v>
      </c>
      <c r="G12" s="30">
        <v>18.5</v>
      </c>
      <c r="H12" s="29">
        <f t="shared" si="1"/>
        <v>74</v>
      </c>
      <c r="I12" s="30">
        <v>24.5</v>
      </c>
      <c r="J12" s="29">
        <f t="shared" si="2"/>
        <v>98</v>
      </c>
      <c r="K12" s="30">
        <v>22.5</v>
      </c>
      <c r="L12" s="29">
        <f t="shared" si="3"/>
        <v>90</v>
      </c>
      <c r="M12" s="31">
        <v>23.0</v>
      </c>
      <c r="N12" s="29">
        <f t="shared" si="9"/>
        <v>92</v>
      </c>
      <c r="O12" s="30">
        <v>25.0</v>
      </c>
      <c r="P12" s="29">
        <f t="shared" si="4"/>
        <v>100</v>
      </c>
      <c r="Q12" s="29">
        <f t="shared" si="5"/>
        <v>454</v>
      </c>
      <c r="R12" s="32">
        <v>25.0</v>
      </c>
      <c r="S12" s="29">
        <f t="shared" si="6"/>
        <v>100</v>
      </c>
      <c r="T12" s="32" t="s">
        <v>608</v>
      </c>
      <c r="U12" s="24">
        <f t="shared" si="7"/>
        <v>113.5</v>
      </c>
      <c r="V12" s="24">
        <f t="shared" si="8"/>
        <v>90.8</v>
      </c>
      <c r="W12" s="21"/>
      <c r="X12" s="21"/>
      <c r="Y12" s="21"/>
      <c r="Z12" s="21"/>
      <c r="AA12" s="21"/>
      <c r="AB12" s="21"/>
    </row>
    <row r="13" ht="34.5" customHeight="1">
      <c r="A13" s="34">
        <v>9.0</v>
      </c>
      <c r="B13" s="24">
        <v>120183.0</v>
      </c>
      <c r="C13" s="25"/>
      <c r="D13" s="26" t="s">
        <v>609</v>
      </c>
      <c r="E13" s="25" t="s">
        <v>25</v>
      </c>
      <c r="F13" s="27" t="s">
        <v>137</v>
      </c>
      <c r="G13" s="30">
        <v>15.0</v>
      </c>
      <c r="H13" s="29">
        <f t="shared" si="1"/>
        <v>60</v>
      </c>
      <c r="I13" s="30">
        <v>18.3</v>
      </c>
      <c r="J13" s="29">
        <f t="shared" si="2"/>
        <v>73.2</v>
      </c>
      <c r="K13" s="30">
        <v>19.5</v>
      </c>
      <c r="L13" s="29">
        <f t="shared" si="3"/>
        <v>78</v>
      </c>
      <c r="M13" s="31">
        <v>15.0</v>
      </c>
      <c r="N13" s="29">
        <f t="shared" si="9"/>
        <v>60</v>
      </c>
      <c r="O13" s="30">
        <v>17.0</v>
      </c>
      <c r="P13" s="29">
        <f t="shared" si="4"/>
        <v>68</v>
      </c>
      <c r="Q13" s="29">
        <f t="shared" si="5"/>
        <v>339.2</v>
      </c>
      <c r="R13" s="32">
        <v>21.5</v>
      </c>
      <c r="S13" s="29">
        <f t="shared" si="6"/>
        <v>86</v>
      </c>
      <c r="T13" s="32" t="s">
        <v>610</v>
      </c>
      <c r="U13" s="24">
        <f t="shared" si="7"/>
        <v>84.8</v>
      </c>
      <c r="V13" s="24">
        <f t="shared" si="8"/>
        <v>67.84</v>
      </c>
      <c r="W13" s="21"/>
      <c r="X13" s="21"/>
      <c r="Y13" s="21"/>
      <c r="Z13" s="21"/>
      <c r="AA13" s="21"/>
      <c r="AB13" s="21"/>
    </row>
    <row r="14" ht="34.5" customHeight="1">
      <c r="A14" s="24">
        <v>10.0</v>
      </c>
      <c r="B14" s="24">
        <v>120095.0</v>
      </c>
      <c r="C14" s="25"/>
      <c r="D14" s="26" t="s">
        <v>611</v>
      </c>
      <c r="E14" s="25" t="s">
        <v>25</v>
      </c>
      <c r="F14" s="27" t="s">
        <v>137</v>
      </c>
      <c r="G14" s="30">
        <v>13.0</v>
      </c>
      <c r="H14" s="29">
        <f t="shared" si="1"/>
        <v>52</v>
      </c>
      <c r="I14" s="30">
        <v>22.0</v>
      </c>
      <c r="J14" s="29">
        <f t="shared" si="2"/>
        <v>88</v>
      </c>
      <c r="K14" s="30">
        <v>17.0</v>
      </c>
      <c r="L14" s="29">
        <f t="shared" si="3"/>
        <v>68</v>
      </c>
      <c r="M14" s="31">
        <v>19.0</v>
      </c>
      <c r="N14" s="29">
        <f t="shared" si="9"/>
        <v>76</v>
      </c>
      <c r="O14" s="30">
        <v>25.0</v>
      </c>
      <c r="P14" s="29">
        <f t="shared" si="4"/>
        <v>100</v>
      </c>
      <c r="Q14" s="29">
        <f t="shared" si="5"/>
        <v>384</v>
      </c>
      <c r="R14" s="32">
        <v>20.0</v>
      </c>
      <c r="S14" s="29">
        <f t="shared" si="6"/>
        <v>80</v>
      </c>
      <c r="T14" s="32" t="s">
        <v>598</v>
      </c>
      <c r="U14" s="24">
        <f t="shared" si="7"/>
        <v>96</v>
      </c>
      <c r="V14" s="24">
        <f t="shared" si="8"/>
        <v>76.8</v>
      </c>
      <c r="W14" s="21"/>
      <c r="X14" s="21"/>
      <c r="Y14" s="21"/>
      <c r="Z14" s="21"/>
      <c r="AA14" s="21"/>
      <c r="AB14" s="21"/>
    </row>
    <row r="15" ht="34.5" customHeight="1">
      <c r="A15" s="24">
        <v>11.0</v>
      </c>
      <c r="B15" s="24">
        <v>120385.0</v>
      </c>
      <c r="C15" s="25"/>
      <c r="D15" s="26" t="s">
        <v>612</v>
      </c>
      <c r="E15" s="25" t="s">
        <v>21</v>
      </c>
      <c r="F15" s="27" t="s">
        <v>137</v>
      </c>
      <c r="G15" s="178">
        <v>7.0</v>
      </c>
      <c r="H15" s="179">
        <f t="shared" si="1"/>
        <v>28</v>
      </c>
      <c r="I15" s="30">
        <v>19.0</v>
      </c>
      <c r="J15" s="29">
        <f t="shared" si="2"/>
        <v>76</v>
      </c>
      <c r="K15" s="178">
        <v>6.0</v>
      </c>
      <c r="L15" s="179">
        <f t="shared" si="3"/>
        <v>24</v>
      </c>
      <c r="M15" s="31">
        <v>15.0</v>
      </c>
      <c r="N15" s="29">
        <f t="shared" si="9"/>
        <v>60</v>
      </c>
      <c r="O15" s="30">
        <v>19.5</v>
      </c>
      <c r="P15" s="29">
        <f t="shared" si="4"/>
        <v>78</v>
      </c>
      <c r="Q15" s="29">
        <f t="shared" si="5"/>
        <v>266</v>
      </c>
      <c r="R15" s="32">
        <v>21.0</v>
      </c>
      <c r="S15" s="29">
        <f t="shared" si="6"/>
        <v>84</v>
      </c>
      <c r="T15" s="32" t="s">
        <v>613</v>
      </c>
      <c r="U15" s="24">
        <f t="shared" si="7"/>
        <v>66.5</v>
      </c>
      <c r="V15" s="24">
        <f t="shared" si="8"/>
        <v>53.2</v>
      </c>
      <c r="W15" s="21"/>
      <c r="X15" s="21"/>
      <c r="Y15" s="21"/>
      <c r="Z15" s="21"/>
      <c r="AA15" s="21"/>
      <c r="AB15" s="21"/>
    </row>
    <row r="16" ht="34.5" customHeight="1">
      <c r="A16" s="24">
        <v>12.0</v>
      </c>
      <c r="B16" s="24">
        <v>120087.0</v>
      </c>
      <c r="C16" s="25"/>
      <c r="D16" s="26" t="s">
        <v>614</v>
      </c>
      <c r="E16" s="25" t="s">
        <v>25</v>
      </c>
      <c r="F16" s="27" t="s">
        <v>137</v>
      </c>
      <c r="G16" s="178">
        <v>8.5</v>
      </c>
      <c r="H16" s="179">
        <f t="shared" si="1"/>
        <v>34</v>
      </c>
      <c r="I16" s="30">
        <v>11.0</v>
      </c>
      <c r="J16" s="29">
        <f t="shared" si="2"/>
        <v>44</v>
      </c>
      <c r="K16" s="178">
        <v>8.0</v>
      </c>
      <c r="L16" s="179">
        <f t="shared" si="3"/>
        <v>32</v>
      </c>
      <c r="M16" s="31">
        <v>10.0</v>
      </c>
      <c r="N16" s="29">
        <f t="shared" si="9"/>
        <v>40</v>
      </c>
      <c r="O16" s="30">
        <v>10.0</v>
      </c>
      <c r="P16" s="29">
        <f t="shared" si="4"/>
        <v>40</v>
      </c>
      <c r="Q16" s="29">
        <f t="shared" si="5"/>
        <v>190</v>
      </c>
      <c r="R16" s="32">
        <v>16.5</v>
      </c>
      <c r="S16" s="29">
        <f t="shared" si="6"/>
        <v>66</v>
      </c>
      <c r="T16" s="32" t="s">
        <v>613</v>
      </c>
      <c r="U16" s="24">
        <f t="shared" si="7"/>
        <v>47.5</v>
      </c>
      <c r="V16" s="24">
        <f t="shared" si="8"/>
        <v>38</v>
      </c>
      <c r="W16" s="21"/>
      <c r="X16" s="21"/>
      <c r="Y16" s="21"/>
      <c r="Z16" s="21"/>
      <c r="AA16" s="21"/>
      <c r="AB16" s="21"/>
    </row>
    <row r="17" ht="34.5" customHeight="1">
      <c r="A17" s="34">
        <v>13.0</v>
      </c>
      <c r="B17" s="24">
        <v>160369.0</v>
      </c>
      <c r="C17" s="25"/>
      <c r="D17" s="26" t="s">
        <v>615</v>
      </c>
      <c r="E17" s="25" t="s">
        <v>21</v>
      </c>
      <c r="F17" s="27" t="s">
        <v>137</v>
      </c>
      <c r="G17" s="30">
        <v>20.0</v>
      </c>
      <c r="H17" s="246">
        <f t="shared" si="1"/>
        <v>80</v>
      </c>
      <c r="I17" s="30">
        <v>21.0</v>
      </c>
      <c r="J17" s="29">
        <f t="shared" si="2"/>
        <v>84</v>
      </c>
      <c r="K17" s="30">
        <v>13.0</v>
      </c>
      <c r="L17" s="29">
        <f t="shared" si="3"/>
        <v>52</v>
      </c>
      <c r="M17" s="31">
        <v>15.5</v>
      </c>
      <c r="N17" s="29">
        <f t="shared" si="9"/>
        <v>62</v>
      </c>
      <c r="O17" s="30">
        <v>18.5</v>
      </c>
      <c r="P17" s="29">
        <f t="shared" si="4"/>
        <v>74</v>
      </c>
      <c r="Q17" s="29">
        <f t="shared" si="5"/>
        <v>352</v>
      </c>
      <c r="R17" s="32">
        <v>21.0</v>
      </c>
      <c r="S17" s="29">
        <f t="shared" si="6"/>
        <v>84</v>
      </c>
      <c r="T17" s="32" t="s">
        <v>616</v>
      </c>
      <c r="U17" s="24">
        <f t="shared" si="7"/>
        <v>88</v>
      </c>
      <c r="V17" s="24">
        <f t="shared" si="8"/>
        <v>70.4</v>
      </c>
      <c r="W17" s="21"/>
      <c r="X17" s="21"/>
      <c r="Y17" s="21"/>
      <c r="Z17" s="21"/>
      <c r="AA17" s="21"/>
      <c r="AB17" s="21"/>
    </row>
    <row r="18" ht="34.5" customHeight="1">
      <c r="A18" s="24">
        <v>14.0</v>
      </c>
      <c r="B18" s="24">
        <v>120103.0</v>
      </c>
      <c r="C18" s="25"/>
      <c r="D18" s="26" t="s">
        <v>617</v>
      </c>
      <c r="E18" s="25" t="s">
        <v>25</v>
      </c>
      <c r="F18" s="27" t="s">
        <v>137</v>
      </c>
      <c r="G18" s="30">
        <v>16.5</v>
      </c>
      <c r="H18" s="29">
        <f t="shared" si="1"/>
        <v>66</v>
      </c>
      <c r="I18" s="30">
        <v>24.0</v>
      </c>
      <c r="J18" s="29">
        <f t="shared" si="2"/>
        <v>96</v>
      </c>
      <c r="K18" s="30">
        <v>15.5</v>
      </c>
      <c r="L18" s="29">
        <f t="shared" si="3"/>
        <v>62</v>
      </c>
      <c r="M18" s="31">
        <v>22.0</v>
      </c>
      <c r="N18" s="29">
        <f t="shared" si="9"/>
        <v>88</v>
      </c>
      <c r="O18" s="30">
        <v>24.5</v>
      </c>
      <c r="P18" s="29">
        <f t="shared" si="4"/>
        <v>98</v>
      </c>
      <c r="Q18" s="29">
        <f t="shared" si="5"/>
        <v>410</v>
      </c>
      <c r="R18" s="35">
        <v>23.5</v>
      </c>
      <c r="S18" s="29">
        <f t="shared" si="6"/>
        <v>94</v>
      </c>
      <c r="T18" s="35" t="s">
        <v>618</v>
      </c>
      <c r="U18" s="24">
        <f t="shared" si="7"/>
        <v>102.5</v>
      </c>
      <c r="V18" s="24">
        <f t="shared" si="8"/>
        <v>82</v>
      </c>
      <c r="W18" s="21"/>
      <c r="X18" s="21"/>
      <c r="Y18" s="21"/>
      <c r="Z18" s="21"/>
      <c r="AA18" s="21"/>
      <c r="AB18" s="21"/>
    </row>
    <row r="19" ht="34.5" customHeight="1">
      <c r="A19" s="24">
        <v>15.0</v>
      </c>
      <c r="B19" s="24">
        <v>120050.0</v>
      </c>
      <c r="C19" s="25"/>
      <c r="D19" s="26" t="s">
        <v>619</v>
      </c>
      <c r="E19" s="25" t="s">
        <v>25</v>
      </c>
      <c r="F19" s="27" t="s">
        <v>137</v>
      </c>
      <c r="G19" s="30">
        <v>18.0</v>
      </c>
      <c r="H19" s="29">
        <f t="shared" si="1"/>
        <v>72</v>
      </c>
      <c r="I19" s="30">
        <v>22.3</v>
      </c>
      <c r="J19" s="29">
        <f t="shared" si="2"/>
        <v>89.2</v>
      </c>
      <c r="K19" s="30">
        <v>21.5</v>
      </c>
      <c r="L19" s="29">
        <f t="shared" si="3"/>
        <v>86</v>
      </c>
      <c r="M19" s="31">
        <v>21.5</v>
      </c>
      <c r="N19" s="29">
        <f t="shared" si="9"/>
        <v>86</v>
      </c>
      <c r="O19" s="30">
        <v>21.5</v>
      </c>
      <c r="P19" s="29">
        <f t="shared" si="4"/>
        <v>86</v>
      </c>
      <c r="Q19" s="29">
        <f t="shared" si="5"/>
        <v>419.2</v>
      </c>
      <c r="R19" s="32">
        <v>21.5</v>
      </c>
      <c r="S19" s="29">
        <f t="shared" si="6"/>
        <v>86</v>
      </c>
      <c r="T19" s="32" t="s">
        <v>620</v>
      </c>
      <c r="U19" s="24">
        <f t="shared" si="7"/>
        <v>104.8</v>
      </c>
      <c r="V19" s="24">
        <f t="shared" si="8"/>
        <v>83.84</v>
      </c>
      <c r="W19" s="21"/>
      <c r="X19" s="21"/>
      <c r="Y19" s="21"/>
      <c r="Z19" s="21"/>
      <c r="AA19" s="21"/>
      <c r="AB19" s="21"/>
    </row>
    <row r="20" ht="34.5" customHeight="1">
      <c r="A20" s="24">
        <v>16.0</v>
      </c>
      <c r="B20" s="24">
        <v>120140.0</v>
      </c>
      <c r="C20" s="25"/>
      <c r="D20" s="26" t="s">
        <v>621</v>
      </c>
      <c r="E20" s="25" t="s">
        <v>21</v>
      </c>
      <c r="F20" s="27" t="s">
        <v>137</v>
      </c>
      <c r="G20" s="30">
        <v>20.0</v>
      </c>
      <c r="H20" s="29">
        <f t="shared" si="1"/>
        <v>80</v>
      </c>
      <c r="I20" s="30">
        <v>24.0</v>
      </c>
      <c r="J20" s="29">
        <f t="shared" si="2"/>
        <v>96</v>
      </c>
      <c r="K20" s="30">
        <v>19.5</v>
      </c>
      <c r="L20" s="29">
        <f t="shared" si="3"/>
        <v>78</v>
      </c>
      <c r="M20" s="31">
        <v>20.5</v>
      </c>
      <c r="N20" s="29">
        <f t="shared" si="9"/>
        <v>82</v>
      </c>
      <c r="O20" s="30">
        <v>19.5</v>
      </c>
      <c r="P20" s="29">
        <f t="shared" si="4"/>
        <v>78</v>
      </c>
      <c r="Q20" s="29">
        <f t="shared" si="5"/>
        <v>414</v>
      </c>
      <c r="R20" s="32">
        <v>21.0</v>
      </c>
      <c r="S20" s="29">
        <f t="shared" si="6"/>
        <v>84</v>
      </c>
      <c r="T20" s="32" t="s">
        <v>620</v>
      </c>
      <c r="U20" s="24">
        <f t="shared" si="7"/>
        <v>103.5</v>
      </c>
      <c r="V20" s="24">
        <f t="shared" si="8"/>
        <v>82.8</v>
      </c>
      <c r="W20" s="21"/>
      <c r="X20" s="21"/>
      <c r="Y20" s="21"/>
      <c r="Z20" s="21"/>
      <c r="AA20" s="21"/>
      <c r="AB20" s="21"/>
    </row>
    <row r="21" ht="34.5" customHeight="1">
      <c r="A21" s="34">
        <v>17.0</v>
      </c>
      <c r="B21" s="24">
        <v>130268.0</v>
      </c>
      <c r="C21" s="25"/>
      <c r="D21" s="26" t="s">
        <v>622</v>
      </c>
      <c r="E21" s="25" t="s">
        <v>21</v>
      </c>
      <c r="F21" s="27" t="s">
        <v>137</v>
      </c>
      <c r="G21" s="30">
        <v>18.0</v>
      </c>
      <c r="H21" s="29">
        <f t="shared" si="1"/>
        <v>72</v>
      </c>
      <c r="I21" s="30">
        <v>23.0</v>
      </c>
      <c r="J21" s="29">
        <f t="shared" si="2"/>
        <v>92</v>
      </c>
      <c r="K21" s="30">
        <v>18.0</v>
      </c>
      <c r="L21" s="29">
        <f t="shared" si="3"/>
        <v>72</v>
      </c>
      <c r="M21" s="31">
        <v>23.0</v>
      </c>
      <c r="N21" s="29">
        <f t="shared" si="9"/>
        <v>92</v>
      </c>
      <c r="O21" s="30">
        <v>16.5</v>
      </c>
      <c r="P21" s="29">
        <f t="shared" si="4"/>
        <v>66</v>
      </c>
      <c r="Q21" s="29">
        <f t="shared" si="5"/>
        <v>394</v>
      </c>
      <c r="R21" s="32">
        <v>19.5</v>
      </c>
      <c r="S21" s="29">
        <f t="shared" si="6"/>
        <v>78</v>
      </c>
      <c r="T21" s="32" t="s">
        <v>623</v>
      </c>
      <c r="U21" s="24">
        <f t="shared" si="7"/>
        <v>98.5</v>
      </c>
      <c r="V21" s="24">
        <f t="shared" si="8"/>
        <v>78.8</v>
      </c>
      <c r="W21" s="21"/>
      <c r="X21" s="21"/>
      <c r="Y21" s="21"/>
      <c r="Z21" s="21"/>
      <c r="AA21" s="21"/>
      <c r="AB21" s="21"/>
    </row>
    <row r="22" ht="34.5" customHeight="1">
      <c r="A22" s="24">
        <v>18.0</v>
      </c>
      <c r="B22" s="24">
        <v>120201.0</v>
      </c>
      <c r="C22" s="25"/>
      <c r="D22" s="26" t="s">
        <v>624</v>
      </c>
      <c r="E22" s="131" t="s">
        <v>21</v>
      </c>
      <c r="F22" s="24" t="s">
        <v>137</v>
      </c>
      <c r="G22" s="30">
        <v>16.0</v>
      </c>
      <c r="H22" s="29">
        <f t="shared" si="1"/>
        <v>64</v>
      </c>
      <c r="I22" s="30">
        <v>21.3</v>
      </c>
      <c r="J22" s="29">
        <f t="shared" si="2"/>
        <v>85.2</v>
      </c>
      <c r="K22" s="30">
        <v>15.0</v>
      </c>
      <c r="L22" s="29">
        <f t="shared" si="3"/>
        <v>60</v>
      </c>
      <c r="M22" s="31">
        <v>22.0</v>
      </c>
      <c r="N22" s="29">
        <f t="shared" si="9"/>
        <v>88</v>
      </c>
      <c r="O22" s="30">
        <v>17.5</v>
      </c>
      <c r="P22" s="29">
        <f t="shared" si="4"/>
        <v>70</v>
      </c>
      <c r="Q22" s="29">
        <f t="shared" si="5"/>
        <v>367.2</v>
      </c>
      <c r="R22" s="32">
        <v>23.5</v>
      </c>
      <c r="S22" s="29">
        <f t="shared" si="6"/>
        <v>94</v>
      </c>
      <c r="T22" s="32" t="s">
        <v>625</v>
      </c>
      <c r="U22" s="24">
        <f t="shared" si="7"/>
        <v>91.8</v>
      </c>
      <c r="V22" s="24">
        <f t="shared" si="8"/>
        <v>73.44</v>
      </c>
      <c r="W22" s="21"/>
      <c r="X22" s="21"/>
      <c r="Y22" s="21"/>
      <c r="Z22" s="21"/>
      <c r="AA22" s="21"/>
      <c r="AB22" s="21"/>
    </row>
    <row r="23" ht="34.5" customHeight="1">
      <c r="A23" s="24">
        <v>19.0</v>
      </c>
      <c r="B23" s="24">
        <v>120228.0</v>
      </c>
      <c r="C23" s="25"/>
      <c r="D23" s="26" t="s">
        <v>626</v>
      </c>
      <c r="E23" s="25" t="s">
        <v>21</v>
      </c>
      <c r="F23" s="27" t="s">
        <v>137</v>
      </c>
      <c r="G23" s="30">
        <v>10.0</v>
      </c>
      <c r="H23" s="29">
        <f t="shared" si="1"/>
        <v>40</v>
      </c>
      <c r="I23" s="30">
        <v>14.3</v>
      </c>
      <c r="J23" s="29">
        <f t="shared" si="2"/>
        <v>57.2</v>
      </c>
      <c r="K23" s="30">
        <v>14.0</v>
      </c>
      <c r="L23" s="29">
        <f t="shared" si="3"/>
        <v>56</v>
      </c>
      <c r="M23" s="31">
        <v>13.0</v>
      </c>
      <c r="N23" s="29">
        <f t="shared" si="9"/>
        <v>52</v>
      </c>
      <c r="O23" s="178">
        <v>9.0</v>
      </c>
      <c r="P23" s="179">
        <f t="shared" si="4"/>
        <v>36</v>
      </c>
      <c r="Q23" s="29">
        <f t="shared" si="5"/>
        <v>241.2</v>
      </c>
      <c r="R23" s="32">
        <v>17.0</v>
      </c>
      <c r="S23" s="29">
        <f t="shared" si="6"/>
        <v>68</v>
      </c>
      <c r="T23" s="32" t="s">
        <v>627</v>
      </c>
      <c r="U23" s="24">
        <f t="shared" si="7"/>
        <v>60.3</v>
      </c>
      <c r="V23" s="24">
        <f t="shared" si="8"/>
        <v>48.24</v>
      </c>
      <c r="W23" s="21"/>
      <c r="X23" s="21"/>
      <c r="Y23" s="21"/>
      <c r="Z23" s="21"/>
      <c r="AA23" s="21"/>
      <c r="AB23" s="21"/>
    </row>
    <row r="24" ht="34.5" customHeight="1">
      <c r="A24" s="24">
        <v>20.0</v>
      </c>
      <c r="B24" s="24">
        <v>220181.0</v>
      </c>
      <c r="C24" s="25"/>
      <c r="D24" s="26" t="s">
        <v>628</v>
      </c>
      <c r="E24" s="25" t="s">
        <v>21</v>
      </c>
      <c r="F24" s="27" t="s">
        <v>137</v>
      </c>
      <c r="G24" s="30">
        <v>15.0</v>
      </c>
      <c r="H24" s="29">
        <f t="shared" si="1"/>
        <v>60</v>
      </c>
      <c r="I24" s="30">
        <v>23.0</v>
      </c>
      <c r="J24" s="29">
        <f t="shared" si="2"/>
        <v>92</v>
      </c>
      <c r="K24" s="30">
        <v>20.5</v>
      </c>
      <c r="L24" s="29">
        <f t="shared" si="3"/>
        <v>82</v>
      </c>
      <c r="M24" s="31">
        <v>23.5</v>
      </c>
      <c r="N24" s="29">
        <f t="shared" si="9"/>
        <v>94</v>
      </c>
      <c r="O24" s="30">
        <v>21.25</v>
      </c>
      <c r="P24" s="29">
        <f t="shared" si="4"/>
        <v>85</v>
      </c>
      <c r="Q24" s="29">
        <f t="shared" si="5"/>
        <v>413</v>
      </c>
      <c r="R24" s="32">
        <v>22.0</v>
      </c>
      <c r="S24" s="29">
        <f t="shared" si="6"/>
        <v>88</v>
      </c>
      <c r="T24" s="32" t="s">
        <v>629</v>
      </c>
      <c r="U24" s="24">
        <f t="shared" si="7"/>
        <v>103.25</v>
      </c>
      <c r="V24" s="24">
        <f t="shared" si="8"/>
        <v>82.6</v>
      </c>
      <c r="W24" s="21"/>
      <c r="X24" s="21"/>
      <c r="Y24" s="21"/>
      <c r="Z24" s="21"/>
      <c r="AA24" s="21"/>
      <c r="AB24" s="21"/>
    </row>
    <row r="25" ht="34.5" customHeight="1">
      <c r="A25" s="34">
        <v>21.0</v>
      </c>
      <c r="B25" s="24">
        <v>120171.0</v>
      </c>
      <c r="C25" s="25"/>
      <c r="D25" s="26" t="s">
        <v>630</v>
      </c>
      <c r="E25" s="25" t="s">
        <v>21</v>
      </c>
      <c r="F25" s="27" t="s">
        <v>137</v>
      </c>
      <c r="G25" s="30">
        <v>16.0</v>
      </c>
      <c r="H25" s="29">
        <f t="shared" si="1"/>
        <v>64</v>
      </c>
      <c r="I25" s="30">
        <v>21.0</v>
      </c>
      <c r="J25" s="29">
        <f t="shared" si="2"/>
        <v>84</v>
      </c>
      <c r="K25" s="30">
        <v>20.5</v>
      </c>
      <c r="L25" s="29">
        <f t="shared" si="3"/>
        <v>82</v>
      </c>
      <c r="M25" s="31">
        <v>22.5</v>
      </c>
      <c r="N25" s="29">
        <f t="shared" si="9"/>
        <v>90</v>
      </c>
      <c r="O25" s="30">
        <v>17.25</v>
      </c>
      <c r="P25" s="29">
        <f t="shared" si="4"/>
        <v>69</v>
      </c>
      <c r="Q25" s="29">
        <f t="shared" si="5"/>
        <v>389</v>
      </c>
      <c r="R25" s="32" t="s">
        <v>171</v>
      </c>
      <c r="S25" s="30" t="s">
        <v>171</v>
      </c>
      <c r="T25" s="32" t="s">
        <v>598</v>
      </c>
      <c r="U25" s="24">
        <f t="shared" si="7"/>
        <v>97.25</v>
      </c>
      <c r="V25" s="24">
        <f t="shared" si="8"/>
        <v>77.8</v>
      </c>
      <c r="W25" s="21"/>
      <c r="X25" s="21"/>
      <c r="Y25" s="21"/>
      <c r="Z25" s="21"/>
      <c r="AA25" s="21"/>
      <c r="AB25" s="21"/>
    </row>
    <row r="26" ht="34.5" customHeight="1">
      <c r="A26" s="24">
        <v>22.0</v>
      </c>
      <c r="B26" s="24">
        <v>120132.0</v>
      </c>
      <c r="C26" s="25"/>
      <c r="D26" s="26" t="s">
        <v>631</v>
      </c>
      <c r="E26" s="25" t="s">
        <v>25</v>
      </c>
      <c r="F26" s="27" t="s">
        <v>137</v>
      </c>
      <c r="G26" s="30">
        <v>22.0</v>
      </c>
      <c r="H26" s="29">
        <f t="shared" si="1"/>
        <v>88</v>
      </c>
      <c r="I26" s="30">
        <v>18.0</v>
      </c>
      <c r="J26" s="29">
        <f t="shared" si="2"/>
        <v>72</v>
      </c>
      <c r="K26" s="30">
        <v>13.0</v>
      </c>
      <c r="L26" s="29">
        <f t="shared" si="3"/>
        <v>52</v>
      </c>
      <c r="M26" s="31">
        <v>17.0</v>
      </c>
      <c r="N26" s="29">
        <f t="shared" si="9"/>
        <v>68</v>
      </c>
      <c r="O26" s="30">
        <v>18.0</v>
      </c>
      <c r="P26" s="29">
        <f t="shared" si="4"/>
        <v>72</v>
      </c>
      <c r="Q26" s="29">
        <f t="shared" si="5"/>
        <v>352</v>
      </c>
      <c r="R26" s="32">
        <v>19.0</v>
      </c>
      <c r="S26" s="29">
        <f t="shared" ref="S26:S41" si="10">R26*4</f>
        <v>76</v>
      </c>
      <c r="T26" s="32" t="s">
        <v>632</v>
      </c>
      <c r="U26" s="24">
        <f t="shared" si="7"/>
        <v>88</v>
      </c>
      <c r="V26" s="24">
        <f t="shared" si="8"/>
        <v>70.4</v>
      </c>
      <c r="W26" s="21"/>
      <c r="X26" s="21"/>
      <c r="Y26" s="21"/>
      <c r="Z26" s="21"/>
      <c r="AA26" s="21"/>
      <c r="AB26" s="21"/>
    </row>
    <row r="27" ht="34.5" customHeight="1">
      <c r="A27" s="24">
        <v>23.0</v>
      </c>
      <c r="B27" s="24">
        <v>140265.0</v>
      </c>
      <c r="C27" s="25"/>
      <c r="D27" s="26" t="s">
        <v>633</v>
      </c>
      <c r="E27" s="25" t="s">
        <v>25</v>
      </c>
      <c r="F27" s="27" t="s">
        <v>137</v>
      </c>
      <c r="G27" s="30">
        <v>18.5</v>
      </c>
      <c r="H27" s="29">
        <f t="shared" si="1"/>
        <v>74</v>
      </c>
      <c r="I27" s="30">
        <v>23.0</v>
      </c>
      <c r="J27" s="29">
        <f t="shared" si="2"/>
        <v>92</v>
      </c>
      <c r="K27" s="30">
        <v>15.5</v>
      </c>
      <c r="L27" s="29">
        <f t="shared" si="3"/>
        <v>62</v>
      </c>
      <c r="M27" s="31">
        <v>23.5</v>
      </c>
      <c r="N27" s="29">
        <f t="shared" si="9"/>
        <v>94</v>
      </c>
      <c r="O27" s="30">
        <v>23.25</v>
      </c>
      <c r="P27" s="29">
        <f t="shared" si="4"/>
        <v>93</v>
      </c>
      <c r="Q27" s="29">
        <f t="shared" si="5"/>
        <v>415</v>
      </c>
      <c r="R27" s="32">
        <v>25.0</v>
      </c>
      <c r="S27" s="29">
        <f t="shared" si="10"/>
        <v>100</v>
      </c>
      <c r="T27" s="32" t="s">
        <v>620</v>
      </c>
      <c r="U27" s="24">
        <f t="shared" si="7"/>
        <v>103.75</v>
      </c>
      <c r="V27" s="24">
        <f t="shared" si="8"/>
        <v>83</v>
      </c>
      <c r="W27" s="21"/>
      <c r="X27" s="21"/>
      <c r="Y27" s="21"/>
      <c r="Z27" s="21"/>
      <c r="AA27" s="21"/>
      <c r="AB27" s="21"/>
    </row>
    <row r="28" ht="34.5" customHeight="1">
      <c r="A28" s="24">
        <v>24.0</v>
      </c>
      <c r="B28" s="24">
        <v>120090.0</v>
      </c>
      <c r="C28" s="25"/>
      <c r="D28" s="26" t="s">
        <v>634</v>
      </c>
      <c r="E28" s="25" t="s">
        <v>21</v>
      </c>
      <c r="F28" s="27" t="s">
        <v>137</v>
      </c>
      <c r="G28" s="30">
        <v>16.5</v>
      </c>
      <c r="H28" s="29">
        <f t="shared" si="1"/>
        <v>66</v>
      </c>
      <c r="I28" s="30">
        <v>22.3</v>
      </c>
      <c r="J28" s="29">
        <f t="shared" si="2"/>
        <v>89.2</v>
      </c>
      <c r="K28" s="30">
        <v>11.5</v>
      </c>
      <c r="L28" s="29">
        <f t="shared" si="3"/>
        <v>46</v>
      </c>
      <c r="M28" s="31">
        <v>20.5</v>
      </c>
      <c r="N28" s="29">
        <f t="shared" si="9"/>
        <v>82</v>
      </c>
      <c r="O28" s="30">
        <v>18.5</v>
      </c>
      <c r="P28" s="29">
        <f t="shared" si="4"/>
        <v>74</v>
      </c>
      <c r="Q28" s="29">
        <f t="shared" si="5"/>
        <v>357.2</v>
      </c>
      <c r="R28" s="32">
        <v>20.0</v>
      </c>
      <c r="S28" s="29">
        <f t="shared" si="10"/>
        <v>80</v>
      </c>
      <c r="T28" s="32" t="s">
        <v>632</v>
      </c>
      <c r="U28" s="24">
        <f t="shared" si="7"/>
        <v>89.3</v>
      </c>
      <c r="V28" s="24">
        <f t="shared" si="8"/>
        <v>71.44</v>
      </c>
      <c r="W28" s="21"/>
      <c r="X28" s="21"/>
      <c r="Y28" s="21"/>
      <c r="Z28" s="21"/>
      <c r="AA28" s="21"/>
      <c r="AB28" s="21"/>
    </row>
    <row r="29" ht="34.5" customHeight="1">
      <c r="A29" s="34">
        <v>25.0</v>
      </c>
      <c r="B29" s="24">
        <v>220296.0</v>
      </c>
      <c r="C29" s="25"/>
      <c r="D29" s="26" t="s">
        <v>635</v>
      </c>
      <c r="E29" s="131" t="s">
        <v>21</v>
      </c>
      <c r="F29" s="27" t="s">
        <v>137</v>
      </c>
      <c r="G29" s="30">
        <v>18.0</v>
      </c>
      <c r="H29" s="29">
        <f t="shared" si="1"/>
        <v>72</v>
      </c>
      <c r="I29" s="30">
        <v>17.0</v>
      </c>
      <c r="J29" s="29">
        <f t="shared" si="2"/>
        <v>68</v>
      </c>
      <c r="K29" s="178">
        <v>9.0</v>
      </c>
      <c r="L29" s="179">
        <f t="shared" si="3"/>
        <v>36</v>
      </c>
      <c r="M29" s="31">
        <v>19.5</v>
      </c>
      <c r="N29" s="29">
        <f t="shared" si="9"/>
        <v>78</v>
      </c>
      <c r="O29" s="30">
        <v>14.25</v>
      </c>
      <c r="P29" s="29">
        <f t="shared" si="4"/>
        <v>57</v>
      </c>
      <c r="Q29" s="29">
        <f t="shared" si="5"/>
        <v>311</v>
      </c>
      <c r="R29" s="32">
        <v>17.0</v>
      </c>
      <c r="S29" s="29">
        <f t="shared" si="10"/>
        <v>68</v>
      </c>
      <c r="T29" s="32" t="s">
        <v>636</v>
      </c>
      <c r="U29" s="24">
        <f t="shared" si="7"/>
        <v>77.75</v>
      </c>
      <c r="V29" s="24">
        <f t="shared" si="8"/>
        <v>62.2</v>
      </c>
      <c r="W29" s="21"/>
      <c r="X29" s="21"/>
      <c r="Y29" s="21"/>
      <c r="Z29" s="21"/>
      <c r="AA29" s="21"/>
      <c r="AB29" s="21"/>
    </row>
    <row r="30" ht="34.5" customHeight="1">
      <c r="A30" s="24">
        <v>26.0</v>
      </c>
      <c r="B30" s="24">
        <v>120063.0</v>
      </c>
      <c r="C30" s="25"/>
      <c r="D30" s="26" t="s">
        <v>637</v>
      </c>
      <c r="E30" s="25" t="s">
        <v>25</v>
      </c>
      <c r="F30" s="27" t="s">
        <v>137</v>
      </c>
      <c r="G30" s="30">
        <v>17.0</v>
      </c>
      <c r="H30" s="29">
        <f t="shared" si="1"/>
        <v>68</v>
      </c>
      <c r="I30" s="30">
        <v>24.8</v>
      </c>
      <c r="J30" s="29">
        <f t="shared" si="2"/>
        <v>99.2</v>
      </c>
      <c r="K30" s="30">
        <v>17.5</v>
      </c>
      <c r="L30" s="29">
        <f t="shared" si="3"/>
        <v>70</v>
      </c>
      <c r="M30" s="31">
        <v>21.5</v>
      </c>
      <c r="N30" s="29">
        <f t="shared" si="9"/>
        <v>86</v>
      </c>
      <c r="O30" s="30">
        <v>20.5</v>
      </c>
      <c r="P30" s="29">
        <f t="shared" si="4"/>
        <v>82</v>
      </c>
      <c r="Q30" s="29">
        <f t="shared" si="5"/>
        <v>405.2</v>
      </c>
      <c r="R30" s="32">
        <v>23.5</v>
      </c>
      <c r="S30" s="29">
        <f t="shared" si="10"/>
        <v>94</v>
      </c>
      <c r="T30" s="32" t="s">
        <v>620</v>
      </c>
      <c r="U30" s="24">
        <f t="shared" si="7"/>
        <v>101.3</v>
      </c>
      <c r="V30" s="24">
        <f t="shared" si="8"/>
        <v>81.04</v>
      </c>
      <c r="W30" s="21"/>
      <c r="X30" s="21"/>
      <c r="Y30" s="21"/>
      <c r="Z30" s="21"/>
      <c r="AA30" s="21"/>
      <c r="AB30" s="21"/>
    </row>
    <row r="31" ht="34.5" customHeight="1">
      <c r="A31" s="24">
        <v>27.0</v>
      </c>
      <c r="B31" s="24">
        <v>190278.0</v>
      </c>
      <c r="C31" s="25"/>
      <c r="D31" s="26" t="s">
        <v>638</v>
      </c>
      <c r="E31" s="25" t="s">
        <v>21</v>
      </c>
      <c r="F31" s="27" t="s">
        <v>137</v>
      </c>
      <c r="G31" s="30" t="s">
        <v>388</v>
      </c>
      <c r="H31" s="30" t="s">
        <v>388</v>
      </c>
      <c r="I31" s="30" t="s">
        <v>388</v>
      </c>
      <c r="J31" s="30" t="s">
        <v>388</v>
      </c>
      <c r="K31" s="30" t="s">
        <v>388</v>
      </c>
      <c r="L31" s="30" t="s">
        <v>388</v>
      </c>
      <c r="M31" s="31">
        <v>21.0</v>
      </c>
      <c r="N31" s="29">
        <f t="shared" si="9"/>
        <v>84</v>
      </c>
      <c r="O31" s="30">
        <v>18.75</v>
      </c>
      <c r="P31" s="29">
        <f t="shared" si="4"/>
        <v>75</v>
      </c>
      <c r="Q31" s="29" t="str">
        <f t="shared" si="5"/>
        <v>#VALUE!</v>
      </c>
      <c r="R31" s="32">
        <v>22.5</v>
      </c>
      <c r="S31" s="29">
        <f t="shared" si="10"/>
        <v>90</v>
      </c>
      <c r="T31" s="32" t="s">
        <v>639</v>
      </c>
      <c r="U31" s="24" t="str">
        <f t="shared" si="7"/>
        <v>#VALUE!</v>
      </c>
      <c r="V31" s="24" t="str">
        <f t="shared" si="8"/>
        <v>#VALUE!</v>
      </c>
      <c r="W31" s="21"/>
      <c r="X31" s="21"/>
      <c r="Y31" s="21"/>
      <c r="Z31" s="21"/>
      <c r="AA31" s="21"/>
      <c r="AB31" s="21"/>
    </row>
    <row r="32" ht="34.5" customHeight="1">
      <c r="A32" s="24">
        <v>28.0</v>
      </c>
      <c r="B32" s="24">
        <v>120072.0</v>
      </c>
      <c r="C32" s="25"/>
      <c r="D32" s="26" t="s">
        <v>640</v>
      </c>
      <c r="E32" s="25" t="s">
        <v>25</v>
      </c>
      <c r="F32" s="27" t="s">
        <v>137</v>
      </c>
      <c r="G32" s="30">
        <v>13.5</v>
      </c>
      <c r="H32" s="29">
        <f t="shared" ref="H32:H35" si="11">G32*4</f>
        <v>54</v>
      </c>
      <c r="I32" s="30">
        <v>10.0</v>
      </c>
      <c r="J32" s="29">
        <f t="shared" ref="J32:J37" si="12">I32*4</f>
        <v>40</v>
      </c>
      <c r="K32" s="30">
        <v>15.5</v>
      </c>
      <c r="L32" s="29">
        <f t="shared" ref="L32:L37" si="13">K32*4</f>
        <v>62</v>
      </c>
      <c r="M32" s="31">
        <v>11.5</v>
      </c>
      <c r="N32" s="29">
        <f t="shared" si="9"/>
        <v>46</v>
      </c>
      <c r="O32" s="30"/>
      <c r="P32" s="30" t="s">
        <v>388</v>
      </c>
      <c r="Q32" s="29" t="str">
        <f t="shared" si="5"/>
        <v>#VALUE!</v>
      </c>
      <c r="R32" s="32">
        <v>13.0</v>
      </c>
      <c r="S32" s="29">
        <f t="shared" si="10"/>
        <v>52</v>
      </c>
      <c r="T32" s="32" t="s">
        <v>641</v>
      </c>
      <c r="U32" s="24">
        <f t="shared" si="7"/>
        <v>50.5</v>
      </c>
      <c r="V32" s="24" t="str">
        <f t="shared" si="8"/>
        <v>#VALUE!</v>
      </c>
      <c r="W32" s="21"/>
      <c r="X32" s="21"/>
      <c r="Y32" s="21"/>
      <c r="Z32" s="21"/>
      <c r="AA32" s="21"/>
      <c r="AB32" s="21"/>
    </row>
    <row r="33" ht="34.5" customHeight="1">
      <c r="A33" s="34">
        <v>29.0</v>
      </c>
      <c r="B33" s="24">
        <v>120007.0</v>
      </c>
      <c r="C33" s="25"/>
      <c r="D33" s="26" t="s">
        <v>642</v>
      </c>
      <c r="E33" s="25" t="s">
        <v>21</v>
      </c>
      <c r="F33" s="27" t="s">
        <v>137</v>
      </c>
      <c r="G33" s="30">
        <v>18.0</v>
      </c>
      <c r="H33" s="29">
        <f t="shared" si="11"/>
        <v>72</v>
      </c>
      <c r="I33" s="30">
        <v>24.5</v>
      </c>
      <c r="J33" s="29">
        <f t="shared" si="12"/>
        <v>98</v>
      </c>
      <c r="K33" s="30">
        <v>22.0</v>
      </c>
      <c r="L33" s="29">
        <f t="shared" si="13"/>
        <v>88</v>
      </c>
      <c r="M33" s="31">
        <v>22.5</v>
      </c>
      <c r="N33" s="29">
        <f t="shared" si="9"/>
        <v>90</v>
      </c>
      <c r="O33" s="30">
        <v>24.75</v>
      </c>
      <c r="P33" s="29">
        <f t="shared" ref="P33:P37" si="14">O33*4</f>
        <v>99</v>
      </c>
      <c r="Q33" s="29">
        <f t="shared" si="5"/>
        <v>447</v>
      </c>
      <c r="R33" s="32">
        <v>23.0</v>
      </c>
      <c r="S33" s="29">
        <f t="shared" si="10"/>
        <v>92</v>
      </c>
      <c r="T33" s="32" t="s">
        <v>608</v>
      </c>
      <c r="U33" s="24">
        <f t="shared" si="7"/>
        <v>111.75</v>
      </c>
      <c r="V33" s="24">
        <f t="shared" si="8"/>
        <v>89.4</v>
      </c>
      <c r="W33" s="21"/>
      <c r="X33" s="21"/>
      <c r="Y33" s="21"/>
      <c r="Z33" s="21"/>
      <c r="AA33" s="21"/>
      <c r="AB33" s="21"/>
    </row>
    <row r="34" ht="34.5" customHeight="1">
      <c r="A34" s="24">
        <v>30.0</v>
      </c>
      <c r="B34" s="24">
        <v>230317.0</v>
      </c>
      <c r="C34" s="25"/>
      <c r="D34" s="26" t="s">
        <v>643</v>
      </c>
      <c r="E34" s="25" t="s">
        <v>25</v>
      </c>
      <c r="F34" s="27" t="s">
        <v>137</v>
      </c>
      <c r="G34" s="30">
        <v>18.5</v>
      </c>
      <c r="H34" s="29">
        <f t="shared" si="11"/>
        <v>74</v>
      </c>
      <c r="I34" s="30">
        <v>24.3</v>
      </c>
      <c r="J34" s="29">
        <f t="shared" si="12"/>
        <v>97.2</v>
      </c>
      <c r="K34" s="30">
        <v>16.0</v>
      </c>
      <c r="L34" s="29">
        <f t="shared" si="13"/>
        <v>64</v>
      </c>
      <c r="M34" s="31">
        <v>17.0</v>
      </c>
      <c r="N34" s="29">
        <f t="shared" si="9"/>
        <v>68</v>
      </c>
      <c r="O34" s="30">
        <v>10.0</v>
      </c>
      <c r="P34" s="29">
        <f t="shared" si="14"/>
        <v>40</v>
      </c>
      <c r="Q34" s="29">
        <f t="shared" si="5"/>
        <v>343.2</v>
      </c>
      <c r="R34" s="32">
        <v>19.0</v>
      </c>
      <c r="S34" s="29">
        <f t="shared" si="10"/>
        <v>76</v>
      </c>
      <c r="T34" s="32" t="s">
        <v>644</v>
      </c>
      <c r="U34" s="24">
        <f t="shared" si="7"/>
        <v>85.8</v>
      </c>
      <c r="V34" s="24">
        <f t="shared" si="8"/>
        <v>68.64</v>
      </c>
      <c r="W34" s="21"/>
      <c r="X34" s="21"/>
      <c r="Y34" s="21"/>
      <c r="Z34" s="21"/>
      <c r="AA34" s="21"/>
      <c r="AB34" s="21"/>
    </row>
    <row r="35" ht="34.5" customHeight="1">
      <c r="A35" s="24">
        <v>31.0</v>
      </c>
      <c r="B35" s="24">
        <v>220281.0</v>
      </c>
      <c r="C35" s="25"/>
      <c r="D35" s="26" t="s">
        <v>645</v>
      </c>
      <c r="E35" s="25" t="s">
        <v>21</v>
      </c>
      <c r="F35" s="27" t="s">
        <v>137</v>
      </c>
      <c r="G35" s="30">
        <v>12.0</v>
      </c>
      <c r="H35" s="29">
        <f t="shared" si="11"/>
        <v>48</v>
      </c>
      <c r="I35" s="30">
        <v>21.0</v>
      </c>
      <c r="J35" s="29">
        <f t="shared" si="12"/>
        <v>84</v>
      </c>
      <c r="K35" s="178">
        <v>8.0</v>
      </c>
      <c r="L35" s="179">
        <f t="shared" si="13"/>
        <v>32</v>
      </c>
      <c r="M35" s="31">
        <v>16.5</v>
      </c>
      <c r="N35" s="29">
        <f t="shared" si="9"/>
        <v>66</v>
      </c>
      <c r="O35" s="30">
        <v>20.5</v>
      </c>
      <c r="P35" s="29">
        <f t="shared" si="14"/>
        <v>82</v>
      </c>
      <c r="Q35" s="29">
        <f t="shared" si="5"/>
        <v>312</v>
      </c>
      <c r="R35" s="32">
        <v>21.0</v>
      </c>
      <c r="S35" s="29">
        <f t="shared" si="10"/>
        <v>84</v>
      </c>
      <c r="T35" s="32" t="s">
        <v>357</v>
      </c>
      <c r="U35" s="24">
        <f t="shared" si="7"/>
        <v>78</v>
      </c>
      <c r="V35" s="24">
        <f t="shared" si="8"/>
        <v>62.4</v>
      </c>
      <c r="W35" s="21"/>
      <c r="X35" s="21"/>
      <c r="Y35" s="21"/>
      <c r="Z35" s="21"/>
      <c r="AA35" s="21"/>
      <c r="AB35" s="21"/>
    </row>
    <row r="36" ht="34.5" customHeight="1">
      <c r="A36" s="24">
        <v>32.0</v>
      </c>
      <c r="B36" s="24">
        <v>120002.0</v>
      </c>
      <c r="C36" s="25"/>
      <c r="D36" s="26" t="s">
        <v>646</v>
      </c>
      <c r="E36" s="25" t="s">
        <v>21</v>
      </c>
      <c r="F36" s="27" t="s">
        <v>137</v>
      </c>
      <c r="G36" s="29"/>
      <c r="H36" s="30" t="s">
        <v>388</v>
      </c>
      <c r="I36" s="30">
        <v>22.0</v>
      </c>
      <c r="J36" s="29">
        <f t="shared" si="12"/>
        <v>88</v>
      </c>
      <c r="K36" s="30">
        <v>12.0</v>
      </c>
      <c r="L36" s="29">
        <f t="shared" si="13"/>
        <v>48</v>
      </c>
      <c r="M36" s="31">
        <v>13.0</v>
      </c>
      <c r="N36" s="29">
        <f t="shared" si="9"/>
        <v>52</v>
      </c>
      <c r="O36" s="30">
        <v>14.0</v>
      </c>
      <c r="P36" s="29">
        <f t="shared" si="14"/>
        <v>56</v>
      </c>
      <c r="Q36" s="29" t="str">
        <f t="shared" si="5"/>
        <v>#VALUE!</v>
      </c>
      <c r="R36" s="32">
        <v>16.0</v>
      </c>
      <c r="S36" s="29">
        <f t="shared" si="10"/>
        <v>64</v>
      </c>
      <c r="T36" s="32" t="s">
        <v>647</v>
      </c>
      <c r="U36" s="24">
        <f t="shared" si="7"/>
        <v>61</v>
      </c>
      <c r="V36" s="24" t="str">
        <f t="shared" si="8"/>
        <v>#VALUE!</v>
      </c>
      <c r="W36" s="21"/>
      <c r="X36" s="21"/>
      <c r="Y36" s="21"/>
      <c r="Z36" s="21"/>
      <c r="AA36" s="21"/>
      <c r="AB36" s="21"/>
    </row>
    <row r="37" ht="34.5" customHeight="1">
      <c r="A37" s="34">
        <v>33.0</v>
      </c>
      <c r="B37" s="24">
        <v>120137.0</v>
      </c>
      <c r="C37" s="25"/>
      <c r="D37" s="26" t="s">
        <v>648</v>
      </c>
      <c r="E37" s="24" t="s">
        <v>21</v>
      </c>
      <c r="F37" s="27" t="s">
        <v>137</v>
      </c>
      <c r="G37" s="30">
        <v>18.0</v>
      </c>
      <c r="H37" s="29">
        <f>G37*4</f>
        <v>72</v>
      </c>
      <c r="I37" s="30">
        <v>24.8</v>
      </c>
      <c r="J37" s="29">
        <f t="shared" si="12"/>
        <v>99.2</v>
      </c>
      <c r="K37" s="30">
        <v>23.5</v>
      </c>
      <c r="L37" s="29">
        <f t="shared" si="13"/>
        <v>94</v>
      </c>
      <c r="M37" s="31">
        <v>24.5</v>
      </c>
      <c r="N37" s="29">
        <f t="shared" si="9"/>
        <v>98</v>
      </c>
      <c r="O37" s="30">
        <v>25.0</v>
      </c>
      <c r="P37" s="29">
        <f t="shared" si="14"/>
        <v>100</v>
      </c>
      <c r="Q37" s="29">
        <f t="shared" si="5"/>
        <v>463.2</v>
      </c>
      <c r="R37" s="32">
        <v>23.5</v>
      </c>
      <c r="S37" s="29">
        <f t="shared" si="10"/>
        <v>94</v>
      </c>
      <c r="T37" s="32" t="s">
        <v>649</v>
      </c>
      <c r="U37" s="24">
        <f t="shared" si="7"/>
        <v>115.8</v>
      </c>
      <c r="V37" s="24">
        <f t="shared" si="8"/>
        <v>92.64</v>
      </c>
      <c r="W37" s="21"/>
      <c r="X37" s="21"/>
      <c r="Y37" s="21"/>
      <c r="Z37" s="21"/>
      <c r="AA37" s="21"/>
      <c r="AB37" s="21"/>
    </row>
    <row r="38" ht="34.5" customHeight="1">
      <c r="A38" s="24">
        <v>34.0</v>
      </c>
      <c r="B38" s="24">
        <v>120188.0</v>
      </c>
      <c r="C38" s="25"/>
      <c r="D38" s="26" t="s">
        <v>650</v>
      </c>
      <c r="E38" s="27" t="s">
        <v>25</v>
      </c>
      <c r="F38" s="27" t="s">
        <v>137</v>
      </c>
      <c r="G38" s="29"/>
      <c r="H38" s="30" t="s">
        <v>388</v>
      </c>
      <c r="I38" s="29"/>
      <c r="J38" s="29"/>
      <c r="K38" s="30"/>
      <c r="L38" s="30" t="s">
        <v>388</v>
      </c>
      <c r="M38" s="29"/>
      <c r="N38" s="30" t="s">
        <v>388</v>
      </c>
      <c r="O38" s="29"/>
      <c r="P38" s="30" t="s">
        <v>388</v>
      </c>
      <c r="Q38" s="29" t="str">
        <f t="shared" si="5"/>
        <v>#VALUE!</v>
      </c>
      <c r="R38" s="32"/>
      <c r="S38" s="29">
        <f t="shared" si="10"/>
        <v>0</v>
      </c>
      <c r="T38" s="32" t="s">
        <v>443</v>
      </c>
      <c r="U38" s="24"/>
      <c r="V38" s="24"/>
      <c r="W38" s="21"/>
      <c r="X38" s="21"/>
      <c r="Y38" s="21"/>
      <c r="Z38" s="21"/>
      <c r="AA38" s="21"/>
      <c r="AB38" s="21"/>
    </row>
    <row r="39" ht="34.5" customHeight="1">
      <c r="A39" s="24">
        <v>35.0</v>
      </c>
      <c r="B39" s="24">
        <v>120027.0</v>
      </c>
      <c r="C39" s="24"/>
      <c r="D39" s="26" t="s">
        <v>651</v>
      </c>
      <c r="E39" s="24" t="s">
        <v>21</v>
      </c>
      <c r="F39" s="24" t="s">
        <v>137</v>
      </c>
      <c r="G39" s="24"/>
      <c r="H39" s="30" t="s">
        <v>388</v>
      </c>
      <c r="I39" s="29"/>
      <c r="J39" s="29"/>
      <c r="K39" s="30" t="s">
        <v>388</v>
      </c>
      <c r="L39" s="30" t="s">
        <v>388</v>
      </c>
      <c r="M39" s="29"/>
      <c r="N39" s="30" t="s">
        <v>388</v>
      </c>
      <c r="O39" s="29"/>
      <c r="P39" s="30" t="s">
        <v>388</v>
      </c>
      <c r="Q39" s="29" t="str">
        <f t="shared" si="5"/>
        <v>#VALUE!</v>
      </c>
      <c r="R39" s="32"/>
      <c r="S39" s="29">
        <f t="shared" si="10"/>
        <v>0</v>
      </c>
      <c r="T39" s="32" t="s">
        <v>443</v>
      </c>
      <c r="U39" s="24"/>
      <c r="V39" s="24"/>
      <c r="W39" s="21"/>
      <c r="X39" s="21"/>
      <c r="Y39" s="21"/>
      <c r="Z39" s="21"/>
      <c r="AA39" s="21"/>
      <c r="AB39" s="21"/>
    </row>
    <row r="40" ht="34.5" customHeight="1">
      <c r="A40" s="24">
        <v>36.0</v>
      </c>
      <c r="B40" s="24">
        <v>130401.0</v>
      </c>
      <c r="C40" s="24"/>
      <c r="D40" s="26" t="s">
        <v>652</v>
      </c>
      <c r="E40" s="24" t="s">
        <v>25</v>
      </c>
      <c r="F40" s="24" t="s">
        <v>137</v>
      </c>
      <c r="G40" s="24"/>
      <c r="H40" s="30" t="s">
        <v>388</v>
      </c>
      <c r="I40" s="29"/>
      <c r="J40" s="29"/>
      <c r="K40" s="30" t="s">
        <v>388</v>
      </c>
      <c r="L40" s="30" t="s">
        <v>388</v>
      </c>
      <c r="M40" s="29"/>
      <c r="N40" s="30" t="s">
        <v>388</v>
      </c>
      <c r="O40" s="29"/>
      <c r="P40" s="30" t="s">
        <v>388</v>
      </c>
      <c r="Q40" s="29" t="str">
        <f t="shared" si="5"/>
        <v>#VALUE!</v>
      </c>
      <c r="R40" s="32"/>
      <c r="S40" s="29">
        <f t="shared" si="10"/>
        <v>0</v>
      </c>
      <c r="T40" s="32" t="s">
        <v>443</v>
      </c>
      <c r="U40" s="24"/>
      <c r="V40" s="24"/>
      <c r="W40" s="21"/>
      <c r="X40" s="21"/>
      <c r="Y40" s="21"/>
      <c r="Z40" s="21"/>
      <c r="AA40" s="21"/>
      <c r="AB40" s="21"/>
    </row>
    <row r="41" ht="34.5" hidden="1" customHeight="1">
      <c r="A41" s="24"/>
      <c r="B41" s="24"/>
      <c r="C41" s="24"/>
      <c r="D41" s="26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161"/>
      <c r="P41" s="24"/>
      <c r="Q41" s="24"/>
      <c r="R41" s="78"/>
      <c r="S41" s="29">
        <f t="shared" si="10"/>
        <v>0</v>
      </c>
      <c r="T41" s="78"/>
      <c r="U41" s="24"/>
      <c r="V41" s="24"/>
      <c r="W41" s="21"/>
      <c r="X41" s="21"/>
      <c r="Y41" s="21"/>
      <c r="Z41" s="21"/>
      <c r="AA41" s="21"/>
      <c r="AB41" s="21"/>
    </row>
    <row r="42" ht="19.5" hidden="1" customHeight="1">
      <c r="A42" s="24"/>
      <c r="B42" s="24"/>
      <c r="C42" s="24"/>
      <c r="D42" s="26"/>
      <c r="E42" s="24"/>
      <c r="F42" s="24"/>
      <c r="G42" s="26"/>
      <c r="H42" s="24"/>
      <c r="I42" s="24"/>
      <c r="J42" s="24"/>
      <c r="K42" s="24"/>
      <c r="L42" s="24"/>
      <c r="M42" s="24"/>
      <c r="N42" s="161"/>
      <c r="O42" s="161"/>
      <c r="P42" s="24"/>
      <c r="Q42" s="24"/>
      <c r="R42" s="24"/>
      <c r="S42" s="24"/>
      <c r="T42" s="24"/>
      <c r="U42" s="24"/>
      <c r="V42" s="24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26"/>
      <c r="E43" s="24"/>
      <c r="F43" s="24"/>
      <c r="G43" s="26"/>
      <c r="H43" s="24"/>
      <c r="I43" s="24"/>
      <c r="J43" s="24"/>
      <c r="K43" s="24"/>
      <c r="L43" s="24"/>
      <c r="M43" s="24"/>
      <c r="N43" s="161"/>
      <c r="O43" s="161"/>
      <c r="P43" s="24"/>
      <c r="Q43" s="24"/>
      <c r="R43" s="24"/>
      <c r="S43" s="24"/>
      <c r="T43" s="24"/>
      <c r="U43" s="24"/>
      <c r="V43" s="24"/>
      <c r="W43" s="21"/>
      <c r="X43" s="21"/>
      <c r="Y43" s="21"/>
      <c r="Z43" s="21"/>
      <c r="AA43" s="21"/>
      <c r="AB43" s="21"/>
    </row>
    <row r="44" ht="15.75" hidden="1" customHeight="1">
      <c r="A44" s="24"/>
      <c r="B44" s="24"/>
      <c r="C44" s="24"/>
      <c r="D44" s="26"/>
      <c r="E44" s="24"/>
      <c r="F44" s="24"/>
      <c r="G44" s="26"/>
      <c r="H44" s="81"/>
      <c r="I44" s="8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1"/>
      <c r="X44" s="21"/>
      <c r="Y44" s="21"/>
      <c r="Z44" s="21"/>
      <c r="AA44" s="21"/>
      <c r="AB44" s="21"/>
    </row>
    <row r="45" ht="18.0" customHeight="1">
      <c r="A45" s="44"/>
      <c r="B45" s="24"/>
      <c r="C45" s="24"/>
      <c r="D45" s="48" t="s">
        <v>67</v>
      </c>
      <c r="E45" s="49"/>
      <c r="F45" s="49"/>
      <c r="G45" s="44"/>
      <c r="H45" s="169">
        <f>AVERAGE(H5:H44)</f>
        <v>65.67741935</v>
      </c>
      <c r="I45" s="169"/>
      <c r="J45" s="169">
        <f>AVERAGE(J5:J44)</f>
        <v>81.875</v>
      </c>
      <c r="K45" s="169"/>
      <c r="L45" s="169">
        <f>AVERAGE(L5:L44)</f>
        <v>64.5</v>
      </c>
      <c r="M45" s="169"/>
      <c r="N45" s="169">
        <f>AVERAGE(N5:N44)</f>
        <v>74.24242424</v>
      </c>
      <c r="O45" s="169"/>
      <c r="P45" s="169">
        <f>AVERAGE(P5:P44)</f>
        <v>75</v>
      </c>
      <c r="Q45" s="169"/>
      <c r="R45" s="169"/>
      <c r="S45" s="169">
        <f>AVERAGE(S5:S44)</f>
        <v>72.72222222</v>
      </c>
      <c r="T45" s="169"/>
      <c r="U45" s="169"/>
      <c r="V45" s="169" t="str">
        <f>AVERAGE(V5:V44)</f>
        <v>#VALUE!</v>
      </c>
      <c r="W45" s="155"/>
      <c r="X45" s="155"/>
      <c r="Y45" s="155"/>
      <c r="Z45" s="155"/>
      <c r="AA45" s="155"/>
      <c r="AB45" s="155"/>
    </row>
    <row r="46" ht="15.75" customHeight="1">
      <c r="A46" s="44"/>
      <c r="B46" s="24"/>
      <c r="C46" s="24"/>
      <c r="D46" s="153" t="s">
        <v>68</v>
      </c>
      <c r="E46" s="154"/>
      <c r="F46" s="154"/>
      <c r="G46" s="124"/>
      <c r="H46" s="24">
        <f>MAX(H5:H44)</f>
        <v>88</v>
      </c>
      <c r="I46" s="24"/>
      <c r="J46" s="24">
        <f>MAX(J5:J44)</f>
        <v>99.2</v>
      </c>
      <c r="K46" s="24"/>
      <c r="L46" s="24">
        <f>MAX(L5:L44)</f>
        <v>100</v>
      </c>
      <c r="M46" s="24"/>
      <c r="N46" s="24">
        <f>MAX(N5:N44)</f>
        <v>98</v>
      </c>
      <c r="O46" s="24"/>
      <c r="P46" s="24">
        <f>MAX(P5:P44)</f>
        <v>100</v>
      </c>
      <c r="Q46" s="24"/>
      <c r="R46" s="24"/>
      <c r="S46" s="24"/>
      <c r="T46" s="24"/>
      <c r="U46" s="24"/>
      <c r="V46" s="24" t="str">
        <f>MAX(V5:V44)</f>
        <v>#VALUE!</v>
      </c>
      <c r="W46" s="155"/>
      <c r="X46" s="155"/>
      <c r="Y46" s="155"/>
      <c r="Z46" s="155"/>
      <c r="AA46" s="155"/>
      <c r="AB46" s="155"/>
    </row>
    <row r="47" ht="15.75" customHeight="1">
      <c r="A47" s="247"/>
      <c r="B47" s="247"/>
      <c r="C47" s="247"/>
      <c r="D47" s="153" t="s">
        <v>69</v>
      </c>
      <c r="E47" s="154"/>
      <c r="F47" s="154"/>
      <c r="G47" s="124"/>
      <c r="H47" s="24">
        <f>MIN(H5:H44)</f>
        <v>28</v>
      </c>
      <c r="I47" s="24"/>
      <c r="J47" s="24">
        <f>MIN(J5:J44)</f>
        <v>40</v>
      </c>
      <c r="K47" s="24"/>
      <c r="L47" s="24">
        <f>MIN(L5:L44)</f>
        <v>22</v>
      </c>
      <c r="M47" s="24"/>
      <c r="N47" s="24">
        <f>MIN(N5:N44)</f>
        <v>0</v>
      </c>
      <c r="O47" s="24"/>
      <c r="P47" s="24">
        <f>MIN(P5:P44)</f>
        <v>36</v>
      </c>
      <c r="Q47" s="24"/>
      <c r="R47" s="24"/>
      <c r="S47" s="24"/>
      <c r="T47" s="24"/>
      <c r="U47" s="24"/>
      <c r="V47" s="24" t="str">
        <f>MIN(V5:V44)</f>
        <v>#VALUE!</v>
      </c>
      <c r="W47" s="155"/>
      <c r="X47" s="155"/>
      <c r="Y47" s="155"/>
      <c r="Z47" s="155"/>
      <c r="AA47" s="155"/>
      <c r="AB47" s="155"/>
    </row>
    <row r="48" ht="27.75" customHeight="1">
      <c r="A48" s="144"/>
      <c r="B48" s="34"/>
      <c r="C48" s="151"/>
      <c r="D48" s="55" t="s">
        <v>70</v>
      </c>
      <c r="E48" s="56"/>
      <c r="F48" s="56"/>
      <c r="G48" s="82"/>
      <c r="H48" s="24">
        <f>COUNTIFS(H5:H42, "&lt;40")</f>
        <v>2</v>
      </c>
      <c r="I48" s="24"/>
      <c r="J48" s="24">
        <f>COUNTIFS(J5:J42, "&lt;40")</f>
        <v>0</v>
      </c>
      <c r="K48" s="24"/>
      <c r="L48" s="24">
        <f>COUNTIFS(L5:L42, "&lt;40")</f>
        <v>5</v>
      </c>
      <c r="M48" s="24"/>
      <c r="N48" s="24">
        <f>COUNTIFS(N5:N42, "&lt;40")</f>
        <v>1</v>
      </c>
      <c r="O48" s="24"/>
      <c r="P48" s="24">
        <f>COUNTIFS(P5:P42, "&lt;40")</f>
        <v>1</v>
      </c>
      <c r="Q48" s="24"/>
      <c r="R48" s="24"/>
      <c r="S48" s="24"/>
      <c r="T48" s="24"/>
      <c r="U48" s="24"/>
      <c r="V48" s="24">
        <f>COUNTIFS(V5:V42, "&lt;=4")</f>
        <v>0</v>
      </c>
      <c r="W48" s="155"/>
      <c r="X48" s="155"/>
      <c r="Y48" s="155"/>
      <c r="Z48" s="155"/>
      <c r="AA48" s="155"/>
      <c r="AB48" s="155"/>
    </row>
    <row r="49" ht="15.75" customHeight="1">
      <c r="A49" s="151"/>
      <c r="B49" s="24"/>
      <c r="C49" s="24"/>
      <c r="D49" s="55" t="s">
        <v>71</v>
      </c>
      <c r="E49" s="56"/>
      <c r="F49" s="56"/>
      <c r="G49" s="82"/>
      <c r="H49" s="24">
        <f>COUNTIFS(H5:H42, "&gt;=60")</f>
        <v>24</v>
      </c>
      <c r="I49" s="24"/>
      <c r="J49" s="24">
        <f>COUNTIFS(J5:J42, "&gt;=60")</f>
        <v>28</v>
      </c>
      <c r="K49" s="24"/>
      <c r="L49" s="24">
        <f>COUNTIFS(L5:L42, "&gt;=60")</f>
        <v>22</v>
      </c>
      <c r="M49" s="24"/>
      <c r="N49" s="24">
        <f>COUNTIFS(N5:N42, "&gt;=60")</f>
        <v>27</v>
      </c>
      <c r="O49" s="24"/>
      <c r="P49" s="24">
        <f>COUNTIFS(P5:P42, "&gt;=60")</f>
        <v>24</v>
      </c>
      <c r="Q49" s="24"/>
      <c r="R49" s="24"/>
      <c r="S49" s="24"/>
      <c r="T49" s="24"/>
      <c r="U49" s="24"/>
      <c r="V49" s="24">
        <f>COUNTIFS(V5:V42, "&gt;=6")</f>
        <v>30</v>
      </c>
      <c r="W49" s="152"/>
      <c r="X49" s="152"/>
      <c r="Y49" s="152"/>
      <c r="Z49" s="152"/>
      <c r="AA49" s="152"/>
      <c r="AB49" s="152"/>
    </row>
    <row r="50" ht="15.75" customHeight="1">
      <c r="A50" s="156" t="s">
        <v>72</v>
      </c>
      <c r="B50" s="58"/>
      <c r="C50" s="4"/>
      <c r="D50" s="4"/>
      <c r="E50" s="58"/>
      <c r="F50" s="58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4"/>
      <c r="E51" s="58"/>
      <c r="F51" s="58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4"/>
      <c r="Y51" s="4"/>
      <c r="Z51" s="4"/>
      <c r="AA51" s="4"/>
      <c r="AB51" s="4"/>
    </row>
    <row r="52" ht="12.75" customHeight="1">
      <c r="A52" s="156"/>
      <c r="B52" s="58"/>
      <c r="C52" s="4"/>
      <c r="D52" s="4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4"/>
      <c r="E53" s="58"/>
      <c r="F53" s="58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214"/>
      <c r="S53" s="214"/>
      <c r="T53" s="214" t="s">
        <v>444</v>
      </c>
      <c r="U53" s="157" t="s">
        <v>75</v>
      </c>
      <c r="V53" s="58"/>
      <c r="W53" s="58"/>
      <c r="X53" s="4"/>
      <c r="Y53" s="4"/>
      <c r="Z53" s="4"/>
      <c r="AA53" s="4"/>
      <c r="AB53" s="4"/>
    </row>
    <row r="54" ht="15.75" customHeight="1">
      <c r="A54" s="155"/>
      <c r="B54" s="33"/>
      <c r="C54" s="33"/>
      <c r="D54" s="248"/>
      <c r="E54" s="249"/>
      <c r="F54" s="249"/>
      <c r="G54" s="250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152"/>
      <c r="X54" s="152"/>
      <c r="Y54" s="152"/>
      <c r="Z54" s="152"/>
      <c r="AA54" s="152"/>
      <c r="AB54" s="152"/>
    </row>
    <row r="55" ht="15.75" customHeight="1">
      <c r="A55" s="155"/>
      <c r="B55" s="33"/>
      <c r="C55" s="33"/>
      <c r="D55" s="248"/>
      <c r="E55" s="249"/>
      <c r="F55" s="249"/>
      <c r="G55" s="250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152"/>
      <c r="X55" s="152"/>
      <c r="Y55" s="152"/>
      <c r="Z55" s="152"/>
      <c r="AA55" s="152"/>
      <c r="AB55" s="152"/>
    </row>
    <row r="56" ht="15.75" customHeight="1">
      <c r="A56" s="155"/>
      <c r="B56" s="33"/>
      <c r="C56" s="33"/>
      <c r="D56" s="248"/>
      <c r="E56" s="249"/>
      <c r="F56" s="249"/>
      <c r="G56" s="250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152"/>
      <c r="X56" s="152"/>
      <c r="Y56" s="152"/>
      <c r="Z56" s="152"/>
      <c r="AA56" s="152"/>
      <c r="AB56" s="152"/>
    </row>
    <row r="57" ht="15.75" customHeight="1">
      <c r="A57" s="155"/>
      <c r="B57" s="33"/>
      <c r="C57" s="33"/>
      <c r="D57" s="248"/>
      <c r="E57" s="249"/>
      <c r="F57" s="249"/>
      <c r="G57" s="250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152"/>
      <c r="X57" s="152"/>
      <c r="Y57" s="152"/>
      <c r="Z57" s="152"/>
      <c r="AA57" s="152"/>
      <c r="AB57" s="152"/>
    </row>
    <row r="58" ht="15.75" customHeight="1">
      <c r="A58" s="4"/>
      <c r="B58" s="33"/>
      <c r="C58" s="33"/>
      <c r="D58" s="176"/>
      <c r="E58" s="33"/>
      <c r="F58" s="33"/>
      <c r="G58" s="176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</row>
    <row r="59" ht="15.75" customHeight="1">
      <c r="A59" s="4"/>
      <c r="B59" s="58"/>
      <c r="C59" s="4"/>
      <c r="D59" s="4"/>
      <c r="E59" s="58"/>
      <c r="F59" s="58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58"/>
      <c r="F60" s="58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28" footer="0.0" header="0.0" left="0.25" right="0.25" top="0.35"/>
  <pageSetup paperSize="9"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6.86"/>
    <col customWidth="1" min="19" max="19" width="8.57"/>
    <col customWidth="1" min="20" max="20" width="29.0"/>
    <col customWidth="1" hidden="1" min="21" max="21" width="8.71"/>
    <col customWidth="1" hidden="1" min="22" max="22" width="9.14"/>
    <col customWidth="1" min="23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</row>
    <row r="2" ht="30.0" customHeight="1">
      <c r="A2" s="5" t="s">
        <v>390</v>
      </c>
      <c r="B2" s="18"/>
      <c r="C2" s="53"/>
      <c r="D2" s="144" t="s">
        <v>291</v>
      </c>
      <c r="E2" s="130" t="s">
        <v>8</v>
      </c>
      <c r="F2" s="130" t="s">
        <v>9</v>
      </c>
      <c r="G2" s="19" t="s">
        <v>653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6"/>
      <c r="U2" s="12"/>
      <c r="V2" s="13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6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15" t="s">
        <v>18</v>
      </c>
      <c r="V3" s="15" t="s">
        <v>19</v>
      </c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2"/>
      <c r="V4" s="22"/>
      <c r="W4" s="21"/>
      <c r="X4" s="21"/>
      <c r="Y4" s="21"/>
      <c r="Z4" s="21"/>
      <c r="AA4" s="21"/>
      <c r="AB4" s="21"/>
    </row>
    <row r="5" ht="34.5" customHeight="1">
      <c r="A5" s="34">
        <v>1.0</v>
      </c>
      <c r="B5" s="24">
        <v>120221.0</v>
      </c>
      <c r="C5" s="25" t="s">
        <v>654</v>
      </c>
      <c r="D5" s="26" t="s">
        <v>655</v>
      </c>
      <c r="E5" s="25" t="s">
        <v>21</v>
      </c>
      <c r="F5" s="27" t="s">
        <v>137</v>
      </c>
      <c r="G5" s="30">
        <v>17.0</v>
      </c>
      <c r="H5" s="29">
        <f t="shared" ref="H5:H9" si="1">G5*4</f>
        <v>68</v>
      </c>
      <c r="I5" s="30">
        <v>21.3</v>
      </c>
      <c r="J5" s="29">
        <f t="shared" ref="J5:J9" si="2">I5*4</f>
        <v>85.2</v>
      </c>
      <c r="K5" s="30">
        <v>20.0</v>
      </c>
      <c r="L5" s="29">
        <f t="shared" ref="L5:L40" si="3">K5*4</f>
        <v>80</v>
      </c>
      <c r="M5" s="30">
        <v>13.0</v>
      </c>
      <c r="N5" s="29">
        <f t="shared" ref="N5:N40" si="4">M5*4</f>
        <v>52</v>
      </c>
      <c r="O5" s="30">
        <v>16.0</v>
      </c>
      <c r="P5" s="29">
        <f t="shared" ref="P5:P9" si="5">O5*4</f>
        <v>64</v>
      </c>
      <c r="Q5" s="29">
        <f t="shared" ref="Q5:Q9" si="6">SUM(H5+J5+L5+N5+P5)</f>
        <v>349.2</v>
      </c>
      <c r="R5" s="30">
        <v>21.0</v>
      </c>
      <c r="S5" s="29">
        <f t="shared" ref="S5:S9" si="7">R5*4</f>
        <v>84</v>
      </c>
      <c r="T5" s="32" t="s">
        <v>656</v>
      </c>
      <c r="U5" s="24">
        <f t="shared" ref="U5:U38" si="8">SUM(G5+I5+K5+M5+O5)</f>
        <v>87.3</v>
      </c>
      <c r="V5" s="24">
        <f t="shared" ref="V5:V38" si="9">Q5*0.2</f>
        <v>69.84</v>
      </c>
      <c r="W5" s="21"/>
      <c r="X5" s="21"/>
      <c r="Y5" s="21"/>
      <c r="Z5" s="21"/>
      <c r="AA5" s="21"/>
      <c r="AB5" s="21"/>
    </row>
    <row r="6" ht="34.5" customHeight="1">
      <c r="A6" s="24">
        <v>2.0</v>
      </c>
      <c r="B6" s="24">
        <v>120236.0</v>
      </c>
      <c r="C6" s="25" t="s">
        <v>654</v>
      </c>
      <c r="D6" s="26" t="s">
        <v>657</v>
      </c>
      <c r="E6" s="25" t="s">
        <v>21</v>
      </c>
      <c r="F6" s="27" t="s">
        <v>137</v>
      </c>
      <c r="G6" s="30">
        <v>19.5</v>
      </c>
      <c r="H6" s="29">
        <f t="shared" si="1"/>
        <v>78</v>
      </c>
      <c r="I6" s="30">
        <v>24.8</v>
      </c>
      <c r="J6" s="29">
        <f t="shared" si="2"/>
        <v>99.2</v>
      </c>
      <c r="K6" s="30">
        <v>18.5</v>
      </c>
      <c r="L6" s="29">
        <f t="shared" si="3"/>
        <v>74</v>
      </c>
      <c r="M6" s="30">
        <v>19.5</v>
      </c>
      <c r="N6" s="29">
        <f t="shared" si="4"/>
        <v>78</v>
      </c>
      <c r="O6" s="30">
        <v>15.0</v>
      </c>
      <c r="P6" s="29">
        <f t="shared" si="5"/>
        <v>60</v>
      </c>
      <c r="Q6" s="29">
        <f t="shared" si="6"/>
        <v>389.2</v>
      </c>
      <c r="R6" s="32">
        <v>18.0</v>
      </c>
      <c r="S6" s="29">
        <f t="shared" si="7"/>
        <v>72</v>
      </c>
      <c r="T6" s="32" t="s">
        <v>658</v>
      </c>
      <c r="U6" s="24">
        <f t="shared" si="8"/>
        <v>97.3</v>
      </c>
      <c r="V6" s="24">
        <f t="shared" si="9"/>
        <v>77.84</v>
      </c>
      <c r="W6" s="21"/>
      <c r="X6" s="21"/>
      <c r="Y6" s="21"/>
      <c r="Z6" s="21"/>
      <c r="AA6" s="21"/>
      <c r="AB6" s="21"/>
    </row>
    <row r="7" ht="34.5" customHeight="1">
      <c r="A7" s="24">
        <v>3.0</v>
      </c>
      <c r="B7" s="24">
        <v>120048.0</v>
      </c>
      <c r="C7" s="25" t="s">
        <v>654</v>
      </c>
      <c r="D7" s="26" t="s">
        <v>659</v>
      </c>
      <c r="E7" s="25" t="s">
        <v>21</v>
      </c>
      <c r="F7" s="27" t="s">
        <v>137</v>
      </c>
      <c r="G7" s="30">
        <v>16.5</v>
      </c>
      <c r="H7" s="29">
        <f t="shared" si="1"/>
        <v>66</v>
      </c>
      <c r="I7" s="30">
        <v>24.0</v>
      </c>
      <c r="J7" s="29">
        <f t="shared" si="2"/>
        <v>96</v>
      </c>
      <c r="K7" s="30">
        <v>20.0</v>
      </c>
      <c r="L7" s="29">
        <f t="shared" si="3"/>
        <v>80</v>
      </c>
      <c r="M7" s="30">
        <v>23.0</v>
      </c>
      <c r="N7" s="29">
        <f t="shared" si="4"/>
        <v>92</v>
      </c>
      <c r="O7" s="30">
        <v>25.0</v>
      </c>
      <c r="P7" s="29">
        <f t="shared" si="5"/>
        <v>100</v>
      </c>
      <c r="Q7" s="29">
        <f t="shared" si="6"/>
        <v>434</v>
      </c>
      <c r="R7" s="32">
        <v>24.0</v>
      </c>
      <c r="S7" s="29">
        <f t="shared" si="7"/>
        <v>96</v>
      </c>
      <c r="T7" s="32" t="s">
        <v>660</v>
      </c>
      <c r="U7" s="24">
        <f t="shared" si="8"/>
        <v>108.5</v>
      </c>
      <c r="V7" s="24">
        <f t="shared" si="9"/>
        <v>86.8</v>
      </c>
      <c r="W7" s="21"/>
      <c r="X7" s="21"/>
      <c r="Y7" s="21"/>
      <c r="Z7" s="21"/>
      <c r="AA7" s="21"/>
      <c r="AB7" s="21"/>
    </row>
    <row r="8" ht="34.5" customHeight="1">
      <c r="A8" s="24">
        <v>4.0</v>
      </c>
      <c r="B8" s="24">
        <v>120110.0</v>
      </c>
      <c r="C8" s="25" t="s">
        <v>654</v>
      </c>
      <c r="D8" s="26" t="s">
        <v>661</v>
      </c>
      <c r="E8" s="25" t="s">
        <v>25</v>
      </c>
      <c r="F8" s="27" t="s">
        <v>137</v>
      </c>
      <c r="G8" s="30">
        <v>14.0</v>
      </c>
      <c r="H8" s="29">
        <f t="shared" si="1"/>
        <v>56</v>
      </c>
      <c r="I8" s="30">
        <v>22.0</v>
      </c>
      <c r="J8" s="29">
        <f t="shared" si="2"/>
        <v>88</v>
      </c>
      <c r="K8" s="30">
        <v>14.5</v>
      </c>
      <c r="L8" s="29">
        <f t="shared" si="3"/>
        <v>58</v>
      </c>
      <c r="M8" s="30">
        <v>17.0</v>
      </c>
      <c r="N8" s="29">
        <f t="shared" si="4"/>
        <v>68</v>
      </c>
      <c r="O8" s="30">
        <v>10.0</v>
      </c>
      <c r="P8" s="29">
        <f t="shared" si="5"/>
        <v>40</v>
      </c>
      <c r="Q8" s="29">
        <f t="shared" si="6"/>
        <v>310</v>
      </c>
      <c r="R8" s="32">
        <v>19.5</v>
      </c>
      <c r="S8" s="29">
        <f t="shared" si="7"/>
        <v>78</v>
      </c>
      <c r="T8" s="32" t="s">
        <v>662</v>
      </c>
      <c r="U8" s="24">
        <f t="shared" si="8"/>
        <v>77.5</v>
      </c>
      <c r="V8" s="24">
        <f t="shared" si="9"/>
        <v>62</v>
      </c>
      <c r="W8" s="21"/>
      <c r="X8" s="21"/>
      <c r="Y8" s="21"/>
      <c r="Z8" s="21"/>
      <c r="AA8" s="21"/>
      <c r="AB8" s="21"/>
    </row>
    <row r="9" ht="34.5" customHeight="1">
      <c r="A9" s="24">
        <v>5.0</v>
      </c>
      <c r="B9" s="24">
        <v>170395.0</v>
      </c>
      <c r="C9" s="25" t="s">
        <v>654</v>
      </c>
      <c r="D9" s="26" t="s">
        <v>663</v>
      </c>
      <c r="E9" s="131" t="s">
        <v>25</v>
      </c>
      <c r="F9" s="27" t="s">
        <v>137</v>
      </c>
      <c r="G9" s="30">
        <v>21.0</v>
      </c>
      <c r="H9" s="29">
        <f t="shared" si="1"/>
        <v>84</v>
      </c>
      <c r="I9" s="30">
        <v>24.8</v>
      </c>
      <c r="J9" s="29">
        <f t="shared" si="2"/>
        <v>99.2</v>
      </c>
      <c r="K9" s="30">
        <v>21.0</v>
      </c>
      <c r="L9" s="29">
        <f t="shared" si="3"/>
        <v>84</v>
      </c>
      <c r="M9" s="30">
        <v>21.5</v>
      </c>
      <c r="N9" s="29">
        <f t="shared" si="4"/>
        <v>86</v>
      </c>
      <c r="O9" s="30">
        <v>24.0</v>
      </c>
      <c r="P9" s="29">
        <f t="shared" si="5"/>
        <v>96</v>
      </c>
      <c r="Q9" s="29">
        <f t="shared" si="6"/>
        <v>449.2</v>
      </c>
      <c r="R9" s="32">
        <v>24.5</v>
      </c>
      <c r="S9" s="29">
        <f t="shared" si="7"/>
        <v>98</v>
      </c>
      <c r="T9" s="32" t="s">
        <v>664</v>
      </c>
      <c r="U9" s="24">
        <f t="shared" si="8"/>
        <v>112.3</v>
      </c>
      <c r="V9" s="24">
        <f t="shared" si="9"/>
        <v>89.84</v>
      </c>
      <c r="W9" s="21"/>
      <c r="X9" s="21"/>
      <c r="Y9" s="21"/>
      <c r="Z9" s="21"/>
      <c r="AA9" s="21"/>
      <c r="AB9" s="21"/>
    </row>
    <row r="10" ht="34.5" customHeight="1">
      <c r="A10" s="24">
        <v>6.0</v>
      </c>
      <c r="B10" s="24">
        <v>150470.0</v>
      </c>
      <c r="C10" s="25" t="s">
        <v>654</v>
      </c>
      <c r="D10" s="26" t="s">
        <v>665</v>
      </c>
      <c r="E10" s="25" t="s">
        <v>25</v>
      </c>
      <c r="F10" s="27" t="s">
        <v>137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29">
        <f t="shared" si="3"/>
        <v>0</v>
      </c>
      <c r="M10" s="30">
        <v>0.0</v>
      </c>
      <c r="N10" s="29">
        <f t="shared" si="4"/>
        <v>0</v>
      </c>
      <c r="O10" s="30">
        <v>0.0</v>
      </c>
      <c r="P10" s="30">
        <v>0.0</v>
      </c>
      <c r="Q10" s="30">
        <v>0.0</v>
      </c>
      <c r="R10" s="39"/>
      <c r="S10" s="29"/>
      <c r="T10" s="32" t="s">
        <v>504</v>
      </c>
      <c r="U10" s="24">
        <f t="shared" si="8"/>
        <v>0</v>
      </c>
      <c r="V10" s="24">
        <f t="shared" si="9"/>
        <v>0</v>
      </c>
      <c r="W10" s="21"/>
      <c r="X10" s="21"/>
      <c r="Y10" s="21"/>
      <c r="Z10" s="21"/>
      <c r="AA10" s="21"/>
      <c r="AB10" s="21"/>
    </row>
    <row r="11" ht="34.5" customHeight="1">
      <c r="A11" s="24">
        <v>7.0</v>
      </c>
      <c r="B11" s="24">
        <v>120101.0</v>
      </c>
      <c r="C11" s="25" t="s">
        <v>654</v>
      </c>
      <c r="D11" s="26" t="s">
        <v>666</v>
      </c>
      <c r="E11" s="25" t="s">
        <v>21</v>
      </c>
      <c r="F11" s="27" t="s">
        <v>137</v>
      </c>
      <c r="G11" s="30">
        <v>11.5</v>
      </c>
      <c r="H11" s="29">
        <f t="shared" ref="H11:H29" si="10">G11*4</f>
        <v>46</v>
      </c>
      <c r="I11" s="30">
        <v>12.0</v>
      </c>
      <c r="J11" s="29">
        <f t="shared" ref="J11:J29" si="11">I11*4</f>
        <v>48</v>
      </c>
      <c r="K11" s="30">
        <v>16.5</v>
      </c>
      <c r="L11" s="29">
        <f t="shared" si="3"/>
        <v>66</v>
      </c>
      <c r="M11" s="30">
        <v>15.5</v>
      </c>
      <c r="N11" s="29">
        <f t="shared" si="4"/>
        <v>62</v>
      </c>
      <c r="O11" s="30">
        <v>13.0</v>
      </c>
      <c r="P11" s="29">
        <f t="shared" ref="P11:P29" si="12">O11*4</f>
        <v>52</v>
      </c>
      <c r="Q11" s="29">
        <f t="shared" ref="Q11:Q40" si="13">SUM(H11+J11+L11+N11+P11)</f>
        <v>274</v>
      </c>
      <c r="R11" s="32">
        <v>16.0</v>
      </c>
      <c r="S11" s="29">
        <f t="shared" ref="S11:S29" si="14">R11*4</f>
        <v>64</v>
      </c>
      <c r="T11" s="32" t="s">
        <v>667</v>
      </c>
      <c r="U11" s="24">
        <f t="shared" si="8"/>
        <v>68.5</v>
      </c>
      <c r="V11" s="24">
        <f t="shared" si="9"/>
        <v>54.8</v>
      </c>
      <c r="W11" s="21"/>
      <c r="X11" s="21"/>
      <c r="Y11" s="21"/>
      <c r="Z11" s="21"/>
      <c r="AA11" s="21"/>
      <c r="AB11" s="21"/>
    </row>
    <row r="12" ht="34.5" customHeight="1">
      <c r="A12" s="24">
        <v>8.0</v>
      </c>
      <c r="B12" s="24">
        <v>120033.0</v>
      </c>
      <c r="C12" s="25" t="s">
        <v>654</v>
      </c>
      <c r="D12" s="26" t="s">
        <v>668</v>
      </c>
      <c r="E12" s="25" t="s">
        <v>25</v>
      </c>
      <c r="F12" s="27" t="s">
        <v>137</v>
      </c>
      <c r="G12" s="30">
        <v>19.5</v>
      </c>
      <c r="H12" s="29">
        <f t="shared" si="10"/>
        <v>78</v>
      </c>
      <c r="I12" s="30">
        <v>24.0</v>
      </c>
      <c r="J12" s="29">
        <f t="shared" si="11"/>
        <v>96</v>
      </c>
      <c r="K12" s="30">
        <v>22.0</v>
      </c>
      <c r="L12" s="29">
        <f t="shared" si="3"/>
        <v>88</v>
      </c>
      <c r="M12" s="30">
        <v>17.0</v>
      </c>
      <c r="N12" s="29">
        <f t="shared" si="4"/>
        <v>68</v>
      </c>
      <c r="O12" s="30">
        <v>23.5</v>
      </c>
      <c r="P12" s="29">
        <f t="shared" si="12"/>
        <v>94</v>
      </c>
      <c r="Q12" s="29">
        <f t="shared" si="13"/>
        <v>424</v>
      </c>
      <c r="R12" s="32">
        <v>20.0</v>
      </c>
      <c r="S12" s="29">
        <f t="shared" si="14"/>
        <v>80</v>
      </c>
      <c r="T12" s="32" t="s">
        <v>669</v>
      </c>
      <c r="U12" s="24">
        <f t="shared" si="8"/>
        <v>106</v>
      </c>
      <c r="V12" s="24">
        <f t="shared" si="9"/>
        <v>84.8</v>
      </c>
      <c r="W12" s="21"/>
      <c r="X12" s="21"/>
      <c r="Y12" s="21"/>
      <c r="Z12" s="21"/>
      <c r="AA12" s="21"/>
      <c r="AB12" s="21"/>
    </row>
    <row r="13" ht="34.5" customHeight="1">
      <c r="A13" s="24">
        <v>9.0</v>
      </c>
      <c r="B13" s="24">
        <v>120105.0</v>
      </c>
      <c r="C13" s="25" t="s">
        <v>654</v>
      </c>
      <c r="D13" s="26" t="s">
        <v>670</v>
      </c>
      <c r="E13" s="25" t="s">
        <v>25</v>
      </c>
      <c r="F13" s="27" t="s">
        <v>137</v>
      </c>
      <c r="G13" s="30">
        <v>15.0</v>
      </c>
      <c r="H13" s="29">
        <f t="shared" si="10"/>
        <v>60</v>
      </c>
      <c r="I13" s="30">
        <v>17.0</v>
      </c>
      <c r="J13" s="29">
        <f t="shared" si="11"/>
        <v>68</v>
      </c>
      <c r="K13" s="30">
        <v>14.5</v>
      </c>
      <c r="L13" s="29">
        <f t="shared" si="3"/>
        <v>58</v>
      </c>
      <c r="M13" s="30">
        <v>16.0</v>
      </c>
      <c r="N13" s="29">
        <f t="shared" si="4"/>
        <v>64</v>
      </c>
      <c r="O13" s="30">
        <v>10.0</v>
      </c>
      <c r="P13" s="29">
        <f t="shared" si="12"/>
        <v>40</v>
      </c>
      <c r="Q13" s="29">
        <f t="shared" si="13"/>
        <v>290</v>
      </c>
      <c r="R13" s="32">
        <v>17.5</v>
      </c>
      <c r="S13" s="29">
        <f t="shared" si="14"/>
        <v>70</v>
      </c>
      <c r="T13" s="32" t="s">
        <v>671</v>
      </c>
      <c r="U13" s="24">
        <f t="shared" si="8"/>
        <v>72.5</v>
      </c>
      <c r="V13" s="24">
        <f t="shared" si="9"/>
        <v>58</v>
      </c>
      <c r="W13" s="21"/>
      <c r="X13" s="21"/>
      <c r="Y13" s="21"/>
      <c r="Z13" s="21"/>
      <c r="AA13" s="21"/>
      <c r="AB13" s="21"/>
    </row>
    <row r="14" ht="34.5" customHeight="1">
      <c r="A14" s="24">
        <v>10.0</v>
      </c>
      <c r="B14" s="24">
        <v>120370.0</v>
      </c>
      <c r="C14" s="25" t="s">
        <v>654</v>
      </c>
      <c r="D14" s="26" t="s">
        <v>672</v>
      </c>
      <c r="E14" s="25" t="s">
        <v>25</v>
      </c>
      <c r="F14" s="27" t="s">
        <v>137</v>
      </c>
      <c r="G14" s="30">
        <v>16.0</v>
      </c>
      <c r="H14" s="29">
        <f t="shared" si="10"/>
        <v>64</v>
      </c>
      <c r="I14" s="30">
        <v>24.0</v>
      </c>
      <c r="J14" s="29">
        <f t="shared" si="11"/>
        <v>96</v>
      </c>
      <c r="K14" s="30">
        <v>20.0</v>
      </c>
      <c r="L14" s="29">
        <f t="shared" si="3"/>
        <v>80</v>
      </c>
      <c r="M14" s="30">
        <v>21.5</v>
      </c>
      <c r="N14" s="29">
        <f t="shared" si="4"/>
        <v>86</v>
      </c>
      <c r="O14" s="30">
        <v>25.0</v>
      </c>
      <c r="P14" s="29">
        <f t="shared" si="12"/>
        <v>100</v>
      </c>
      <c r="Q14" s="29">
        <f t="shared" si="13"/>
        <v>426</v>
      </c>
      <c r="R14" s="32">
        <v>23.5</v>
      </c>
      <c r="S14" s="29">
        <f t="shared" si="14"/>
        <v>94</v>
      </c>
      <c r="T14" s="32" t="s">
        <v>673</v>
      </c>
      <c r="U14" s="24">
        <f t="shared" si="8"/>
        <v>106.5</v>
      </c>
      <c r="V14" s="24">
        <f t="shared" si="9"/>
        <v>85.2</v>
      </c>
      <c r="W14" s="21"/>
      <c r="X14" s="21"/>
      <c r="Y14" s="21"/>
      <c r="Z14" s="21"/>
      <c r="AA14" s="21"/>
      <c r="AB14" s="21"/>
    </row>
    <row r="15" ht="34.5" customHeight="1">
      <c r="A15" s="24">
        <v>11.0</v>
      </c>
      <c r="B15" s="24">
        <v>220224.0</v>
      </c>
      <c r="C15" s="25" t="s">
        <v>654</v>
      </c>
      <c r="D15" s="26" t="s">
        <v>674</v>
      </c>
      <c r="E15" s="24" t="s">
        <v>25</v>
      </c>
      <c r="F15" s="131" t="s">
        <v>137</v>
      </c>
      <c r="G15" s="30">
        <v>20.5</v>
      </c>
      <c r="H15" s="29">
        <f t="shared" si="10"/>
        <v>82</v>
      </c>
      <c r="I15" s="30">
        <v>24.0</v>
      </c>
      <c r="J15" s="29">
        <f t="shared" si="11"/>
        <v>96</v>
      </c>
      <c r="K15" s="30">
        <v>22.0</v>
      </c>
      <c r="L15" s="29">
        <f t="shared" si="3"/>
        <v>88</v>
      </c>
      <c r="M15" s="30">
        <v>21.5</v>
      </c>
      <c r="N15" s="29">
        <f t="shared" si="4"/>
        <v>86</v>
      </c>
      <c r="O15" s="30">
        <v>16.0</v>
      </c>
      <c r="P15" s="29">
        <f t="shared" si="12"/>
        <v>64</v>
      </c>
      <c r="Q15" s="29">
        <f t="shared" si="13"/>
        <v>416</v>
      </c>
      <c r="R15" s="32">
        <v>24.5</v>
      </c>
      <c r="S15" s="29">
        <f t="shared" si="14"/>
        <v>98</v>
      </c>
      <c r="T15" s="32" t="s">
        <v>675</v>
      </c>
      <c r="U15" s="24">
        <f t="shared" si="8"/>
        <v>104</v>
      </c>
      <c r="V15" s="24">
        <f t="shared" si="9"/>
        <v>83.2</v>
      </c>
      <c r="W15" s="21"/>
      <c r="X15" s="21"/>
      <c r="Y15" s="21"/>
      <c r="Z15" s="21"/>
      <c r="AA15" s="21"/>
      <c r="AB15" s="21"/>
    </row>
    <row r="16" ht="34.5" customHeight="1">
      <c r="A16" s="24">
        <v>12.0</v>
      </c>
      <c r="B16" s="24">
        <v>120113.0</v>
      </c>
      <c r="C16" s="25" t="s">
        <v>654</v>
      </c>
      <c r="D16" s="26" t="s">
        <v>676</v>
      </c>
      <c r="E16" s="25" t="s">
        <v>21</v>
      </c>
      <c r="F16" s="27" t="s">
        <v>137</v>
      </c>
      <c r="G16" s="30">
        <v>17.0</v>
      </c>
      <c r="H16" s="29">
        <f t="shared" si="10"/>
        <v>68</v>
      </c>
      <c r="I16" s="30">
        <v>25.0</v>
      </c>
      <c r="J16" s="29">
        <f t="shared" si="11"/>
        <v>100</v>
      </c>
      <c r="K16" s="30">
        <v>22.5</v>
      </c>
      <c r="L16" s="29">
        <f t="shared" si="3"/>
        <v>90</v>
      </c>
      <c r="M16" s="30">
        <v>22.0</v>
      </c>
      <c r="N16" s="29">
        <f t="shared" si="4"/>
        <v>88</v>
      </c>
      <c r="O16" s="30">
        <v>20.5</v>
      </c>
      <c r="P16" s="29">
        <f t="shared" si="12"/>
        <v>82</v>
      </c>
      <c r="Q16" s="29">
        <f t="shared" si="13"/>
        <v>428</v>
      </c>
      <c r="R16" s="32">
        <v>20.0</v>
      </c>
      <c r="S16" s="29">
        <f t="shared" si="14"/>
        <v>80</v>
      </c>
      <c r="T16" s="32" t="s">
        <v>677</v>
      </c>
      <c r="U16" s="24">
        <f t="shared" si="8"/>
        <v>107</v>
      </c>
      <c r="V16" s="24">
        <f t="shared" si="9"/>
        <v>85.6</v>
      </c>
      <c r="W16" s="21"/>
      <c r="X16" s="21"/>
      <c r="Y16" s="21"/>
      <c r="Z16" s="21"/>
      <c r="AA16" s="21"/>
      <c r="AB16" s="21"/>
    </row>
    <row r="17" ht="34.5" customHeight="1">
      <c r="A17" s="24">
        <v>13.0</v>
      </c>
      <c r="B17" s="24">
        <v>200263.0</v>
      </c>
      <c r="C17" s="25" t="s">
        <v>654</v>
      </c>
      <c r="D17" s="26" t="s">
        <v>678</v>
      </c>
      <c r="E17" s="131" t="s">
        <v>25</v>
      </c>
      <c r="F17" s="24" t="s">
        <v>137</v>
      </c>
      <c r="G17" s="30">
        <v>20.5</v>
      </c>
      <c r="H17" s="29">
        <f t="shared" si="10"/>
        <v>82</v>
      </c>
      <c r="I17" s="30">
        <v>24.0</v>
      </c>
      <c r="J17" s="29">
        <f t="shared" si="11"/>
        <v>96</v>
      </c>
      <c r="K17" s="30">
        <v>25.0</v>
      </c>
      <c r="L17" s="29">
        <f t="shared" si="3"/>
        <v>100</v>
      </c>
      <c r="M17" s="30">
        <v>22.5</v>
      </c>
      <c r="N17" s="29">
        <f t="shared" si="4"/>
        <v>90</v>
      </c>
      <c r="O17" s="30">
        <v>13.5</v>
      </c>
      <c r="P17" s="29">
        <f t="shared" si="12"/>
        <v>54</v>
      </c>
      <c r="Q17" s="29">
        <f t="shared" si="13"/>
        <v>422</v>
      </c>
      <c r="R17" s="32">
        <v>22.5</v>
      </c>
      <c r="S17" s="29">
        <f t="shared" si="14"/>
        <v>90</v>
      </c>
      <c r="T17" s="32" t="s">
        <v>679</v>
      </c>
      <c r="U17" s="24">
        <f t="shared" si="8"/>
        <v>105.5</v>
      </c>
      <c r="V17" s="24">
        <f t="shared" si="9"/>
        <v>84.4</v>
      </c>
      <c r="W17" s="21"/>
      <c r="X17" s="21"/>
      <c r="Y17" s="21"/>
      <c r="Z17" s="21"/>
      <c r="AA17" s="21"/>
      <c r="AB17" s="21"/>
    </row>
    <row r="18" ht="34.5" customHeight="1">
      <c r="A18" s="24">
        <v>14.0</v>
      </c>
      <c r="B18" s="24">
        <v>190413.0</v>
      </c>
      <c r="C18" s="25" t="s">
        <v>654</v>
      </c>
      <c r="D18" s="26" t="s">
        <v>680</v>
      </c>
      <c r="E18" s="25" t="s">
        <v>25</v>
      </c>
      <c r="F18" s="27" t="s">
        <v>137</v>
      </c>
      <c r="G18" s="30">
        <v>14.5</v>
      </c>
      <c r="H18" s="29">
        <f t="shared" si="10"/>
        <v>58</v>
      </c>
      <c r="I18" s="30">
        <v>17.0</v>
      </c>
      <c r="J18" s="29">
        <f t="shared" si="11"/>
        <v>68</v>
      </c>
      <c r="K18" s="30">
        <v>10.5</v>
      </c>
      <c r="L18" s="29">
        <f t="shared" si="3"/>
        <v>42</v>
      </c>
      <c r="M18" s="30">
        <v>10.5</v>
      </c>
      <c r="N18" s="29">
        <f t="shared" si="4"/>
        <v>42</v>
      </c>
      <c r="O18" s="30">
        <v>10.0</v>
      </c>
      <c r="P18" s="29">
        <f t="shared" si="12"/>
        <v>40</v>
      </c>
      <c r="Q18" s="29">
        <f t="shared" si="13"/>
        <v>250</v>
      </c>
      <c r="R18" s="35">
        <v>13.0</v>
      </c>
      <c r="S18" s="29">
        <f t="shared" si="14"/>
        <v>52</v>
      </c>
      <c r="T18" s="35" t="s">
        <v>681</v>
      </c>
      <c r="U18" s="24">
        <f t="shared" si="8"/>
        <v>62.5</v>
      </c>
      <c r="V18" s="24">
        <f t="shared" si="9"/>
        <v>50</v>
      </c>
      <c r="W18" s="21"/>
      <c r="X18" s="21"/>
      <c r="Y18" s="21"/>
      <c r="Z18" s="21"/>
      <c r="AA18" s="21"/>
      <c r="AB18" s="21"/>
    </row>
    <row r="19" ht="34.5" customHeight="1">
      <c r="A19" s="24">
        <v>15.0</v>
      </c>
      <c r="B19" s="24">
        <v>130272.0</v>
      </c>
      <c r="C19" s="25" t="s">
        <v>654</v>
      </c>
      <c r="D19" s="26" t="s">
        <v>682</v>
      </c>
      <c r="E19" s="25" t="s">
        <v>21</v>
      </c>
      <c r="F19" s="27" t="s">
        <v>137</v>
      </c>
      <c r="G19" s="30">
        <v>10.0</v>
      </c>
      <c r="H19" s="29">
        <f t="shared" si="10"/>
        <v>40</v>
      </c>
      <c r="I19" s="30">
        <v>12.0</v>
      </c>
      <c r="J19" s="29">
        <f t="shared" si="11"/>
        <v>48</v>
      </c>
      <c r="K19" s="30">
        <v>13.8</v>
      </c>
      <c r="L19" s="29">
        <f t="shared" si="3"/>
        <v>55.2</v>
      </c>
      <c r="M19" s="30">
        <v>12.0</v>
      </c>
      <c r="N19" s="29">
        <f t="shared" si="4"/>
        <v>48</v>
      </c>
      <c r="O19" s="30">
        <v>6.5</v>
      </c>
      <c r="P19" s="29">
        <f t="shared" si="12"/>
        <v>26</v>
      </c>
      <c r="Q19" s="29">
        <f t="shared" si="13"/>
        <v>217.2</v>
      </c>
      <c r="R19" s="32">
        <v>15.0</v>
      </c>
      <c r="S19" s="29">
        <f t="shared" si="14"/>
        <v>60</v>
      </c>
      <c r="T19" s="32" t="s">
        <v>683</v>
      </c>
      <c r="U19" s="24">
        <f t="shared" si="8"/>
        <v>54.3</v>
      </c>
      <c r="V19" s="24">
        <f t="shared" si="9"/>
        <v>43.44</v>
      </c>
      <c r="W19" s="21"/>
      <c r="X19" s="21"/>
      <c r="Y19" s="21"/>
      <c r="Z19" s="21"/>
      <c r="AA19" s="21"/>
      <c r="AB19" s="21"/>
    </row>
    <row r="20" ht="34.5" customHeight="1">
      <c r="A20" s="24">
        <v>16.0</v>
      </c>
      <c r="B20" s="24">
        <v>120049.0</v>
      </c>
      <c r="C20" s="25" t="s">
        <v>654</v>
      </c>
      <c r="D20" s="26" t="s">
        <v>684</v>
      </c>
      <c r="E20" s="25" t="s">
        <v>21</v>
      </c>
      <c r="F20" s="27" t="s">
        <v>137</v>
      </c>
      <c r="G20" s="30">
        <v>16.0</v>
      </c>
      <c r="H20" s="29">
        <f t="shared" si="10"/>
        <v>64</v>
      </c>
      <c r="I20" s="30">
        <v>22.0</v>
      </c>
      <c r="J20" s="29">
        <f t="shared" si="11"/>
        <v>88</v>
      </c>
      <c r="K20" s="30">
        <v>18.0</v>
      </c>
      <c r="L20" s="29">
        <f t="shared" si="3"/>
        <v>72</v>
      </c>
      <c r="M20" s="30">
        <v>21.0</v>
      </c>
      <c r="N20" s="29">
        <f t="shared" si="4"/>
        <v>84</v>
      </c>
      <c r="O20" s="30">
        <v>22.5</v>
      </c>
      <c r="P20" s="29">
        <f t="shared" si="12"/>
        <v>90</v>
      </c>
      <c r="Q20" s="29">
        <f t="shared" si="13"/>
        <v>398</v>
      </c>
      <c r="R20" s="32">
        <v>24.0</v>
      </c>
      <c r="S20" s="29">
        <f t="shared" si="14"/>
        <v>96</v>
      </c>
      <c r="T20" s="32" t="s">
        <v>685</v>
      </c>
      <c r="U20" s="24">
        <f t="shared" si="8"/>
        <v>99.5</v>
      </c>
      <c r="V20" s="24">
        <f t="shared" si="9"/>
        <v>79.6</v>
      </c>
      <c r="W20" s="21"/>
      <c r="X20" s="21"/>
      <c r="Y20" s="21"/>
      <c r="Z20" s="21"/>
      <c r="AA20" s="21"/>
      <c r="AB20" s="21"/>
    </row>
    <row r="21" ht="34.5" customHeight="1">
      <c r="A21" s="24">
        <v>17.0</v>
      </c>
      <c r="B21" s="24">
        <v>120141.0</v>
      </c>
      <c r="C21" s="25" t="s">
        <v>654</v>
      </c>
      <c r="D21" s="26" t="s">
        <v>686</v>
      </c>
      <c r="E21" s="25" t="s">
        <v>25</v>
      </c>
      <c r="F21" s="27" t="s">
        <v>137</v>
      </c>
      <c r="G21" s="30">
        <v>21.5</v>
      </c>
      <c r="H21" s="29">
        <f t="shared" si="10"/>
        <v>86</v>
      </c>
      <c r="I21" s="30">
        <v>19.3</v>
      </c>
      <c r="J21" s="29">
        <f t="shared" si="11"/>
        <v>77.2</v>
      </c>
      <c r="K21" s="30">
        <v>14.5</v>
      </c>
      <c r="L21" s="29">
        <f t="shared" si="3"/>
        <v>58</v>
      </c>
      <c r="M21" s="30">
        <v>17.0</v>
      </c>
      <c r="N21" s="29">
        <f t="shared" si="4"/>
        <v>68</v>
      </c>
      <c r="O21" s="30">
        <v>15.0</v>
      </c>
      <c r="P21" s="29">
        <f t="shared" si="12"/>
        <v>60</v>
      </c>
      <c r="Q21" s="29">
        <f t="shared" si="13"/>
        <v>349.2</v>
      </c>
      <c r="R21" s="32">
        <v>21.0</v>
      </c>
      <c r="S21" s="29">
        <f t="shared" si="14"/>
        <v>84</v>
      </c>
      <c r="T21" s="32" t="s">
        <v>687</v>
      </c>
      <c r="U21" s="24">
        <f t="shared" si="8"/>
        <v>87.3</v>
      </c>
      <c r="V21" s="24">
        <f t="shared" si="9"/>
        <v>69.84</v>
      </c>
      <c r="W21" s="21"/>
      <c r="X21" s="21"/>
      <c r="Y21" s="21"/>
      <c r="Z21" s="21"/>
      <c r="AA21" s="21"/>
      <c r="AB21" s="21"/>
    </row>
    <row r="22" ht="34.5" customHeight="1">
      <c r="A22" s="24">
        <v>18.0</v>
      </c>
      <c r="B22" s="24">
        <v>120128.0</v>
      </c>
      <c r="C22" s="25" t="s">
        <v>654</v>
      </c>
      <c r="D22" s="26" t="s">
        <v>688</v>
      </c>
      <c r="E22" s="25" t="s">
        <v>21</v>
      </c>
      <c r="F22" s="27" t="s">
        <v>137</v>
      </c>
      <c r="G22" s="30">
        <v>19.5</v>
      </c>
      <c r="H22" s="29">
        <f t="shared" si="10"/>
        <v>78</v>
      </c>
      <c r="I22" s="30">
        <v>23.0</v>
      </c>
      <c r="J22" s="29">
        <f t="shared" si="11"/>
        <v>92</v>
      </c>
      <c r="K22" s="30">
        <v>21.0</v>
      </c>
      <c r="L22" s="29">
        <f t="shared" si="3"/>
        <v>84</v>
      </c>
      <c r="M22" s="30">
        <v>20.0</v>
      </c>
      <c r="N22" s="29">
        <f t="shared" si="4"/>
        <v>80</v>
      </c>
      <c r="O22" s="30">
        <v>17.5</v>
      </c>
      <c r="P22" s="29">
        <f t="shared" si="12"/>
        <v>70</v>
      </c>
      <c r="Q22" s="29">
        <f t="shared" si="13"/>
        <v>404</v>
      </c>
      <c r="R22" s="32">
        <v>22.0</v>
      </c>
      <c r="S22" s="29">
        <f t="shared" si="14"/>
        <v>88</v>
      </c>
      <c r="T22" s="32" t="s">
        <v>510</v>
      </c>
      <c r="U22" s="24">
        <f t="shared" si="8"/>
        <v>101</v>
      </c>
      <c r="V22" s="24">
        <f t="shared" si="9"/>
        <v>80.8</v>
      </c>
      <c r="W22" s="21"/>
      <c r="X22" s="21"/>
      <c r="Y22" s="21"/>
      <c r="Z22" s="21"/>
      <c r="AA22" s="21"/>
      <c r="AB22" s="21"/>
    </row>
    <row r="23" ht="34.5" customHeight="1">
      <c r="A23" s="24">
        <v>19.0</v>
      </c>
      <c r="B23" s="24">
        <v>200258.0</v>
      </c>
      <c r="C23" s="25" t="s">
        <v>654</v>
      </c>
      <c r="D23" s="26" t="s">
        <v>689</v>
      </c>
      <c r="E23" s="25" t="s">
        <v>25</v>
      </c>
      <c r="F23" s="27" t="s">
        <v>137</v>
      </c>
      <c r="G23" s="30">
        <v>19.5</v>
      </c>
      <c r="H23" s="29">
        <f t="shared" si="10"/>
        <v>78</v>
      </c>
      <c r="I23" s="30">
        <v>24.0</v>
      </c>
      <c r="J23" s="29">
        <f t="shared" si="11"/>
        <v>96</v>
      </c>
      <c r="K23" s="30">
        <v>21.0</v>
      </c>
      <c r="L23" s="29">
        <f t="shared" si="3"/>
        <v>84</v>
      </c>
      <c r="M23" s="30">
        <v>21.5</v>
      </c>
      <c r="N23" s="29">
        <f t="shared" si="4"/>
        <v>86</v>
      </c>
      <c r="O23" s="30">
        <v>24.0</v>
      </c>
      <c r="P23" s="29">
        <f t="shared" si="12"/>
        <v>96</v>
      </c>
      <c r="Q23" s="29">
        <f t="shared" si="13"/>
        <v>440</v>
      </c>
      <c r="R23" s="32">
        <v>23.5</v>
      </c>
      <c r="S23" s="29">
        <f t="shared" si="14"/>
        <v>94</v>
      </c>
      <c r="T23" s="32" t="s">
        <v>690</v>
      </c>
      <c r="U23" s="24">
        <f t="shared" si="8"/>
        <v>110</v>
      </c>
      <c r="V23" s="24">
        <f t="shared" si="9"/>
        <v>88</v>
      </c>
      <c r="W23" s="21"/>
      <c r="X23" s="21"/>
      <c r="Y23" s="21"/>
      <c r="Z23" s="21"/>
      <c r="AA23" s="21"/>
      <c r="AB23" s="21"/>
    </row>
    <row r="24" ht="34.5" customHeight="1">
      <c r="A24" s="24">
        <v>20.0</v>
      </c>
      <c r="B24" s="24">
        <v>140481.0</v>
      </c>
      <c r="C24" s="25" t="s">
        <v>654</v>
      </c>
      <c r="D24" s="26" t="s">
        <v>691</v>
      </c>
      <c r="E24" s="131" t="s">
        <v>21</v>
      </c>
      <c r="F24" s="27" t="s">
        <v>137</v>
      </c>
      <c r="G24" s="30">
        <v>16.5</v>
      </c>
      <c r="H24" s="29">
        <f t="shared" si="10"/>
        <v>66</v>
      </c>
      <c r="I24" s="30">
        <v>22.0</v>
      </c>
      <c r="J24" s="29">
        <f t="shared" si="11"/>
        <v>88</v>
      </c>
      <c r="K24" s="30">
        <v>20.0</v>
      </c>
      <c r="L24" s="29">
        <f t="shared" si="3"/>
        <v>80</v>
      </c>
      <c r="M24" s="30">
        <v>21.0</v>
      </c>
      <c r="N24" s="29">
        <f t="shared" si="4"/>
        <v>84</v>
      </c>
      <c r="O24" s="251">
        <v>6.0</v>
      </c>
      <c r="P24" s="252">
        <f t="shared" si="12"/>
        <v>24</v>
      </c>
      <c r="Q24" s="29">
        <f t="shared" si="13"/>
        <v>342</v>
      </c>
      <c r="R24" s="32">
        <v>22.0</v>
      </c>
      <c r="S24" s="29">
        <f t="shared" si="14"/>
        <v>88</v>
      </c>
      <c r="T24" s="32" t="s">
        <v>692</v>
      </c>
      <c r="U24" s="24">
        <f t="shared" si="8"/>
        <v>85.5</v>
      </c>
      <c r="V24" s="24">
        <f t="shared" si="9"/>
        <v>68.4</v>
      </c>
      <c r="W24" s="21"/>
      <c r="X24" s="21"/>
      <c r="Y24" s="21"/>
      <c r="Z24" s="21"/>
      <c r="AA24" s="21"/>
      <c r="AB24" s="21"/>
    </row>
    <row r="25" ht="34.5" customHeight="1">
      <c r="A25" s="24">
        <v>21.0</v>
      </c>
      <c r="B25" s="24">
        <v>120104.0</v>
      </c>
      <c r="C25" s="25" t="s">
        <v>654</v>
      </c>
      <c r="D25" s="26" t="s">
        <v>693</v>
      </c>
      <c r="E25" s="25" t="s">
        <v>21</v>
      </c>
      <c r="F25" s="27" t="s">
        <v>137</v>
      </c>
      <c r="G25" s="30">
        <v>19.5</v>
      </c>
      <c r="H25" s="29">
        <f t="shared" si="10"/>
        <v>78</v>
      </c>
      <c r="I25" s="30">
        <v>20.0</v>
      </c>
      <c r="J25" s="29">
        <f t="shared" si="11"/>
        <v>80</v>
      </c>
      <c r="K25" s="30">
        <v>23.5</v>
      </c>
      <c r="L25" s="29">
        <f t="shared" si="3"/>
        <v>94</v>
      </c>
      <c r="M25" s="30">
        <v>21.0</v>
      </c>
      <c r="N25" s="29">
        <f t="shared" si="4"/>
        <v>84</v>
      </c>
      <c r="O25" s="30">
        <v>25.0</v>
      </c>
      <c r="P25" s="29">
        <f t="shared" si="12"/>
        <v>100</v>
      </c>
      <c r="Q25" s="29">
        <f t="shared" si="13"/>
        <v>436</v>
      </c>
      <c r="R25" s="32">
        <v>21.5</v>
      </c>
      <c r="S25" s="29">
        <f t="shared" si="14"/>
        <v>86</v>
      </c>
      <c r="T25" s="32" t="s">
        <v>694</v>
      </c>
      <c r="U25" s="24">
        <f t="shared" si="8"/>
        <v>109</v>
      </c>
      <c r="V25" s="24">
        <f t="shared" si="9"/>
        <v>87.2</v>
      </c>
      <c r="W25" s="21"/>
      <c r="X25" s="21"/>
      <c r="Y25" s="21"/>
      <c r="Z25" s="21"/>
      <c r="AA25" s="21"/>
      <c r="AB25" s="21"/>
    </row>
    <row r="26" ht="34.5" customHeight="1">
      <c r="A26" s="24">
        <v>22.0</v>
      </c>
      <c r="B26" s="24">
        <v>190356.0</v>
      </c>
      <c r="C26" s="25" t="s">
        <v>654</v>
      </c>
      <c r="D26" s="26" t="s">
        <v>695</v>
      </c>
      <c r="E26" s="25" t="s">
        <v>21</v>
      </c>
      <c r="F26" s="27" t="s">
        <v>137</v>
      </c>
      <c r="G26" s="30">
        <v>10.0</v>
      </c>
      <c r="H26" s="29">
        <f t="shared" si="10"/>
        <v>40</v>
      </c>
      <c r="I26" s="30">
        <v>15.3</v>
      </c>
      <c r="J26" s="29">
        <f t="shared" si="11"/>
        <v>61.2</v>
      </c>
      <c r="K26" s="30">
        <v>12.5</v>
      </c>
      <c r="L26" s="29">
        <f t="shared" si="3"/>
        <v>50</v>
      </c>
      <c r="M26" s="30">
        <v>0.0</v>
      </c>
      <c r="N26" s="29">
        <f t="shared" si="4"/>
        <v>0</v>
      </c>
      <c r="O26" s="30">
        <v>12.0</v>
      </c>
      <c r="P26" s="29">
        <f t="shared" si="12"/>
        <v>48</v>
      </c>
      <c r="Q26" s="29">
        <f t="shared" si="13"/>
        <v>199.2</v>
      </c>
      <c r="R26" s="32">
        <v>12.0</v>
      </c>
      <c r="S26" s="29">
        <f t="shared" si="14"/>
        <v>48</v>
      </c>
      <c r="T26" s="32" t="s">
        <v>517</v>
      </c>
      <c r="U26" s="24">
        <f t="shared" si="8"/>
        <v>49.8</v>
      </c>
      <c r="V26" s="24">
        <f t="shared" si="9"/>
        <v>39.84</v>
      </c>
      <c r="W26" s="21"/>
      <c r="X26" s="21"/>
      <c r="Y26" s="21"/>
      <c r="Z26" s="21"/>
      <c r="AA26" s="21"/>
      <c r="AB26" s="21"/>
    </row>
    <row r="27" ht="34.5" customHeight="1">
      <c r="A27" s="24">
        <v>23.0</v>
      </c>
      <c r="B27" s="24">
        <v>200251.0</v>
      </c>
      <c r="C27" s="25" t="s">
        <v>654</v>
      </c>
      <c r="D27" s="26" t="s">
        <v>696</v>
      </c>
      <c r="E27" s="25" t="s">
        <v>21</v>
      </c>
      <c r="F27" s="27" t="s">
        <v>137</v>
      </c>
      <c r="G27" s="30">
        <v>19.5</v>
      </c>
      <c r="H27" s="29">
        <f t="shared" si="10"/>
        <v>78</v>
      </c>
      <c r="I27" s="30">
        <v>24.0</v>
      </c>
      <c r="J27" s="29">
        <f t="shared" si="11"/>
        <v>96</v>
      </c>
      <c r="K27" s="30">
        <v>25.0</v>
      </c>
      <c r="L27" s="29">
        <f t="shared" si="3"/>
        <v>100</v>
      </c>
      <c r="M27" s="30">
        <v>21.0</v>
      </c>
      <c r="N27" s="29">
        <f t="shared" si="4"/>
        <v>84</v>
      </c>
      <c r="O27" s="30">
        <v>22.0</v>
      </c>
      <c r="P27" s="29">
        <f t="shared" si="12"/>
        <v>88</v>
      </c>
      <c r="Q27" s="29">
        <f t="shared" si="13"/>
        <v>446</v>
      </c>
      <c r="R27" s="32">
        <v>22.0</v>
      </c>
      <c r="S27" s="29">
        <f t="shared" si="14"/>
        <v>88</v>
      </c>
      <c r="T27" s="32" t="s">
        <v>697</v>
      </c>
      <c r="U27" s="24">
        <f t="shared" si="8"/>
        <v>111.5</v>
      </c>
      <c r="V27" s="24">
        <f t="shared" si="9"/>
        <v>89.2</v>
      </c>
      <c r="W27" s="21"/>
      <c r="X27" s="21"/>
      <c r="Y27" s="21"/>
      <c r="Z27" s="21"/>
      <c r="AA27" s="21"/>
      <c r="AB27" s="21"/>
    </row>
    <row r="28" ht="34.5" customHeight="1">
      <c r="A28" s="24">
        <v>24.0</v>
      </c>
      <c r="B28" s="24">
        <v>120400.0</v>
      </c>
      <c r="C28" s="25" t="s">
        <v>654</v>
      </c>
      <c r="D28" s="26" t="s">
        <v>698</v>
      </c>
      <c r="E28" s="25" t="s">
        <v>21</v>
      </c>
      <c r="F28" s="27" t="s">
        <v>137</v>
      </c>
      <c r="G28" s="30">
        <v>17.0</v>
      </c>
      <c r="H28" s="29">
        <f t="shared" si="10"/>
        <v>68</v>
      </c>
      <c r="I28" s="30">
        <v>19.0</v>
      </c>
      <c r="J28" s="29">
        <f t="shared" si="11"/>
        <v>76</v>
      </c>
      <c r="K28" s="30">
        <v>20.5</v>
      </c>
      <c r="L28" s="29">
        <f t="shared" si="3"/>
        <v>82</v>
      </c>
      <c r="M28" s="30">
        <v>22.5</v>
      </c>
      <c r="N28" s="29">
        <f t="shared" si="4"/>
        <v>90</v>
      </c>
      <c r="O28" s="30">
        <v>21.5</v>
      </c>
      <c r="P28" s="29">
        <f t="shared" si="12"/>
        <v>86</v>
      </c>
      <c r="Q28" s="29">
        <f t="shared" si="13"/>
        <v>402</v>
      </c>
      <c r="R28" s="32">
        <v>16.5</v>
      </c>
      <c r="S28" s="29">
        <f t="shared" si="14"/>
        <v>66</v>
      </c>
      <c r="T28" s="32" t="s">
        <v>683</v>
      </c>
      <c r="U28" s="24">
        <f t="shared" si="8"/>
        <v>100.5</v>
      </c>
      <c r="V28" s="24">
        <f t="shared" si="9"/>
        <v>80.4</v>
      </c>
      <c r="W28" s="21"/>
      <c r="X28" s="21"/>
      <c r="Y28" s="21"/>
      <c r="Z28" s="21"/>
      <c r="AA28" s="21"/>
      <c r="AB28" s="21"/>
    </row>
    <row r="29" ht="34.5" customHeight="1">
      <c r="A29" s="24">
        <v>25.0</v>
      </c>
      <c r="B29" s="24">
        <v>120205.0</v>
      </c>
      <c r="C29" s="25" t="s">
        <v>654</v>
      </c>
      <c r="D29" s="26" t="s">
        <v>699</v>
      </c>
      <c r="E29" s="25" t="s">
        <v>25</v>
      </c>
      <c r="F29" s="27" t="s">
        <v>137</v>
      </c>
      <c r="G29" s="30">
        <v>20.0</v>
      </c>
      <c r="H29" s="29">
        <f t="shared" si="10"/>
        <v>80</v>
      </c>
      <c r="I29" s="30">
        <v>23.3</v>
      </c>
      <c r="J29" s="29">
        <f t="shared" si="11"/>
        <v>93.2</v>
      </c>
      <c r="K29" s="30">
        <v>25.0</v>
      </c>
      <c r="L29" s="29">
        <f t="shared" si="3"/>
        <v>100</v>
      </c>
      <c r="M29" s="30">
        <v>23.5</v>
      </c>
      <c r="N29" s="29">
        <f t="shared" si="4"/>
        <v>94</v>
      </c>
      <c r="O29" s="30">
        <v>24.0</v>
      </c>
      <c r="P29" s="29">
        <f t="shared" si="12"/>
        <v>96</v>
      </c>
      <c r="Q29" s="29">
        <f t="shared" si="13"/>
        <v>463.2</v>
      </c>
      <c r="R29" s="32">
        <v>20.5</v>
      </c>
      <c r="S29" s="29">
        <f t="shared" si="14"/>
        <v>82</v>
      </c>
      <c r="T29" s="32" t="s">
        <v>700</v>
      </c>
      <c r="U29" s="24">
        <f t="shared" si="8"/>
        <v>115.8</v>
      </c>
      <c r="V29" s="24">
        <f t="shared" si="9"/>
        <v>92.64</v>
      </c>
      <c r="W29" s="21"/>
      <c r="X29" s="21"/>
      <c r="Y29" s="21"/>
      <c r="Z29" s="21"/>
      <c r="AA29" s="21"/>
      <c r="AB29" s="21"/>
    </row>
    <row r="30" ht="34.5" customHeight="1">
      <c r="A30" s="24">
        <v>26.0</v>
      </c>
      <c r="B30" s="24">
        <v>190492.0</v>
      </c>
      <c r="C30" s="25" t="s">
        <v>654</v>
      </c>
      <c r="D30" s="26" t="s">
        <v>701</v>
      </c>
      <c r="E30" s="25" t="s">
        <v>21</v>
      </c>
      <c r="F30" s="27" t="s">
        <v>137</v>
      </c>
      <c r="G30" s="30"/>
      <c r="H30" s="29"/>
      <c r="I30" s="29"/>
      <c r="J30" s="29"/>
      <c r="K30" s="29"/>
      <c r="L30" s="29">
        <f t="shared" si="3"/>
        <v>0</v>
      </c>
      <c r="M30" s="30">
        <v>0.0</v>
      </c>
      <c r="N30" s="29">
        <f t="shared" si="4"/>
        <v>0</v>
      </c>
      <c r="O30" s="29"/>
      <c r="P30" s="30"/>
      <c r="Q30" s="29">
        <f t="shared" si="13"/>
        <v>0</v>
      </c>
      <c r="R30" s="32"/>
      <c r="S30" s="29"/>
      <c r="T30" s="32" t="s">
        <v>443</v>
      </c>
      <c r="U30" s="24">
        <f t="shared" si="8"/>
        <v>0</v>
      </c>
      <c r="V30" s="24">
        <f t="shared" si="9"/>
        <v>0</v>
      </c>
      <c r="W30" s="21"/>
      <c r="X30" s="21"/>
      <c r="Y30" s="21"/>
      <c r="Z30" s="21"/>
      <c r="AA30" s="21"/>
      <c r="AB30" s="21"/>
    </row>
    <row r="31" ht="34.5" customHeight="1">
      <c r="A31" s="24">
        <v>27.0</v>
      </c>
      <c r="B31" s="24">
        <v>120108.0</v>
      </c>
      <c r="C31" s="25" t="s">
        <v>654</v>
      </c>
      <c r="D31" s="26" t="s">
        <v>702</v>
      </c>
      <c r="E31" s="25" t="s">
        <v>25</v>
      </c>
      <c r="F31" s="27" t="s">
        <v>137</v>
      </c>
      <c r="G31" s="30">
        <v>21.0</v>
      </c>
      <c r="H31" s="29">
        <f t="shared" ref="H31:H38" si="15">G31*4</f>
        <v>84</v>
      </c>
      <c r="I31" s="30">
        <v>24.8</v>
      </c>
      <c r="J31" s="29">
        <f t="shared" ref="J31:J35" si="16">I31*4</f>
        <v>99.2</v>
      </c>
      <c r="K31" s="30">
        <v>21.0</v>
      </c>
      <c r="L31" s="29">
        <f t="shared" si="3"/>
        <v>84</v>
      </c>
      <c r="M31" s="30">
        <v>24.5</v>
      </c>
      <c r="N31" s="29">
        <f t="shared" si="4"/>
        <v>98</v>
      </c>
      <c r="O31" s="30">
        <v>24.5</v>
      </c>
      <c r="P31" s="29">
        <f t="shared" ref="P31:P35" si="17">O31*4</f>
        <v>98</v>
      </c>
      <c r="Q31" s="29">
        <f t="shared" si="13"/>
        <v>463.2</v>
      </c>
      <c r="R31" s="32">
        <v>19.5</v>
      </c>
      <c r="S31" s="29">
        <f t="shared" ref="S31:S35" si="18">R31*4</f>
        <v>78</v>
      </c>
      <c r="T31" s="32" t="s">
        <v>703</v>
      </c>
      <c r="U31" s="24">
        <f t="shared" si="8"/>
        <v>115.8</v>
      </c>
      <c r="V31" s="24">
        <f t="shared" si="9"/>
        <v>92.64</v>
      </c>
      <c r="W31" s="21"/>
      <c r="X31" s="21"/>
      <c r="Y31" s="21"/>
      <c r="Z31" s="21"/>
      <c r="AA31" s="21"/>
      <c r="AB31" s="21"/>
    </row>
    <row r="32" ht="34.5" customHeight="1">
      <c r="A32" s="24">
        <v>28.0</v>
      </c>
      <c r="B32" s="24">
        <v>120064.0</v>
      </c>
      <c r="C32" s="25" t="s">
        <v>654</v>
      </c>
      <c r="D32" s="26" t="s">
        <v>704</v>
      </c>
      <c r="E32" s="25" t="s">
        <v>25</v>
      </c>
      <c r="F32" s="27" t="s">
        <v>137</v>
      </c>
      <c r="G32" s="30">
        <v>22.5</v>
      </c>
      <c r="H32" s="29">
        <f t="shared" si="15"/>
        <v>90</v>
      </c>
      <c r="I32" s="30">
        <v>24.3</v>
      </c>
      <c r="J32" s="29">
        <f t="shared" si="16"/>
        <v>97.2</v>
      </c>
      <c r="K32" s="30">
        <v>19.0</v>
      </c>
      <c r="L32" s="29">
        <f t="shared" si="3"/>
        <v>76</v>
      </c>
      <c r="M32" s="30">
        <v>22.5</v>
      </c>
      <c r="N32" s="29">
        <f t="shared" si="4"/>
        <v>90</v>
      </c>
      <c r="O32" s="30">
        <v>21.5</v>
      </c>
      <c r="P32" s="29">
        <f t="shared" si="17"/>
        <v>86</v>
      </c>
      <c r="Q32" s="29">
        <f t="shared" si="13"/>
        <v>439.2</v>
      </c>
      <c r="R32" s="32">
        <v>20.0</v>
      </c>
      <c r="S32" s="29">
        <f t="shared" si="18"/>
        <v>80</v>
      </c>
      <c r="T32" s="32" t="s">
        <v>703</v>
      </c>
      <c r="U32" s="24">
        <f t="shared" si="8"/>
        <v>109.8</v>
      </c>
      <c r="V32" s="24">
        <f t="shared" si="9"/>
        <v>87.84</v>
      </c>
      <c r="W32" s="21"/>
      <c r="X32" s="21"/>
      <c r="Y32" s="21"/>
      <c r="Z32" s="21"/>
      <c r="AA32" s="21"/>
      <c r="AB32" s="21"/>
    </row>
    <row r="33" ht="34.5" customHeight="1">
      <c r="A33" s="24">
        <v>29.0</v>
      </c>
      <c r="B33" s="24">
        <v>220166.0</v>
      </c>
      <c r="C33" s="25" t="s">
        <v>654</v>
      </c>
      <c r="D33" s="26" t="s">
        <v>705</v>
      </c>
      <c r="E33" s="25" t="s">
        <v>21</v>
      </c>
      <c r="F33" s="27" t="s">
        <v>137</v>
      </c>
      <c r="G33" s="30">
        <v>18.0</v>
      </c>
      <c r="H33" s="29">
        <f t="shared" si="15"/>
        <v>72</v>
      </c>
      <c r="I33" s="30">
        <v>24.0</v>
      </c>
      <c r="J33" s="29">
        <f t="shared" si="16"/>
        <v>96</v>
      </c>
      <c r="K33" s="30">
        <v>18.0</v>
      </c>
      <c r="L33" s="29">
        <f t="shared" si="3"/>
        <v>72</v>
      </c>
      <c r="M33" s="30">
        <v>17.5</v>
      </c>
      <c r="N33" s="29">
        <f t="shared" si="4"/>
        <v>70</v>
      </c>
      <c r="O33" s="30">
        <v>16.5</v>
      </c>
      <c r="P33" s="29">
        <f t="shared" si="17"/>
        <v>66</v>
      </c>
      <c r="Q33" s="29">
        <f t="shared" si="13"/>
        <v>376</v>
      </c>
      <c r="R33" s="32">
        <v>23.0</v>
      </c>
      <c r="S33" s="29">
        <f t="shared" si="18"/>
        <v>92</v>
      </c>
      <c r="T33" s="32" t="s">
        <v>706</v>
      </c>
      <c r="U33" s="24">
        <f t="shared" si="8"/>
        <v>94</v>
      </c>
      <c r="V33" s="24">
        <f t="shared" si="9"/>
        <v>75.2</v>
      </c>
      <c r="W33" s="21"/>
      <c r="X33" s="21"/>
      <c r="Y33" s="21"/>
      <c r="Z33" s="21"/>
      <c r="AA33" s="21"/>
      <c r="AB33" s="21"/>
    </row>
    <row r="34" ht="34.5" customHeight="1">
      <c r="A34" s="24">
        <v>30.0</v>
      </c>
      <c r="B34" s="24">
        <v>220165.0</v>
      </c>
      <c r="C34" s="25" t="s">
        <v>654</v>
      </c>
      <c r="D34" s="26" t="s">
        <v>707</v>
      </c>
      <c r="E34" s="25" t="s">
        <v>25</v>
      </c>
      <c r="F34" s="27" t="s">
        <v>137</v>
      </c>
      <c r="G34" s="30">
        <v>19.0</v>
      </c>
      <c r="H34" s="29">
        <f t="shared" si="15"/>
        <v>76</v>
      </c>
      <c r="I34" s="30">
        <v>23.3</v>
      </c>
      <c r="J34" s="29">
        <f t="shared" si="16"/>
        <v>93.2</v>
      </c>
      <c r="K34" s="30">
        <v>20.0</v>
      </c>
      <c r="L34" s="29">
        <f t="shared" si="3"/>
        <v>80</v>
      </c>
      <c r="M34" s="30">
        <v>23.0</v>
      </c>
      <c r="N34" s="29">
        <f t="shared" si="4"/>
        <v>92</v>
      </c>
      <c r="O34" s="30">
        <v>20.0</v>
      </c>
      <c r="P34" s="29">
        <f t="shared" si="17"/>
        <v>80</v>
      </c>
      <c r="Q34" s="29">
        <f t="shared" si="13"/>
        <v>421.2</v>
      </c>
      <c r="R34" s="32">
        <v>20.0</v>
      </c>
      <c r="S34" s="29">
        <f t="shared" si="18"/>
        <v>80</v>
      </c>
      <c r="T34" s="32" t="s">
        <v>508</v>
      </c>
      <c r="U34" s="24">
        <f t="shared" si="8"/>
        <v>105.3</v>
      </c>
      <c r="V34" s="24">
        <f t="shared" si="9"/>
        <v>84.24</v>
      </c>
      <c r="W34" s="21"/>
      <c r="X34" s="21"/>
      <c r="Y34" s="21"/>
      <c r="Z34" s="21"/>
      <c r="AA34" s="21"/>
      <c r="AB34" s="21"/>
    </row>
    <row r="35" ht="34.5" customHeight="1">
      <c r="A35" s="24">
        <v>31.0</v>
      </c>
      <c r="B35" s="24">
        <v>120295.0</v>
      </c>
      <c r="C35" s="25" t="s">
        <v>654</v>
      </c>
      <c r="D35" s="26" t="s">
        <v>708</v>
      </c>
      <c r="E35" s="24" t="s">
        <v>21</v>
      </c>
      <c r="F35" s="27" t="s">
        <v>137</v>
      </c>
      <c r="G35" s="30">
        <v>16.5</v>
      </c>
      <c r="H35" s="29">
        <f t="shared" si="15"/>
        <v>66</v>
      </c>
      <c r="I35" s="30">
        <v>14.0</v>
      </c>
      <c r="J35" s="29">
        <f t="shared" si="16"/>
        <v>56</v>
      </c>
      <c r="K35" s="30">
        <v>12.0</v>
      </c>
      <c r="L35" s="29">
        <f t="shared" si="3"/>
        <v>48</v>
      </c>
      <c r="M35" s="30">
        <v>17.0</v>
      </c>
      <c r="N35" s="29">
        <f t="shared" si="4"/>
        <v>68</v>
      </c>
      <c r="O35" s="30">
        <v>10.0</v>
      </c>
      <c r="P35" s="29">
        <f t="shared" si="17"/>
        <v>40</v>
      </c>
      <c r="Q35" s="29">
        <f t="shared" si="13"/>
        <v>278</v>
      </c>
      <c r="R35" s="32">
        <v>13.5</v>
      </c>
      <c r="S35" s="29">
        <f t="shared" si="18"/>
        <v>54</v>
      </c>
      <c r="T35" s="32" t="s">
        <v>709</v>
      </c>
      <c r="U35" s="24">
        <f t="shared" si="8"/>
        <v>69.5</v>
      </c>
      <c r="V35" s="24">
        <f t="shared" si="9"/>
        <v>55.6</v>
      </c>
      <c r="W35" s="21"/>
      <c r="X35" s="21"/>
      <c r="Y35" s="21"/>
      <c r="Z35" s="21"/>
      <c r="AA35" s="21"/>
      <c r="AB35" s="21"/>
    </row>
    <row r="36" ht="34.5" customHeight="1">
      <c r="A36" s="24">
        <v>32.0</v>
      </c>
      <c r="B36" s="24">
        <v>130400.0</v>
      </c>
      <c r="C36" s="25" t="s">
        <v>654</v>
      </c>
      <c r="D36" s="26" t="s">
        <v>710</v>
      </c>
      <c r="E36" s="25" t="s">
        <v>21</v>
      </c>
      <c r="F36" s="27" t="s">
        <v>137</v>
      </c>
      <c r="G36" s="30"/>
      <c r="H36" s="29">
        <f t="shared" si="15"/>
        <v>0</v>
      </c>
      <c r="I36" s="29"/>
      <c r="J36" s="29"/>
      <c r="K36" s="29"/>
      <c r="L36" s="29">
        <f t="shared" si="3"/>
        <v>0</v>
      </c>
      <c r="M36" s="30">
        <v>0.0</v>
      </c>
      <c r="N36" s="29">
        <f t="shared" si="4"/>
        <v>0</v>
      </c>
      <c r="O36" s="29"/>
      <c r="P36" s="30"/>
      <c r="Q36" s="29">
        <f t="shared" si="13"/>
        <v>0</v>
      </c>
      <c r="R36" s="39"/>
      <c r="S36" s="29"/>
      <c r="T36" s="39"/>
      <c r="U36" s="24">
        <f t="shared" si="8"/>
        <v>0</v>
      </c>
      <c r="V36" s="24">
        <f t="shared" si="9"/>
        <v>0</v>
      </c>
      <c r="W36" s="21"/>
      <c r="X36" s="21"/>
      <c r="Y36" s="21"/>
      <c r="Z36" s="21"/>
      <c r="AA36" s="21"/>
      <c r="AB36" s="21"/>
    </row>
    <row r="37" ht="34.5" customHeight="1">
      <c r="A37" s="24">
        <v>33.0</v>
      </c>
      <c r="B37" s="24">
        <v>150416.0</v>
      </c>
      <c r="C37" s="25" t="s">
        <v>654</v>
      </c>
      <c r="D37" s="26" t="s">
        <v>711</v>
      </c>
      <c r="E37" s="27" t="s">
        <v>21</v>
      </c>
      <c r="F37" s="27" t="s">
        <v>137</v>
      </c>
      <c r="G37" s="30">
        <v>10.5</v>
      </c>
      <c r="H37" s="29">
        <f t="shared" si="15"/>
        <v>42</v>
      </c>
      <c r="I37" s="30">
        <v>16.0</v>
      </c>
      <c r="J37" s="29">
        <f t="shared" ref="J37:J38" si="19">I37*4</f>
        <v>64</v>
      </c>
      <c r="K37" s="30">
        <v>20.0</v>
      </c>
      <c r="L37" s="29">
        <f t="shared" si="3"/>
        <v>80</v>
      </c>
      <c r="M37" s="30">
        <v>16.5</v>
      </c>
      <c r="N37" s="29">
        <f t="shared" si="4"/>
        <v>66</v>
      </c>
      <c r="O37" s="30">
        <v>10.0</v>
      </c>
      <c r="P37" s="29">
        <f t="shared" ref="P37:P38" si="20">O37*4</f>
        <v>40</v>
      </c>
      <c r="Q37" s="29">
        <f t="shared" si="13"/>
        <v>292</v>
      </c>
      <c r="R37" s="32">
        <v>19.0</v>
      </c>
      <c r="S37" s="29">
        <f t="shared" ref="S37:S41" si="21">R37*4</f>
        <v>76</v>
      </c>
      <c r="T37" s="32" t="s">
        <v>712</v>
      </c>
      <c r="U37" s="24">
        <f t="shared" si="8"/>
        <v>73</v>
      </c>
      <c r="V37" s="24">
        <f t="shared" si="9"/>
        <v>58.4</v>
      </c>
      <c r="W37" s="21"/>
      <c r="X37" s="21"/>
      <c r="Y37" s="21"/>
      <c r="Z37" s="21"/>
      <c r="AA37" s="21"/>
      <c r="AB37" s="21"/>
    </row>
    <row r="38" ht="34.5" customHeight="1">
      <c r="A38" s="24">
        <v>34.0</v>
      </c>
      <c r="B38" s="24">
        <v>230362.0</v>
      </c>
      <c r="C38" s="25" t="s">
        <v>654</v>
      </c>
      <c r="D38" s="26" t="s">
        <v>713</v>
      </c>
      <c r="E38" s="24" t="s">
        <v>25</v>
      </c>
      <c r="F38" s="27" t="s">
        <v>137</v>
      </c>
      <c r="G38" s="30">
        <v>19.0</v>
      </c>
      <c r="H38" s="29">
        <f t="shared" si="15"/>
        <v>76</v>
      </c>
      <c r="I38" s="30">
        <v>21.0</v>
      </c>
      <c r="J38" s="29">
        <f t="shared" si="19"/>
        <v>84</v>
      </c>
      <c r="K38" s="30">
        <v>15.0</v>
      </c>
      <c r="L38" s="29">
        <f t="shared" si="3"/>
        <v>60</v>
      </c>
      <c r="M38" s="30">
        <v>13.0</v>
      </c>
      <c r="N38" s="29">
        <f t="shared" si="4"/>
        <v>52</v>
      </c>
      <c r="O38" s="30">
        <v>13.0</v>
      </c>
      <c r="P38" s="29">
        <f t="shared" si="20"/>
        <v>52</v>
      </c>
      <c r="Q38" s="29">
        <f t="shared" si="13"/>
        <v>324</v>
      </c>
      <c r="R38" s="32">
        <v>23.0</v>
      </c>
      <c r="S38" s="29">
        <f t="shared" si="21"/>
        <v>92</v>
      </c>
      <c r="T38" s="32" t="s">
        <v>714</v>
      </c>
      <c r="U38" s="24">
        <f t="shared" si="8"/>
        <v>81</v>
      </c>
      <c r="V38" s="24">
        <f t="shared" si="9"/>
        <v>64.8</v>
      </c>
      <c r="W38" s="21"/>
      <c r="X38" s="21"/>
      <c r="Y38" s="21"/>
      <c r="Z38" s="21"/>
      <c r="AA38" s="21"/>
      <c r="AB38" s="21"/>
    </row>
    <row r="39" ht="34.5" customHeight="1">
      <c r="A39" s="24">
        <v>35.0</v>
      </c>
      <c r="B39" s="78">
        <v>230262.0</v>
      </c>
      <c r="C39" s="78"/>
      <c r="D39" s="78" t="s">
        <v>398</v>
      </c>
      <c r="E39" s="43" t="s">
        <v>715</v>
      </c>
      <c r="F39" s="43" t="s">
        <v>22</v>
      </c>
      <c r="G39" s="29"/>
      <c r="H39" s="29"/>
      <c r="I39" s="29"/>
      <c r="J39" s="29"/>
      <c r="K39" s="29"/>
      <c r="L39" s="29">
        <f t="shared" si="3"/>
        <v>0</v>
      </c>
      <c r="M39" s="29"/>
      <c r="N39" s="29">
        <f t="shared" si="4"/>
        <v>0</v>
      </c>
      <c r="O39" s="29"/>
      <c r="P39" s="30"/>
      <c r="Q39" s="29">
        <f t="shared" si="13"/>
        <v>0</v>
      </c>
      <c r="R39" s="39"/>
      <c r="S39" s="29">
        <f t="shared" si="21"/>
        <v>0</v>
      </c>
      <c r="T39" s="39"/>
      <c r="U39" s="24"/>
      <c r="V39" s="24"/>
      <c r="W39" s="21"/>
      <c r="X39" s="21"/>
      <c r="Y39" s="21"/>
      <c r="Z39" s="21"/>
      <c r="AA39" s="21"/>
      <c r="AB39" s="21"/>
    </row>
    <row r="40" ht="34.5" customHeight="1">
      <c r="A40" s="24">
        <v>36.0</v>
      </c>
      <c r="B40" s="24">
        <v>230269.0</v>
      </c>
      <c r="C40" s="24"/>
      <c r="D40" s="26" t="s">
        <v>404</v>
      </c>
      <c r="E40" s="24" t="s">
        <v>715</v>
      </c>
      <c r="F40" s="24" t="s">
        <v>22</v>
      </c>
      <c r="G40" s="27"/>
      <c r="H40" s="29"/>
      <c r="I40" s="29"/>
      <c r="J40" s="29"/>
      <c r="K40" s="29"/>
      <c r="L40" s="29">
        <f t="shared" si="3"/>
        <v>0</v>
      </c>
      <c r="M40" s="29"/>
      <c r="N40" s="29">
        <f t="shared" si="4"/>
        <v>0</v>
      </c>
      <c r="O40" s="29"/>
      <c r="P40" s="30"/>
      <c r="Q40" s="29">
        <f t="shared" si="13"/>
        <v>0</v>
      </c>
      <c r="R40" s="78"/>
      <c r="S40" s="29">
        <f t="shared" si="21"/>
        <v>0</v>
      </c>
      <c r="T40" s="78"/>
      <c r="U40" s="24"/>
      <c r="V40" s="24"/>
      <c r="W40" s="21"/>
      <c r="X40" s="21"/>
      <c r="Y40" s="21"/>
      <c r="Z40" s="21"/>
      <c r="AA40" s="21"/>
      <c r="AB40" s="21"/>
    </row>
    <row r="41" ht="34.5" hidden="1" customHeight="1">
      <c r="A41" s="24">
        <v>37.0</v>
      </c>
      <c r="B41" s="24"/>
      <c r="C41" s="24"/>
      <c r="D41" s="26"/>
      <c r="E41" s="24"/>
      <c r="F41" s="24"/>
      <c r="G41" s="27"/>
      <c r="H41" s="24"/>
      <c r="I41" s="27"/>
      <c r="J41" s="24"/>
      <c r="K41" s="34"/>
      <c r="L41" s="24"/>
      <c r="M41" s="34"/>
      <c r="N41" s="24"/>
      <c r="O41" s="34"/>
      <c r="P41" s="24"/>
      <c r="Q41" s="24"/>
      <c r="R41" s="78"/>
      <c r="S41" s="29">
        <f t="shared" si="21"/>
        <v>0</v>
      </c>
      <c r="T41" s="78"/>
      <c r="U41" s="24"/>
      <c r="V41" s="24"/>
      <c r="W41" s="21"/>
      <c r="X41" s="21"/>
      <c r="Y41" s="21"/>
      <c r="Z41" s="21"/>
      <c r="AA41" s="21"/>
      <c r="AB41" s="21"/>
    </row>
    <row r="42" ht="34.5" hidden="1" customHeight="1">
      <c r="A42" s="24">
        <v>38.0</v>
      </c>
      <c r="B42" s="24"/>
      <c r="C42" s="24"/>
      <c r="D42" s="26"/>
      <c r="E42" s="24"/>
      <c r="F42" s="24"/>
      <c r="G42" s="27"/>
      <c r="H42" s="24"/>
      <c r="I42" s="27"/>
      <c r="J42" s="24"/>
      <c r="K42" s="34"/>
      <c r="L42" s="24"/>
      <c r="M42" s="34"/>
      <c r="N42" s="24"/>
      <c r="O42" s="34"/>
      <c r="P42" s="24"/>
      <c r="Q42" s="24"/>
      <c r="R42" s="78"/>
      <c r="S42" s="78"/>
      <c r="T42" s="78"/>
      <c r="U42" s="24"/>
      <c r="V42" s="24"/>
      <c r="W42" s="21"/>
      <c r="X42" s="21"/>
      <c r="Y42" s="21"/>
      <c r="Z42" s="21"/>
      <c r="AA42" s="21"/>
      <c r="AB42" s="21"/>
    </row>
    <row r="43" ht="34.5" hidden="1" customHeight="1">
      <c r="A43" s="24">
        <v>39.0</v>
      </c>
      <c r="B43" s="24"/>
      <c r="C43" s="24"/>
      <c r="D43" s="26"/>
      <c r="E43" s="24"/>
      <c r="F43" s="24"/>
      <c r="G43" s="27"/>
      <c r="H43" s="24"/>
      <c r="I43" s="27"/>
      <c r="J43" s="24"/>
      <c r="K43" s="34"/>
      <c r="L43" s="24"/>
      <c r="M43" s="34"/>
      <c r="N43" s="24"/>
      <c r="O43" s="34"/>
      <c r="P43" s="24"/>
      <c r="Q43" s="24"/>
      <c r="R43" s="78"/>
      <c r="S43" s="78"/>
      <c r="T43" s="78"/>
      <c r="U43" s="24"/>
      <c r="V43" s="24"/>
      <c r="W43" s="21"/>
      <c r="X43" s="21"/>
      <c r="Y43" s="21"/>
      <c r="Z43" s="21"/>
      <c r="AA43" s="21"/>
      <c r="AB43" s="21"/>
    </row>
    <row r="44" ht="15.75" customHeight="1">
      <c r="A44" s="24"/>
      <c r="B44" s="24"/>
      <c r="C44" s="24"/>
      <c r="D44" s="26"/>
      <c r="E44" s="24"/>
      <c r="F44" s="24"/>
      <c r="G44" s="26"/>
      <c r="H44" s="81"/>
      <c r="I44" s="8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1"/>
      <c r="X44" s="21"/>
      <c r="Y44" s="21"/>
      <c r="Z44" s="21"/>
      <c r="AA44" s="21"/>
      <c r="AB44" s="21"/>
    </row>
    <row r="45" ht="14.25" customHeight="1">
      <c r="A45" s="42"/>
      <c r="B45" s="43"/>
      <c r="C45" s="43"/>
      <c r="D45" s="48" t="s">
        <v>67</v>
      </c>
      <c r="E45" s="49"/>
      <c r="F45" s="49"/>
      <c r="G45" s="44"/>
      <c r="H45" s="169">
        <f>AVERAGE(H5:H44)</f>
        <v>65.21212121</v>
      </c>
      <c r="I45" s="169"/>
      <c r="J45" s="169">
        <f>AVERAGE(J5:J44)</f>
        <v>81.9</v>
      </c>
      <c r="K45" s="169"/>
      <c r="L45" s="169">
        <f>AVERAGE(L5:L44)</f>
        <v>65.2</v>
      </c>
      <c r="M45" s="169"/>
      <c r="N45" s="169">
        <f>AVERAGE(N5:N44)</f>
        <v>63.88888889</v>
      </c>
      <c r="O45" s="169"/>
      <c r="P45" s="169">
        <f>AVERAGE(P5:P44)</f>
        <v>66.625</v>
      </c>
      <c r="Q45" s="169"/>
      <c r="R45" s="169"/>
      <c r="S45" s="169"/>
      <c r="T45" s="169"/>
      <c r="U45" s="169"/>
      <c r="V45" s="169">
        <f>AVERAGE(V5:V44)</f>
        <v>67.95294118</v>
      </c>
      <c r="W45" s="4"/>
      <c r="X45" s="4"/>
      <c r="Y45" s="4"/>
      <c r="Z45" s="4"/>
      <c r="AA45" s="4"/>
      <c r="AB45" s="4"/>
    </row>
    <row r="46" ht="14.25" customHeight="1">
      <c r="A46" s="42"/>
      <c r="B46" s="43"/>
      <c r="C46" s="43"/>
      <c r="D46" s="253" t="s">
        <v>68</v>
      </c>
      <c r="E46" s="154"/>
      <c r="F46" s="154"/>
      <c r="G46" s="172"/>
      <c r="H46" s="24">
        <f>MAX(H5:H44)</f>
        <v>90</v>
      </c>
      <c r="I46" s="24"/>
      <c r="J46" s="24">
        <f>MAX(J5:J44)</f>
        <v>100</v>
      </c>
      <c r="K46" s="24"/>
      <c r="L46" s="24">
        <f>MAX(L5:L44)</f>
        <v>100</v>
      </c>
      <c r="M46" s="24"/>
      <c r="N46" s="24">
        <f>MAX(N5:N44)</f>
        <v>98</v>
      </c>
      <c r="O46" s="24"/>
      <c r="P46" s="24">
        <f>MAX(P5:P44)</f>
        <v>100</v>
      </c>
      <c r="Q46" s="24"/>
      <c r="R46" s="24"/>
      <c r="S46" s="24"/>
      <c r="T46" s="24"/>
      <c r="U46" s="24"/>
      <c r="V46" s="24">
        <f>MAX(V5:V44)</f>
        <v>92.64</v>
      </c>
      <c r="W46" s="4"/>
      <c r="X46" s="4"/>
      <c r="Y46" s="4"/>
      <c r="Z46" s="4"/>
      <c r="AA46" s="4"/>
      <c r="AB46" s="4"/>
    </row>
    <row r="47" ht="16.5" customHeight="1">
      <c r="A47" s="86"/>
      <c r="B47" s="86"/>
      <c r="C47" s="86"/>
      <c r="D47" s="253" t="s">
        <v>69</v>
      </c>
      <c r="E47" s="154"/>
      <c r="F47" s="154"/>
      <c r="G47" s="172"/>
      <c r="H47" s="24">
        <f>MIN(H5:H44)</f>
        <v>0</v>
      </c>
      <c r="I47" s="24"/>
      <c r="J47" s="24">
        <f>MIN(J5:J44)</f>
        <v>0</v>
      </c>
      <c r="K47" s="24"/>
      <c r="L47" s="24">
        <f>MIN(L5:L44)</f>
        <v>0</v>
      </c>
      <c r="M47" s="24"/>
      <c r="N47" s="24">
        <f>MIN(N5:N44)</f>
        <v>0</v>
      </c>
      <c r="O47" s="24"/>
      <c r="P47" s="24">
        <f>MIN(P5:P44)</f>
        <v>0</v>
      </c>
      <c r="Q47" s="24"/>
      <c r="R47" s="24"/>
      <c r="S47" s="24"/>
      <c r="T47" s="24"/>
      <c r="U47" s="24"/>
      <c r="V47" s="24">
        <f>MIN(V5:V44)</f>
        <v>0</v>
      </c>
      <c r="W47" s="4"/>
      <c r="X47" s="4"/>
      <c r="Y47" s="4"/>
      <c r="Z47" s="4"/>
      <c r="AA47" s="4"/>
      <c r="AB47" s="4"/>
    </row>
    <row r="48" ht="15.75" customHeight="1">
      <c r="A48" s="87"/>
      <c r="B48" s="47"/>
      <c r="C48" s="46"/>
      <c r="D48" s="211" t="s">
        <v>70</v>
      </c>
      <c r="E48" s="56"/>
      <c r="F48" s="56"/>
      <c r="G48" s="173"/>
      <c r="H48" s="24">
        <f>COUNTIFS(H5:H42, "&lt;40")</f>
        <v>2</v>
      </c>
      <c r="I48" s="24"/>
      <c r="J48" s="24">
        <f>COUNTIFS(J5:J42, "&lt;40")</f>
        <v>1</v>
      </c>
      <c r="K48" s="24"/>
      <c r="L48" s="24">
        <f>COUNTIFS(L5:L42, "&lt;40")</f>
        <v>5</v>
      </c>
      <c r="M48" s="24"/>
      <c r="N48" s="24">
        <f>COUNTIFS(N5:N42, "&lt;40")</f>
        <v>6</v>
      </c>
      <c r="O48" s="24"/>
      <c r="P48" s="24">
        <f>COUNTIFS(P5:P42, "&lt;40")</f>
        <v>3</v>
      </c>
      <c r="Q48" s="24"/>
      <c r="R48" s="24"/>
      <c r="S48" s="24"/>
      <c r="T48" s="24"/>
      <c r="U48" s="24"/>
      <c r="V48" s="24">
        <f>COUNTIFS(V5:V42, "&lt;=4")</f>
        <v>3</v>
      </c>
      <c r="W48" s="4"/>
      <c r="X48" s="4"/>
      <c r="Y48" s="4"/>
      <c r="Z48" s="4"/>
      <c r="AA48" s="4"/>
      <c r="AB48" s="4"/>
    </row>
    <row r="49" ht="15.75" customHeight="1">
      <c r="A49" s="46"/>
      <c r="B49" s="24"/>
      <c r="C49" s="24"/>
      <c r="D49" s="211" t="s">
        <v>71</v>
      </c>
      <c r="E49" s="56"/>
      <c r="F49" s="56"/>
      <c r="G49" s="173"/>
      <c r="H49" s="24">
        <f>COUNTIFS(H5:H42, "&gt;=60")</f>
        <v>25</v>
      </c>
      <c r="I49" s="24"/>
      <c r="J49" s="24">
        <f>COUNTIFS(J5:J42, "&gt;=60")</f>
        <v>28</v>
      </c>
      <c r="K49" s="24"/>
      <c r="L49" s="24">
        <f>COUNTIFS(L5:L42, "&gt;=60")</f>
        <v>24</v>
      </c>
      <c r="M49" s="24"/>
      <c r="N49" s="24">
        <f>COUNTIFS(N5:N42, "&gt;=60")</f>
        <v>26</v>
      </c>
      <c r="O49" s="24"/>
      <c r="P49" s="24">
        <f>COUNTIFS(P5:P42, "&gt;=60")</f>
        <v>20</v>
      </c>
      <c r="Q49" s="24"/>
      <c r="R49" s="24"/>
      <c r="S49" s="24"/>
      <c r="T49" s="24"/>
      <c r="U49" s="24"/>
      <c r="V49" s="24">
        <f>COUNTIFS(V5:V42, "&gt;=6")</f>
        <v>31</v>
      </c>
      <c r="W49" s="58"/>
      <c r="X49" s="58"/>
      <c r="Y49" s="58"/>
      <c r="Z49" s="58"/>
      <c r="AA49" s="58"/>
      <c r="AB49" s="58"/>
    </row>
    <row r="50" ht="15.75" customHeight="1">
      <c r="A50" s="156" t="s">
        <v>72</v>
      </c>
      <c r="B50" s="58"/>
      <c r="C50" s="4"/>
      <c r="D50" s="4"/>
      <c r="E50" s="152"/>
      <c r="F50" s="152"/>
      <c r="G50" s="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4"/>
      <c r="Y50" s="4"/>
      <c r="Z50" s="4"/>
      <c r="AA50" s="4"/>
      <c r="AB50" s="4"/>
    </row>
    <row r="51" ht="15.75" customHeight="1">
      <c r="A51" s="4"/>
      <c r="B51" s="58"/>
      <c r="C51" s="4"/>
      <c r="D51" s="4"/>
      <c r="E51" s="152"/>
      <c r="F51" s="152"/>
      <c r="G51" s="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4"/>
      <c r="Y51" s="4"/>
      <c r="Z51" s="4"/>
      <c r="AA51" s="4"/>
      <c r="AB51" s="4"/>
    </row>
    <row r="52" ht="12.75" customHeight="1">
      <c r="A52" s="156"/>
      <c r="B52" s="58"/>
      <c r="C52" s="4"/>
      <c r="D52" s="4"/>
      <c r="E52" s="152"/>
      <c r="F52" s="152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4"/>
      <c r="Y52" s="4"/>
      <c r="Z52" s="4"/>
      <c r="AA52" s="4"/>
      <c r="AB52" s="4"/>
    </row>
    <row r="53" ht="15.75" customHeight="1">
      <c r="A53" s="157" t="s">
        <v>73</v>
      </c>
      <c r="B53" s="157"/>
      <c r="C53" s="157"/>
      <c r="D53" s="4"/>
      <c r="E53" s="152"/>
      <c r="F53" s="152"/>
      <c r="G53" s="157"/>
      <c r="H53" s="157"/>
      <c r="I53" s="66" t="s">
        <v>74</v>
      </c>
      <c r="J53" s="157"/>
      <c r="K53" s="157"/>
      <c r="L53" s="4"/>
      <c r="M53" s="157"/>
      <c r="N53" s="58"/>
      <c r="O53" s="58"/>
      <c r="P53" s="58"/>
      <c r="Q53" s="58"/>
      <c r="R53" s="214"/>
      <c r="S53" s="214"/>
      <c r="T53" s="214" t="s">
        <v>444</v>
      </c>
      <c r="U53" s="157" t="s">
        <v>75</v>
      </c>
      <c r="V53" s="58"/>
      <c r="W53" s="58"/>
      <c r="X53" s="4"/>
      <c r="Y53" s="4"/>
      <c r="Z53" s="4"/>
      <c r="AA53" s="4"/>
      <c r="AB53" s="4"/>
    </row>
    <row r="54" ht="15.75" customHeight="1">
      <c r="A54" s="4"/>
      <c r="B54" s="33"/>
      <c r="C54" s="33"/>
      <c r="D54" s="215"/>
      <c r="E54" s="249"/>
      <c r="F54" s="249"/>
      <c r="G54" s="24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58"/>
      <c r="X54" s="58"/>
      <c r="Y54" s="58"/>
      <c r="Z54" s="58"/>
      <c r="AA54" s="58"/>
      <c r="AB54" s="58"/>
    </row>
    <row r="55" ht="15.75" customHeight="1">
      <c r="A55" s="4"/>
      <c r="B55" s="33"/>
      <c r="C55" s="33"/>
      <c r="D55" s="215"/>
      <c r="E55" s="249"/>
      <c r="F55" s="249"/>
      <c r="G55" s="24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58"/>
      <c r="X55" s="58"/>
      <c r="Y55" s="58"/>
      <c r="Z55" s="58"/>
      <c r="AA55" s="58"/>
      <c r="AB55" s="58"/>
    </row>
    <row r="56" ht="15.75" customHeight="1">
      <c r="A56" s="4"/>
      <c r="B56" s="33"/>
      <c r="C56" s="33"/>
      <c r="D56" s="215"/>
      <c r="E56" s="249"/>
      <c r="F56" s="249"/>
      <c r="G56" s="24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58"/>
      <c r="X56" s="58"/>
      <c r="Y56" s="58"/>
      <c r="Z56" s="58"/>
      <c r="AA56" s="58"/>
      <c r="AB56" s="58"/>
    </row>
    <row r="57" ht="15.75" customHeight="1">
      <c r="A57" s="4"/>
      <c r="B57" s="33"/>
      <c r="C57" s="33"/>
      <c r="D57" s="215"/>
      <c r="E57" s="249"/>
      <c r="F57" s="249"/>
      <c r="G57" s="24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58"/>
      <c r="X57" s="58"/>
      <c r="Y57" s="58"/>
      <c r="Z57" s="58"/>
      <c r="AA57" s="58"/>
      <c r="AB57" s="58"/>
    </row>
    <row r="58" ht="15.75" customHeight="1">
      <c r="A58" s="4"/>
      <c r="B58" s="33"/>
      <c r="C58" s="33"/>
      <c r="D58" s="176"/>
      <c r="E58" s="33"/>
      <c r="F58" s="33"/>
      <c r="G58" s="176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</row>
    <row r="59" ht="15.75" customHeight="1">
      <c r="A59" s="4"/>
      <c r="B59" s="58"/>
      <c r="C59" s="4"/>
      <c r="D59" s="4"/>
      <c r="E59" s="152"/>
      <c r="F59" s="152"/>
      <c r="G59" s="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4"/>
      <c r="X59" s="4"/>
      <c r="Y59" s="4"/>
      <c r="Z59" s="4"/>
      <c r="AA59" s="4"/>
      <c r="AB59" s="4"/>
    </row>
    <row r="60" ht="15.75" customHeight="1">
      <c r="A60" s="4"/>
      <c r="B60" s="58"/>
      <c r="C60" s="4"/>
      <c r="D60" s="4"/>
      <c r="E60" s="152"/>
      <c r="F60" s="152"/>
      <c r="G60" s="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"/>
      <c r="X60" s="4"/>
      <c r="Y60" s="4"/>
      <c r="Z60" s="4"/>
      <c r="AA60" s="4"/>
      <c r="AB60" s="4"/>
    </row>
    <row r="61" ht="15.75" customHeight="1">
      <c r="A61" s="4"/>
      <c r="B61" s="58"/>
      <c r="C61" s="4"/>
      <c r="D61" s="4"/>
      <c r="E61" s="152"/>
      <c r="F61" s="152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4"/>
      <c r="E62" s="152"/>
      <c r="F62" s="152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4"/>
      <c r="E63" s="152"/>
      <c r="F63" s="152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4"/>
      <c r="E64" s="152"/>
      <c r="F64" s="152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4"/>
      <c r="E65" s="152"/>
      <c r="F65" s="152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4"/>
      <c r="E66" s="152"/>
      <c r="F66" s="152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4"/>
      <c r="E67" s="152"/>
      <c r="F67" s="152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4"/>
      <c r="E68" s="152"/>
      <c r="F68" s="152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4"/>
      <c r="E69" s="152"/>
      <c r="F69" s="152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4"/>
      <c r="E70" s="152"/>
      <c r="F70" s="152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4"/>
      <c r="E71" s="152"/>
      <c r="F71" s="152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4"/>
      <c r="E72" s="152"/>
      <c r="F72" s="152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4"/>
      <c r="E73" s="152"/>
      <c r="F73" s="152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4"/>
      <c r="E74" s="152"/>
      <c r="F74" s="152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4"/>
      <c r="E75" s="152"/>
      <c r="F75" s="152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4"/>
      <c r="E76" s="152"/>
      <c r="F76" s="152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4"/>
      <c r="E77" s="152"/>
      <c r="F77" s="152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4"/>
      <c r="E78" s="152"/>
      <c r="F78" s="152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4"/>
      <c r="E79" s="152"/>
      <c r="F79" s="152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4"/>
      <c r="E80" s="152"/>
      <c r="F80" s="152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4"/>
      <c r="E81" s="152"/>
      <c r="F81" s="152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4"/>
      <c r="E82" s="152"/>
      <c r="F82" s="152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4"/>
      <c r="E83" s="152"/>
      <c r="F83" s="152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4"/>
      <c r="E84" s="152"/>
      <c r="F84" s="152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4"/>
      <c r="E85" s="152"/>
      <c r="F85" s="152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4"/>
      <c r="E86" s="152"/>
      <c r="F86" s="152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4"/>
      <c r="E87" s="152"/>
      <c r="F87" s="152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4"/>
      <c r="E88" s="152"/>
      <c r="F88" s="152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4"/>
      <c r="E89" s="152"/>
      <c r="F89" s="152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4"/>
      <c r="E90" s="152"/>
      <c r="F90" s="152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4"/>
      <c r="E91" s="152"/>
      <c r="F91" s="152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4"/>
      <c r="E92" s="152"/>
      <c r="F92" s="152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4"/>
      <c r="E93" s="152"/>
      <c r="F93" s="152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4"/>
      <c r="E94" s="152"/>
      <c r="F94" s="152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4"/>
      <c r="E95" s="152"/>
      <c r="F95" s="152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4"/>
      <c r="E96" s="152"/>
      <c r="F96" s="152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4"/>
      <c r="E97" s="152"/>
      <c r="F97" s="152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4"/>
      <c r="E98" s="152"/>
      <c r="F98" s="152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4"/>
      <c r="E99" s="152"/>
      <c r="F99" s="152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4"/>
      <c r="E100" s="152"/>
      <c r="F100" s="152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4"/>
      <c r="E101" s="152"/>
      <c r="F101" s="152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4"/>
      <c r="E102" s="152"/>
      <c r="F102" s="152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4"/>
      <c r="E103" s="152"/>
      <c r="F103" s="152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4"/>
      <c r="E104" s="152"/>
      <c r="F104" s="152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4"/>
      <c r="E105" s="152"/>
      <c r="F105" s="152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4"/>
      <c r="E106" s="152"/>
      <c r="F106" s="152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4"/>
      <c r="E107" s="152"/>
      <c r="F107" s="152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4"/>
      <c r="E108" s="152"/>
      <c r="F108" s="152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4"/>
      <c r="E109" s="152"/>
      <c r="F109" s="152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4"/>
      <c r="E110" s="152"/>
      <c r="F110" s="152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4"/>
      <c r="E111" s="152"/>
      <c r="F111" s="152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4"/>
      <c r="E112" s="152"/>
      <c r="F112" s="152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4"/>
      <c r="E113" s="152"/>
      <c r="F113" s="152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4"/>
      <c r="E114" s="152"/>
      <c r="F114" s="152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4"/>
      <c r="E115" s="152"/>
      <c r="F115" s="152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4"/>
      <c r="E116" s="152"/>
      <c r="F116" s="152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4"/>
      <c r="E117" s="152"/>
      <c r="F117" s="152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4"/>
      <c r="E118" s="152"/>
      <c r="F118" s="152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4"/>
      <c r="E119" s="152"/>
      <c r="F119" s="152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4"/>
      <c r="E120" s="152"/>
      <c r="F120" s="152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4"/>
      <c r="E121" s="152"/>
      <c r="F121" s="152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4"/>
      <c r="E122" s="152"/>
      <c r="F122" s="152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4"/>
      <c r="E123" s="152"/>
      <c r="F123" s="152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4"/>
      <c r="E124" s="152"/>
      <c r="F124" s="152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4"/>
      <c r="E125" s="152"/>
      <c r="F125" s="152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4"/>
      <c r="E126" s="152"/>
      <c r="F126" s="152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4"/>
      <c r="E127" s="152"/>
      <c r="F127" s="152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4"/>
      <c r="E128" s="152"/>
      <c r="F128" s="152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4"/>
      <c r="E129" s="152"/>
      <c r="F129" s="152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4"/>
      <c r="E130" s="152"/>
      <c r="F130" s="152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4"/>
      <c r="E131" s="152"/>
      <c r="F131" s="152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4"/>
      <c r="E132" s="152"/>
      <c r="F132" s="152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4"/>
      <c r="E133" s="152"/>
      <c r="F133" s="152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4"/>
      <c r="E134" s="152"/>
      <c r="F134" s="152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4"/>
      <c r="E135" s="152"/>
      <c r="F135" s="152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4"/>
      <c r="E136" s="152"/>
      <c r="F136" s="152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4"/>
      <c r="E137" s="152"/>
      <c r="F137" s="152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4"/>
      <c r="E138" s="152"/>
      <c r="F138" s="152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4"/>
      <c r="E139" s="152"/>
      <c r="F139" s="152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4"/>
      <c r="E140" s="152"/>
      <c r="F140" s="152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4"/>
      <c r="E141" s="152"/>
      <c r="F141" s="152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4"/>
      <c r="E142" s="152"/>
      <c r="F142" s="152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4"/>
      <c r="E143" s="152"/>
      <c r="F143" s="152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4"/>
      <c r="E144" s="152"/>
      <c r="F144" s="152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4"/>
      <c r="E145" s="152"/>
      <c r="F145" s="152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4"/>
      <c r="E146" s="152"/>
      <c r="F146" s="152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4"/>
      <c r="E147" s="152"/>
      <c r="F147" s="152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4"/>
      <c r="E148" s="152"/>
      <c r="F148" s="152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4"/>
      <c r="E149" s="152"/>
      <c r="F149" s="152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4"/>
      <c r="E150" s="152"/>
      <c r="F150" s="152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4"/>
      <c r="E151" s="152"/>
      <c r="F151" s="152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4"/>
      <c r="E152" s="152"/>
      <c r="F152" s="152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4"/>
      <c r="E153" s="152"/>
      <c r="F153" s="152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4"/>
      <c r="E154" s="152"/>
      <c r="F154" s="152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4"/>
      <c r="E155" s="152"/>
      <c r="F155" s="152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4"/>
      <c r="E156" s="152"/>
      <c r="F156" s="152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4"/>
      <c r="E157" s="152"/>
      <c r="F157" s="152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4"/>
      <c r="E158" s="152"/>
      <c r="F158" s="152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4"/>
      <c r="E159" s="152"/>
      <c r="F159" s="152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4"/>
      <c r="E160" s="152"/>
      <c r="F160" s="152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4"/>
      <c r="E161" s="152"/>
      <c r="F161" s="152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4"/>
      <c r="E162" s="152"/>
      <c r="F162" s="152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4"/>
      <c r="E163" s="152"/>
      <c r="F163" s="152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4"/>
      <c r="E164" s="152"/>
      <c r="F164" s="152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4"/>
      <c r="E165" s="152"/>
      <c r="F165" s="152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4"/>
      <c r="E166" s="152"/>
      <c r="F166" s="152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4"/>
      <c r="E167" s="152"/>
      <c r="F167" s="152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4"/>
      <c r="E168" s="152"/>
      <c r="F168" s="152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4"/>
      <c r="E169" s="152"/>
      <c r="F169" s="152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4"/>
      <c r="E170" s="152"/>
      <c r="F170" s="152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4"/>
      <c r="E171" s="152"/>
      <c r="F171" s="152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4"/>
      <c r="E172" s="152"/>
      <c r="F172" s="152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4"/>
      <c r="E173" s="152"/>
      <c r="F173" s="152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4"/>
      <c r="E174" s="152"/>
      <c r="F174" s="152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4"/>
      <c r="E175" s="152"/>
      <c r="F175" s="152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4"/>
      <c r="E176" s="152"/>
      <c r="F176" s="152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4"/>
      <c r="E177" s="152"/>
      <c r="F177" s="152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4"/>
      <c r="E178" s="152"/>
      <c r="F178" s="152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4"/>
      <c r="E179" s="152"/>
      <c r="F179" s="152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4"/>
      <c r="E180" s="152"/>
      <c r="F180" s="152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4"/>
      <c r="E181" s="152"/>
      <c r="F181" s="152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4"/>
      <c r="E182" s="152"/>
      <c r="F182" s="152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4"/>
      <c r="E183" s="152"/>
      <c r="F183" s="152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4"/>
      <c r="E184" s="152"/>
      <c r="F184" s="152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4"/>
      <c r="E185" s="152"/>
      <c r="F185" s="152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4"/>
      <c r="E186" s="152"/>
      <c r="F186" s="152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4"/>
      <c r="E187" s="152"/>
      <c r="F187" s="152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4"/>
      <c r="E188" s="152"/>
      <c r="F188" s="152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4"/>
      <c r="E189" s="152"/>
      <c r="F189" s="152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4"/>
      <c r="E190" s="152"/>
      <c r="F190" s="152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4"/>
      <c r="E191" s="152"/>
      <c r="F191" s="152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4"/>
      <c r="E192" s="152"/>
      <c r="F192" s="152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4"/>
      <c r="E193" s="152"/>
      <c r="F193" s="152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4"/>
      <c r="E194" s="152"/>
      <c r="F194" s="152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4"/>
      <c r="E195" s="152"/>
      <c r="F195" s="152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4"/>
      <c r="E196" s="152"/>
      <c r="F196" s="152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4"/>
      <c r="E197" s="152"/>
      <c r="F197" s="152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4"/>
      <c r="E198" s="152"/>
      <c r="F198" s="152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4"/>
      <c r="E199" s="152"/>
      <c r="F199" s="152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4"/>
      <c r="E200" s="152"/>
      <c r="F200" s="152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4"/>
      <c r="E201" s="152"/>
      <c r="F201" s="152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4"/>
      <c r="E202" s="152"/>
      <c r="F202" s="152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4"/>
      <c r="E203" s="152"/>
      <c r="F203" s="152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4"/>
      <c r="E204" s="152"/>
      <c r="F204" s="152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4"/>
      <c r="E205" s="152"/>
      <c r="F205" s="152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4"/>
      <c r="E206" s="152"/>
      <c r="F206" s="152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4"/>
      <c r="E207" s="152"/>
      <c r="F207" s="152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4"/>
      <c r="E208" s="152"/>
      <c r="F208" s="152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4"/>
      <c r="E209" s="152"/>
      <c r="F209" s="152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4"/>
      <c r="E210" s="152"/>
      <c r="F210" s="152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4"/>
      <c r="E211" s="152"/>
      <c r="F211" s="152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4"/>
      <c r="E212" s="152"/>
      <c r="F212" s="152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4"/>
      <c r="E213" s="152"/>
      <c r="F213" s="152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4"/>
      <c r="E214" s="152"/>
      <c r="F214" s="152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4"/>
      <c r="E215" s="152"/>
      <c r="F215" s="152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4"/>
      <c r="E216" s="152"/>
      <c r="F216" s="152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4"/>
      <c r="E217" s="152"/>
      <c r="F217" s="152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4"/>
      <c r="E218" s="152"/>
      <c r="F218" s="152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4"/>
      <c r="E219" s="152"/>
      <c r="F219" s="152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4"/>
      <c r="E220" s="152"/>
      <c r="F220" s="152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4"/>
      <c r="E221" s="152"/>
      <c r="F221" s="152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4"/>
      <c r="E222" s="152"/>
      <c r="F222" s="152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4"/>
      <c r="E223" s="152"/>
      <c r="F223" s="152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4"/>
      <c r="E224" s="152"/>
      <c r="F224" s="152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4"/>
      <c r="E225" s="152"/>
      <c r="F225" s="152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4"/>
      <c r="E226" s="152"/>
      <c r="F226" s="152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4"/>
      <c r="E227" s="152"/>
      <c r="F227" s="152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4"/>
      <c r="E228" s="152"/>
      <c r="F228" s="152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4"/>
      <c r="E229" s="152"/>
      <c r="F229" s="152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4"/>
      <c r="E230" s="152"/>
      <c r="F230" s="152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4"/>
      <c r="E231" s="152"/>
      <c r="F231" s="152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4"/>
      <c r="E232" s="152"/>
      <c r="F232" s="152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4"/>
      <c r="E233" s="152"/>
      <c r="F233" s="152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4"/>
      <c r="E234" s="152"/>
      <c r="F234" s="152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4"/>
      <c r="E235" s="152"/>
      <c r="F235" s="152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4"/>
      <c r="E236" s="152"/>
      <c r="F236" s="152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4"/>
      <c r="E237" s="152"/>
      <c r="F237" s="152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4"/>
      <c r="E238" s="152"/>
      <c r="F238" s="152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4"/>
      <c r="E239" s="152"/>
      <c r="F239" s="152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4"/>
      <c r="E240" s="152"/>
      <c r="F240" s="152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4"/>
      <c r="E241" s="152"/>
      <c r="F241" s="152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4"/>
      <c r="E242" s="152"/>
      <c r="F242" s="152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4"/>
      <c r="E243" s="152"/>
      <c r="F243" s="152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4"/>
      <c r="E244" s="152"/>
      <c r="F244" s="152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4"/>
      <c r="E245" s="152"/>
      <c r="F245" s="152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4"/>
      <c r="E246" s="152"/>
      <c r="F246" s="152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4"/>
      <c r="E247" s="152"/>
      <c r="F247" s="152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4"/>
      <c r="E248" s="152"/>
      <c r="F248" s="152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4"/>
      <c r="E249" s="152"/>
      <c r="F249" s="152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4"/>
      <c r="E250" s="152"/>
      <c r="F250" s="152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4"/>
      <c r="E251" s="152"/>
      <c r="F251" s="152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4"/>
      <c r="E252" s="152"/>
      <c r="F252" s="152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4"/>
      <c r="E253" s="152"/>
      <c r="F253" s="152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4"/>
      <c r="E254" s="152"/>
      <c r="F254" s="152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4"/>
      <c r="E255" s="152"/>
      <c r="F255" s="152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4"/>
      <c r="E256" s="152"/>
      <c r="F256" s="152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4"/>
      <c r="E257" s="152"/>
      <c r="F257" s="152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4"/>
      <c r="E258" s="152"/>
      <c r="F258" s="152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4"/>
      <c r="E259" s="152"/>
      <c r="F259" s="152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4"/>
      <c r="E260" s="152"/>
      <c r="F260" s="152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4"/>
      <c r="E261" s="152"/>
      <c r="F261" s="152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4"/>
      <c r="E262" s="152"/>
      <c r="F262" s="152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4"/>
      <c r="E263" s="152"/>
      <c r="F263" s="152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4"/>
      <c r="E264" s="152"/>
      <c r="F264" s="152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4"/>
      <c r="E265" s="152"/>
      <c r="F265" s="152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4"/>
      <c r="E266" s="152"/>
      <c r="F266" s="152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4"/>
      <c r="E267" s="152"/>
      <c r="F267" s="152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4"/>
      <c r="E268" s="152"/>
      <c r="F268" s="152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4"/>
      <c r="E269" s="152"/>
      <c r="F269" s="152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4"/>
      <c r="E270" s="152"/>
      <c r="F270" s="152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4"/>
      <c r="E271" s="152"/>
      <c r="F271" s="152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4"/>
      <c r="E272" s="152"/>
      <c r="F272" s="152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4"/>
      <c r="E273" s="152"/>
      <c r="F273" s="152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4"/>
      <c r="E274" s="152"/>
      <c r="F274" s="152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4"/>
      <c r="E275" s="152"/>
      <c r="F275" s="152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4"/>
      <c r="E276" s="152"/>
      <c r="F276" s="152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4"/>
      <c r="E277" s="152"/>
      <c r="F277" s="152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4"/>
      <c r="E278" s="152"/>
      <c r="F278" s="152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4"/>
      <c r="E279" s="152"/>
      <c r="F279" s="152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4"/>
      <c r="E280" s="152"/>
      <c r="F280" s="152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4"/>
      <c r="E281" s="152"/>
      <c r="F281" s="152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4"/>
      <c r="E282" s="152"/>
      <c r="F282" s="152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4"/>
      <c r="E283" s="152"/>
      <c r="F283" s="152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4"/>
      <c r="E284" s="152"/>
      <c r="F284" s="152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4"/>
      <c r="E285" s="152"/>
      <c r="F285" s="152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4"/>
      <c r="E286" s="152"/>
      <c r="F286" s="152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4"/>
      <c r="E287" s="152"/>
      <c r="F287" s="152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4"/>
      <c r="E288" s="152"/>
      <c r="F288" s="152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4"/>
      <c r="E289" s="152"/>
      <c r="F289" s="152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4"/>
      <c r="E290" s="152"/>
      <c r="F290" s="152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4"/>
      <c r="E291" s="152"/>
      <c r="F291" s="152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4"/>
      <c r="E292" s="152"/>
      <c r="F292" s="152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4"/>
      <c r="E293" s="152"/>
      <c r="F293" s="152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4"/>
      <c r="E294" s="152"/>
      <c r="F294" s="152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4"/>
      <c r="E295" s="152"/>
      <c r="F295" s="152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4"/>
      <c r="E296" s="152"/>
      <c r="F296" s="152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4"/>
      <c r="E297" s="152"/>
      <c r="F297" s="152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4"/>
      <c r="E298" s="152"/>
      <c r="F298" s="152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4"/>
      <c r="E299" s="152"/>
      <c r="F299" s="152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4"/>
      <c r="E300" s="152"/>
      <c r="F300" s="152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4"/>
      <c r="E301" s="152"/>
      <c r="F301" s="152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4"/>
      <c r="E302" s="152"/>
      <c r="F302" s="152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4"/>
      <c r="E303" s="152"/>
      <c r="F303" s="152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4"/>
      <c r="E304" s="152"/>
      <c r="F304" s="152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4"/>
      <c r="E305" s="152"/>
      <c r="F305" s="152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4"/>
      <c r="E306" s="152"/>
      <c r="F306" s="152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4"/>
      <c r="E307" s="152"/>
      <c r="F307" s="152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4"/>
      <c r="E308" s="152"/>
      <c r="F308" s="152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4"/>
      <c r="E309" s="152"/>
      <c r="F309" s="152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4"/>
      <c r="E310" s="152"/>
      <c r="F310" s="152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4"/>
      <c r="E311" s="152"/>
      <c r="F311" s="152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4"/>
      <c r="E312" s="152"/>
      <c r="F312" s="152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4"/>
      <c r="E313" s="152"/>
      <c r="F313" s="152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4"/>
      <c r="E314" s="152"/>
      <c r="F314" s="152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4"/>
      <c r="E315" s="152"/>
      <c r="F315" s="152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4"/>
      <c r="E316" s="152"/>
      <c r="F316" s="152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4"/>
      <c r="E317" s="152"/>
      <c r="F317" s="152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4"/>
      <c r="E318" s="152"/>
      <c r="F318" s="152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4"/>
      <c r="E319" s="152"/>
      <c r="F319" s="152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4"/>
      <c r="E320" s="152"/>
      <c r="F320" s="152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4"/>
      <c r="E321" s="152"/>
      <c r="F321" s="152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4"/>
      <c r="E322" s="152"/>
      <c r="F322" s="152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4"/>
      <c r="E323" s="152"/>
      <c r="F323" s="152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4"/>
      <c r="E324" s="152"/>
      <c r="F324" s="152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4"/>
      <c r="E325" s="152"/>
      <c r="F325" s="152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4"/>
      <c r="E326" s="152"/>
      <c r="F326" s="152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4"/>
      <c r="E327" s="152"/>
      <c r="F327" s="152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4"/>
      <c r="E328" s="152"/>
      <c r="F328" s="152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4"/>
      <c r="E329" s="152"/>
      <c r="F329" s="152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4"/>
      <c r="E330" s="152"/>
      <c r="F330" s="152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4"/>
      <c r="E331" s="152"/>
      <c r="F331" s="152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4"/>
      <c r="E332" s="152"/>
      <c r="F332" s="152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4"/>
      <c r="E333" s="152"/>
      <c r="F333" s="152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4"/>
      <c r="E334" s="152"/>
      <c r="F334" s="152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4"/>
      <c r="E335" s="152"/>
      <c r="F335" s="152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4"/>
      <c r="E336" s="152"/>
      <c r="F336" s="152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4"/>
      <c r="E337" s="152"/>
      <c r="F337" s="152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4"/>
      <c r="E338" s="152"/>
      <c r="F338" s="152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4"/>
      <c r="E339" s="152"/>
      <c r="F339" s="152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4"/>
      <c r="E340" s="152"/>
      <c r="F340" s="152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4"/>
      <c r="E341" s="152"/>
      <c r="F341" s="152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4"/>
      <c r="E342" s="152"/>
      <c r="F342" s="152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4"/>
      <c r="E343" s="152"/>
      <c r="F343" s="152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4"/>
      <c r="E344" s="152"/>
      <c r="F344" s="152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4"/>
      <c r="E345" s="152"/>
      <c r="F345" s="152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4"/>
      <c r="E346" s="152"/>
      <c r="F346" s="152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4"/>
      <c r="E347" s="152"/>
      <c r="F347" s="152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4"/>
      <c r="E348" s="152"/>
      <c r="F348" s="152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4"/>
      <c r="E349" s="152"/>
      <c r="F349" s="152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4"/>
      <c r="E350" s="152"/>
      <c r="F350" s="152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4"/>
      <c r="E351" s="152"/>
      <c r="F351" s="152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4"/>
      <c r="E352" s="152"/>
      <c r="F352" s="152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4"/>
      <c r="E353" s="152"/>
      <c r="F353" s="152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4"/>
      <c r="E354" s="152"/>
      <c r="F354" s="152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4"/>
      <c r="E355" s="152"/>
      <c r="F355" s="152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4"/>
      <c r="E356" s="152"/>
      <c r="F356" s="152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4"/>
      <c r="E357" s="152"/>
      <c r="F357" s="152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4"/>
      <c r="E358" s="152"/>
      <c r="F358" s="152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4"/>
      <c r="E359" s="152"/>
      <c r="F359" s="152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4"/>
      <c r="E360" s="152"/>
      <c r="F360" s="152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4"/>
      <c r="E361" s="152"/>
      <c r="F361" s="152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4"/>
      <c r="E362" s="152"/>
      <c r="F362" s="152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4"/>
      <c r="E363" s="152"/>
      <c r="F363" s="152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4"/>
      <c r="E364" s="152"/>
      <c r="F364" s="152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4"/>
      <c r="E365" s="152"/>
      <c r="F365" s="152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4"/>
      <c r="E366" s="152"/>
      <c r="F366" s="152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4"/>
      <c r="E367" s="152"/>
      <c r="F367" s="152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4"/>
      <c r="E368" s="152"/>
      <c r="F368" s="152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4"/>
      <c r="E369" s="152"/>
      <c r="F369" s="152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4"/>
      <c r="E370" s="152"/>
      <c r="F370" s="152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4"/>
      <c r="E371" s="152"/>
      <c r="F371" s="152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4"/>
      <c r="E372" s="152"/>
      <c r="F372" s="152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4"/>
      <c r="E373" s="152"/>
      <c r="F373" s="152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4"/>
      <c r="E374" s="152"/>
      <c r="F374" s="152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4"/>
      <c r="E375" s="152"/>
      <c r="F375" s="152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4"/>
      <c r="E376" s="152"/>
      <c r="F376" s="152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4"/>
      <c r="E377" s="152"/>
      <c r="F377" s="152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4"/>
      <c r="E378" s="152"/>
      <c r="F378" s="152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4"/>
      <c r="E379" s="152"/>
      <c r="F379" s="152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4"/>
      <c r="E380" s="152"/>
      <c r="F380" s="152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4"/>
      <c r="E381" s="152"/>
      <c r="F381" s="152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4"/>
      <c r="E382" s="152"/>
      <c r="F382" s="152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4"/>
      <c r="E383" s="152"/>
      <c r="F383" s="152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4"/>
      <c r="E384" s="152"/>
      <c r="F384" s="152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4"/>
      <c r="E385" s="152"/>
      <c r="F385" s="152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4"/>
      <c r="E386" s="152"/>
      <c r="F386" s="152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4"/>
      <c r="E387" s="152"/>
      <c r="F387" s="152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4"/>
      <c r="E388" s="152"/>
      <c r="F388" s="152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4"/>
      <c r="E389" s="152"/>
      <c r="F389" s="152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4"/>
      <c r="E390" s="152"/>
      <c r="F390" s="152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4"/>
      <c r="E391" s="152"/>
      <c r="F391" s="152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4"/>
      <c r="E392" s="152"/>
      <c r="F392" s="152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4"/>
      <c r="E393" s="152"/>
      <c r="F393" s="152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4"/>
      <c r="E394" s="152"/>
      <c r="F394" s="152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4"/>
      <c r="E395" s="152"/>
      <c r="F395" s="152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4"/>
      <c r="E396" s="152"/>
      <c r="F396" s="152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4"/>
      <c r="E397" s="152"/>
      <c r="F397" s="152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4"/>
      <c r="E398" s="152"/>
      <c r="F398" s="152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4"/>
      <c r="E399" s="152"/>
      <c r="F399" s="152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4"/>
      <c r="E400" s="152"/>
      <c r="F400" s="152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4"/>
      <c r="E401" s="152"/>
      <c r="F401" s="152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4"/>
      <c r="E402" s="152"/>
      <c r="F402" s="152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4"/>
      <c r="E403" s="152"/>
      <c r="F403" s="152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4"/>
      <c r="E404" s="152"/>
      <c r="F404" s="152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4"/>
      <c r="E405" s="152"/>
      <c r="F405" s="152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4"/>
      <c r="E406" s="152"/>
      <c r="F406" s="152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4"/>
      <c r="E407" s="152"/>
      <c r="F407" s="152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4"/>
      <c r="E408" s="152"/>
      <c r="F408" s="152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4"/>
      <c r="E409" s="152"/>
      <c r="F409" s="152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4"/>
      <c r="E410" s="152"/>
      <c r="F410" s="152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4"/>
      <c r="E411" s="152"/>
      <c r="F411" s="152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4"/>
      <c r="E412" s="152"/>
      <c r="F412" s="152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4"/>
      <c r="E413" s="152"/>
      <c r="F413" s="152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4"/>
      <c r="E414" s="152"/>
      <c r="F414" s="152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4"/>
      <c r="E415" s="152"/>
      <c r="F415" s="152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4"/>
      <c r="E416" s="152"/>
      <c r="F416" s="152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4"/>
      <c r="E417" s="152"/>
      <c r="F417" s="152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4"/>
      <c r="E418" s="152"/>
      <c r="F418" s="152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4"/>
      <c r="E419" s="152"/>
      <c r="F419" s="152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4"/>
      <c r="E420" s="152"/>
      <c r="F420" s="152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4"/>
      <c r="E421" s="152"/>
      <c r="F421" s="152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4"/>
      <c r="E422" s="152"/>
      <c r="F422" s="152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4"/>
      <c r="E423" s="152"/>
      <c r="F423" s="152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4"/>
      <c r="E424" s="152"/>
      <c r="F424" s="152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4"/>
      <c r="E425" s="152"/>
      <c r="F425" s="152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4"/>
      <c r="E426" s="152"/>
      <c r="F426" s="152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4"/>
      <c r="E427" s="152"/>
      <c r="F427" s="152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4"/>
      <c r="E428" s="152"/>
      <c r="F428" s="152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4"/>
      <c r="E429" s="152"/>
      <c r="F429" s="152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4"/>
      <c r="E430" s="152"/>
      <c r="F430" s="152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4"/>
      <c r="E431" s="152"/>
      <c r="F431" s="152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4"/>
      <c r="E432" s="152"/>
      <c r="F432" s="152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4"/>
      <c r="E433" s="152"/>
      <c r="F433" s="152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4"/>
      <c r="E434" s="152"/>
      <c r="F434" s="152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4"/>
      <c r="E435" s="152"/>
      <c r="F435" s="152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4"/>
      <c r="E436" s="152"/>
      <c r="F436" s="152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4"/>
      <c r="E437" s="152"/>
      <c r="F437" s="152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4"/>
      <c r="E438" s="152"/>
      <c r="F438" s="152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4"/>
      <c r="E439" s="152"/>
      <c r="F439" s="152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4"/>
      <c r="E440" s="152"/>
      <c r="F440" s="152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4"/>
      <c r="E441" s="152"/>
      <c r="F441" s="152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4"/>
      <c r="E442" s="152"/>
      <c r="F442" s="152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4"/>
      <c r="E443" s="152"/>
      <c r="F443" s="152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4"/>
      <c r="E444" s="152"/>
      <c r="F444" s="152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4"/>
      <c r="E445" s="152"/>
      <c r="F445" s="152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4"/>
      <c r="E446" s="152"/>
      <c r="F446" s="152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4"/>
      <c r="E447" s="152"/>
      <c r="F447" s="152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4"/>
      <c r="E448" s="152"/>
      <c r="F448" s="152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4"/>
      <c r="E449" s="152"/>
      <c r="F449" s="152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4"/>
      <c r="E450" s="152"/>
      <c r="F450" s="152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4"/>
      <c r="E451" s="152"/>
      <c r="F451" s="152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4"/>
      <c r="E452" s="152"/>
      <c r="F452" s="152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4"/>
      <c r="E453" s="152"/>
      <c r="F453" s="152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4"/>
      <c r="E454" s="152"/>
      <c r="F454" s="152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4"/>
      <c r="E455" s="152"/>
      <c r="F455" s="152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4"/>
      <c r="E456" s="152"/>
      <c r="F456" s="152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4"/>
      <c r="E457" s="152"/>
      <c r="F457" s="152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4"/>
      <c r="E458" s="152"/>
      <c r="F458" s="152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4"/>
      <c r="E459" s="152"/>
      <c r="F459" s="152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4"/>
      <c r="E460" s="152"/>
      <c r="F460" s="152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4"/>
      <c r="E461" s="152"/>
      <c r="F461" s="152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4"/>
      <c r="E462" s="152"/>
      <c r="F462" s="152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4"/>
      <c r="E463" s="152"/>
      <c r="F463" s="152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4"/>
      <c r="E464" s="152"/>
      <c r="F464" s="152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4"/>
      <c r="E465" s="152"/>
      <c r="F465" s="152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4"/>
      <c r="E466" s="152"/>
      <c r="F466" s="152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4"/>
      <c r="E467" s="152"/>
      <c r="F467" s="152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4"/>
      <c r="E468" s="152"/>
      <c r="F468" s="152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4"/>
      <c r="E469" s="152"/>
      <c r="F469" s="152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4"/>
      <c r="E470" s="152"/>
      <c r="F470" s="152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4"/>
      <c r="E471" s="152"/>
      <c r="F471" s="152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4"/>
      <c r="E472" s="152"/>
      <c r="F472" s="152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4"/>
      <c r="E473" s="152"/>
      <c r="F473" s="152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4"/>
      <c r="E474" s="152"/>
      <c r="F474" s="152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4"/>
      <c r="E475" s="152"/>
      <c r="F475" s="152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4"/>
      <c r="E476" s="152"/>
      <c r="F476" s="152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4"/>
      <c r="E477" s="152"/>
      <c r="F477" s="152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4"/>
      <c r="E478" s="152"/>
      <c r="F478" s="152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4"/>
      <c r="E479" s="152"/>
      <c r="F479" s="152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4"/>
      <c r="E480" s="152"/>
      <c r="F480" s="152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4"/>
      <c r="E481" s="152"/>
      <c r="F481" s="152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4"/>
      <c r="E482" s="152"/>
      <c r="F482" s="152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4"/>
      <c r="E483" s="152"/>
      <c r="F483" s="152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4"/>
      <c r="E484" s="152"/>
      <c r="F484" s="152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4"/>
      <c r="E485" s="152"/>
      <c r="F485" s="152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4"/>
      <c r="E486" s="152"/>
      <c r="F486" s="152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4"/>
      <c r="E487" s="152"/>
      <c r="F487" s="152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4"/>
      <c r="E488" s="152"/>
      <c r="F488" s="152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4"/>
      <c r="E489" s="152"/>
      <c r="F489" s="152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4"/>
      <c r="E490" s="152"/>
      <c r="F490" s="152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4"/>
      <c r="E491" s="152"/>
      <c r="F491" s="152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4"/>
      <c r="E492" s="152"/>
      <c r="F492" s="152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4"/>
      <c r="E493" s="152"/>
      <c r="F493" s="152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4"/>
      <c r="E494" s="152"/>
      <c r="F494" s="152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4"/>
      <c r="E495" s="152"/>
      <c r="F495" s="152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4"/>
      <c r="E496" s="152"/>
      <c r="F496" s="152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4"/>
      <c r="E497" s="152"/>
      <c r="F497" s="152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4"/>
      <c r="E498" s="152"/>
      <c r="F498" s="152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4"/>
      <c r="E499" s="152"/>
      <c r="F499" s="152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4"/>
      <c r="E500" s="152"/>
      <c r="F500" s="152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4"/>
      <c r="E501" s="152"/>
      <c r="F501" s="152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4"/>
      <c r="E502" s="152"/>
      <c r="F502" s="152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4"/>
      <c r="E503" s="152"/>
      <c r="F503" s="152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4"/>
      <c r="E504" s="152"/>
      <c r="F504" s="152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4"/>
      <c r="E505" s="152"/>
      <c r="F505" s="152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4"/>
      <c r="E506" s="152"/>
      <c r="F506" s="152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4"/>
      <c r="E507" s="152"/>
      <c r="F507" s="152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4"/>
      <c r="E508" s="152"/>
      <c r="F508" s="152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4"/>
      <c r="E509" s="152"/>
      <c r="F509" s="152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4"/>
      <c r="E510" s="152"/>
      <c r="F510" s="152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4"/>
      <c r="E511" s="152"/>
      <c r="F511" s="152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4"/>
      <c r="E512" s="152"/>
      <c r="F512" s="152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4"/>
      <c r="E513" s="152"/>
      <c r="F513" s="152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4"/>
      <c r="E514" s="152"/>
      <c r="F514" s="152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4"/>
      <c r="E515" s="152"/>
      <c r="F515" s="152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4"/>
      <c r="E516" s="152"/>
      <c r="F516" s="152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4"/>
      <c r="E517" s="152"/>
      <c r="F517" s="152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4"/>
      <c r="E518" s="152"/>
      <c r="F518" s="152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4"/>
      <c r="E519" s="152"/>
      <c r="F519" s="152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4"/>
      <c r="E520" s="152"/>
      <c r="F520" s="152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4"/>
      <c r="E521" s="152"/>
      <c r="F521" s="152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4"/>
      <c r="E522" s="152"/>
      <c r="F522" s="152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4"/>
      <c r="E523" s="152"/>
      <c r="F523" s="152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4"/>
      <c r="E524" s="152"/>
      <c r="F524" s="152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4"/>
      <c r="E525" s="152"/>
      <c r="F525" s="152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4"/>
      <c r="E526" s="152"/>
      <c r="F526" s="152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4"/>
      <c r="E527" s="152"/>
      <c r="F527" s="152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4"/>
      <c r="E528" s="152"/>
      <c r="F528" s="152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4"/>
      <c r="E529" s="152"/>
      <c r="F529" s="152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4"/>
      <c r="E530" s="152"/>
      <c r="F530" s="152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4"/>
      <c r="E531" s="152"/>
      <c r="F531" s="152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4"/>
      <c r="E532" s="152"/>
      <c r="F532" s="152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4"/>
      <c r="E533" s="152"/>
      <c r="F533" s="152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4"/>
      <c r="E534" s="152"/>
      <c r="F534" s="152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4"/>
      <c r="E535" s="152"/>
      <c r="F535" s="152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4"/>
      <c r="E536" s="152"/>
      <c r="F536" s="152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4"/>
      <c r="E537" s="152"/>
      <c r="F537" s="152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4"/>
      <c r="E538" s="152"/>
      <c r="F538" s="152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4"/>
      <c r="E539" s="152"/>
      <c r="F539" s="152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4"/>
      <c r="E540" s="152"/>
      <c r="F540" s="152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4"/>
      <c r="E541" s="152"/>
      <c r="F541" s="152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4"/>
      <c r="E542" s="152"/>
      <c r="F542" s="152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4"/>
      <c r="E543" s="152"/>
      <c r="F543" s="152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4"/>
      <c r="E544" s="152"/>
      <c r="F544" s="152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4"/>
      <c r="E545" s="152"/>
      <c r="F545" s="152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4"/>
      <c r="E546" s="152"/>
      <c r="F546" s="152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4"/>
      <c r="E547" s="152"/>
      <c r="F547" s="152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4"/>
      <c r="E548" s="152"/>
      <c r="F548" s="152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4"/>
      <c r="E549" s="152"/>
      <c r="F549" s="152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4"/>
      <c r="E550" s="152"/>
      <c r="F550" s="152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4"/>
      <c r="E551" s="152"/>
      <c r="F551" s="152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4"/>
      <c r="E552" s="152"/>
      <c r="F552" s="152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4"/>
      <c r="E553" s="152"/>
      <c r="F553" s="152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4"/>
      <c r="E554" s="152"/>
      <c r="F554" s="152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4"/>
      <c r="E555" s="152"/>
      <c r="F555" s="152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4"/>
      <c r="E556" s="152"/>
      <c r="F556" s="152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4"/>
      <c r="E557" s="152"/>
      <c r="F557" s="152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4"/>
      <c r="E558" s="152"/>
      <c r="F558" s="152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4"/>
      <c r="E559" s="152"/>
      <c r="F559" s="152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4"/>
      <c r="E560" s="152"/>
      <c r="F560" s="152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4"/>
      <c r="E561" s="152"/>
      <c r="F561" s="152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4"/>
      <c r="E562" s="152"/>
      <c r="F562" s="152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4"/>
      <c r="E563" s="152"/>
      <c r="F563" s="152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4"/>
      <c r="E564" s="152"/>
      <c r="F564" s="152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4"/>
      <c r="E565" s="152"/>
      <c r="F565" s="152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4"/>
      <c r="E566" s="152"/>
      <c r="F566" s="152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4"/>
      <c r="E567" s="152"/>
      <c r="F567" s="152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4"/>
      <c r="E568" s="152"/>
      <c r="F568" s="152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4"/>
      <c r="E569" s="152"/>
      <c r="F569" s="152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4"/>
      <c r="E570" s="152"/>
      <c r="F570" s="152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4"/>
      <c r="E571" s="152"/>
      <c r="F571" s="152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4"/>
      <c r="E572" s="152"/>
      <c r="F572" s="152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4"/>
      <c r="E573" s="152"/>
      <c r="F573" s="152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4"/>
      <c r="E574" s="152"/>
      <c r="F574" s="152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4"/>
      <c r="E575" s="152"/>
      <c r="F575" s="152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4"/>
      <c r="E576" s="152"/>
      <c r="F576" s="152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4"/>
      <c r="E577" s="152"/>
      <c r="F577" s="152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4"/>
      <c r="E578" s="152"/>
      <c r="F578" s="152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4"/>
      <c r="E579" s="152"/>
      <c r="F579" s="152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4"/>
      <c r="E580" s="152"/>
      <c r="F580" s="152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4"/>
      <c r="E581" s="152"/>
      <c r="F581" s="152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4"/>
      <c r="E582" s="152"/>
      <c r="F582" s="152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4"/>
      <c r="E583" s="152"/>
      <c r="F583" s="152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4"/>
      <c r="E584" s="152"/>
      <c r="F584" s="152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4"/>
      <c r="E585" s="152"/>
      <c r="F585" s="152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4"/>
      <c r="E586" s="152"/>
      <c r="F586" s="152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4"/>
      <c r="E587" s="152"/>
      <c r="F587" s="152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4"/>
      <c r="E588" s="152"/>
      <c r="F588" s="152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4"/>
      <c r="E589" s="152"/>
      <c r="F589" s="152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4"/>
      <c r="E590" s="152"/>
      <c r="F590" s="152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4"/>
      <c r="E591" s="152"/>
      <c r="F591" s="152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4"/>
      <c r="E592" s="152"/>
      <c r="F592" s="152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4"/>
      <c r="E593" s="152"/>
      <c r="F593" s="152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4"/>
      <c r="E594" s="152"/>
      <c r="F594" s="152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4"/>
      <c r="E595" s="152"/>
      <c r="F595" s="152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4"/>
      <c r="E596" s="152"/>
      <c r="F596" s="152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4"/>
      <c r="E597" s="152"/>
      <c r="F597" s="152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4"/>
      <c r="E598" s="152"/>
      <c r="F598" s="152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4"/>
      <c r="E599" s="152"/>
      <c r="F599" s="152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4"/>
      <c r="E600" s="152"/>
      <c r="F600" s="152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4"/>
      <c r="E601" s="152"/>
      <c r="F601" s="152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4"/>
      <c r="E602" s="152"/>
      <c r="F602" s="152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4"/>
      <c r="E603" s="152"/>
      <c r="F603" s="152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4"/>
      <c r="E604" s="152"/>
      <c r="F604" s="152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4"/>
      <c r="E605" s="152"/>
      <c r="F605" s="152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4"/>
      <c r="E606" s="152"/>
      <c r="F606" s="152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4"/>
      <c r="E607" s="152"/>
      <c r="F607" s="152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4"/>
      <c r="E608" s="152"/>
      <c r="F608" s="152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4"/>
      <c r="E609" s="152"/>
      <c r="F609" s="152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4"/>
      <c r="E610" s="152"/>
      <c r="F610" s="152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4"/>
      <c r="E611" s="152"/>
      <c r="F611" s="152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4"/>
      <c r="E612" s="152"/>
      <c r="F612" s="152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4"/>
      <c r="E613" s="152"/>
      <c r="F613" s="152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4"/>
      <c r="E614" s="152"/>
      <c r="F614" s="152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4"/>
      <c r="E615" s="152"/>
      <c r="F615" s="152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4"/>
      <c r="E616" s="152"/>
      <c r="F616" s="152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4"/>
      <c r="E617" s="152"/>
      <c r="F617" s="152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4"/>
      <c r="E618" s="152"/>
      <c r="F618" s="152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4"/>
      <c r="E619" s="152"/>
      <c r="F619" s="152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4"/>
      <c r="E620" s="152"/>
      <c r="F620" s="152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4"/>
      <c r="E621" s="152"/>
      <c r="F621" s="152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4"/>
      <c r="E622" s="152"/>
      <c r="F622" s="152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4"/>
      <c r="E623" s="152"/>
      <c r="F623" s="152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4"/>
      <c r="E624" s="152"/>
      <c r="F624" s="152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4"/>
      <c r="E625" s="152"/>
      <c r="F625" s="152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4"/>
      <c r="E626" s="152"/>
      <c r="F626" s="152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4"/>
      <c r="E627" s="152"/>
      <c r="F627" s="152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4"/>
      <c r="E628" s="152"/>
      <c r="F628" s="152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4"/>
      <c r="E629" s="152"/>
      <c r="F629" s="152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4"/>
      <c r="E630" s="152"/>
      <c r="F630" s="152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4"/>
      <c r="E631" s="152"/>
      <c r="F631" s="152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4"/>
      <c r="E632" s="152"/>
      <c r="F632" s="152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4"/>
      <c r="E633" s="152"/>
      <c r="F633" s="152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4"/>
      <c r="E634" s="152"/>
      <c r="F634" s="152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4"/>
      <c r="E635" s="152"/>
      <c r="F635" s="152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4"/>
      <c r="E636" s="152"/>
      <c r="F636" s="152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4"/>
      <c r="E637" s="152"/>
      <c r="F637" s="152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4"/>
      <c r="E638" s="152"/>
      <c r="F638" s="152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4"/>
      <c r="E639" s="152"/>
      <c r="F639" s="152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4"/>
      <c r="E640" s="152"/>
      <c r="F640" s="152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4"/>
      <c r="E641" s="152"/>
      <c r="F641" s="152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4"/>
      <c r="E642" s="152"/>
      <c r="F642" s="152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4"/>
      <c r="E643" s="152"/>
      <c r="F643" s="152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4"/>
      <c r="E644" s="152"/>
      <c r="F644" s="152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4"/>
      <c r="E645" s="152"/>
      <c r="F645" s="152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4"/>
      <c r="E646" s="152"/>
      <c r="F646" s="152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4"/>
      <c r="E647" s="152"/>
      <c r="F647" s="152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4"/>
      <c r="E648" s="152"/>
      <c r="F648" s="152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4"/>
      <c r="E649" s="152"/>
      <c r="F649" s="152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4"/>
      <c r="E650" s="152"/>
      <c r="F650" s="152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4"/>
      <c r="E651" s="152"/>
      <c r="F651" s="152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4"/>
      <c r="E652" s="152"/>
      <c r="F652" s="152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4"/>
      <c r="E653" s="152"/>
      <c r="F653" s="152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4"/>
      <c r="E654" s="152"/>
      <c r="F654" s="152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4"/>
      <c r="E655" s="152"/>
      <c r="F655" s="152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4"/>
      <c r="E656" s="152"/>
      <c r="F656" s="152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4"/>
      <c r="E657" s="152"/>
      <c r="F657" s="152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4"/>
      <c r="E658" s="152"/>
      <c r="F658" s="152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4"/>
      <c r="E659" s="152"/>
      <c r="F659" s="152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4"/>
      <c r="E660" s="152"/>
      <c r="F660" s="152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4"/>
      <c r="E661" s="152"/>
      <c r="F661" s="152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4"/>
      <c r="E662" s="152"/>
      <c r="F662" s="152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4"/>
      <c r="E663" s="152"/>
      <c r="F663" s="152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4"/>
      <c r="E664" s="152"/>
      <c r="F664" s="152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4"/>
      <c r="E665" s="152"/>
      <c r="F665" s="152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4"/>
      <c r="E666" s="152"/>
      <c r="F666" s="152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4"/>
      <c r="E667" s="152"/>
      <c r="F667" s="152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4"/>
      <c r="E668" s="152"/>
      <c r="F668" s="152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4"/>
      <c r="E669" s="152"/>
      <c r="F669" s="152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4"/>
      <c r="E670" s="152"/>
      <c r="F670" s="152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4"/>
      <c r="E671" s="152"/>
      <c r="F671" s="152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4"/>
      <c r="E672" s="152"/>
      <c r="F672" s="152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4"/>
      <c r="E673" s="152"/>
      <c r="F673" s="152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4"/>
      <c r="E674" s="152"/>
      <c r="F674" s="152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4"/>
      <c r="E675" s="152"/>
      <c r="F675" s="152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4"/>
      <c r="E676" s="152"/>
      <c r="F676" s="152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4"/>
      <c r="E677" s="152"/>
      <c r="F677" s="152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4"/>
      <c r="E678" s="152"/>
      <c r="F678" s="152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4"/>
      <c r="E679" s="152"/>
      <c r="F679" s="152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4"/>
      <c r="E680" s="152"/>
      <c r="F680" s="152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4"/>
      <c r="E681" s="152"/>
      <c r="F681" s="152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4"/>
      <c r="E682" s="152"/>
      <c r="F682" s="152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4"/>
      <c r="E683" s="152"/>
      <c r="F683" s="152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4"/>
      <c r="E684" s="152"/>
      <c r="F684" s="152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4"/>
      <c r="E685" s="152"/>
      <c r="F685" s="152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4"/>
      <c r="E686" s="152"/>
      <c r="F686" s="152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4"/>
      <c r="E687" s="152"/>
      <c r="F687" s="152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4"/>
      <c r="E688" s="152"/>
      <c r="F688" s="152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4"/>
      <c r="E689" s="152"/>
      <c r="F689" s="152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4"/>
      <c r="E690" s="152"/>
      <c r="F690" s="152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4"/>
      <c r="E691" s="152"/>
      <c r="F691" s="152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4"/>
      <c r="E692" s="152"/>
      <c r="F692" s="152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4"/>
      <c r="E693" s="152"/>
      <c r="F693" s="152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4"/>
      <c r="E694" s="152"/>
      <c r="F694" s="152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4"/>
      <c r="E695" s="152"/>
      <c r="F695" s="152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4"/>
      <c r="E696" s="152"/>
      <c r="F696" s="152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4"/>
      <c r="E697" s="152"/>
      <c r="F697" s="152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4"/>
      <c r="E698" s="152"/>
      <c r="F698" s="152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4"/>
      <c r="E699" s="152"/>
      <c r="F699" s="152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4"/>
      <c r="E700" s="152"/>
      <c r="F700" s="152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4"/>
      <c r="E701" s="152"/>
      <c r="F701" s="152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4"/>
      <c r="E702" s="152"/>
      <c r="F702" s="152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4"/>
      <c r="E703" s="152"/>
      <c r="F703" s="152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4"/>
      <c r="E704" s="152"/>
      <c r="F704" s="152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4"/>
      <c r="E705" s="152"/>
      <c r="F705" s="152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4"/>
      <c r="E706" s="152"/>
      <c r="F706" s="152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4"/>
      <c r="E707" s="152"/>
      <c r="F707" s="152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4"/>
      <c r="E708" s="152"/>
      <c r="F708" s="152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4"/>
      <c r="E709" s="152"/>
      <c r="F709" s="152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4"/>
      <c r="E710" s="152"/>
      <c r="F710" s="152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4"/>
      <c r="E711" s="152"/>
      <c r="F711" s="152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4"/>
      <c r="E712" s="152"/>
      <c r="F712" s="152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4"/>
      <c r="E713" s="152"/>
      <c r="F713" s="152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4"/>
      <c r="E714" s="152"/>
      <c r="F714" s="152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4"/>
      <c r="E715" s="152"/>
      <c r="F715" s="152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4"/>
      <c r="E716" s="152"/>
      <c r="F716" s="152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4"/>
      <c r="E717" s="152"/>
      <c r="F717" s="152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4"/>
      <c r="E718" s="152"/>
      <c r="F718" s="152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4"/>
      <c r="E719" s="152"/>
      <c r="F719" s="152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4"/>
      <c r="E720" s="152"/>
      <c r="F720" s="152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4"/>
      <c r="E721" s="152"/>
      <c r="F721" s="152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4"/>
      <c r="E722" s="152"/>
      <c r="F722" s="152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4"/>
      <c r="E723" s="152"/>
      <c r="F723" s="152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4"/>
      <c r="E724" s="152"/>
      <c r="F724" s="152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4"/>
      <c r="E725" s="152"/>
      <c r="F725" s="152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4"/>
      <c r="E726" s="152"/>
      <c r="F726" s="152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4"/>
      <c r="E727" s="152"/>
      <c r="F727" s="152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4"/>
      <c r="E728" s="152"/>
      <c r="F728" s="152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4"/>
      <c r="E729" s="152"/>
      <c r="F729" s="152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4"/>
      <c r="E730" s="152"/>
      <c r="F730" s="152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4"/>
      <c r="E731" s="152"/>
      <c r="F731" s="152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4"/>
      <c r="E732" s="152"/>
      <c r="F732" s="152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4"/>
      <c r="E733" s="152"/>
      <c r="F733" s="152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4"/>
      <c r="E734" s="152"/>
      <c r="F734" s="152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4"/>
      <c r="E735" s="152"/>
      <c r="F735" s="152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4"/>
      <c r="E736" s="152"/>
      <c r="F736" s="152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4"/>
      <c r="E737" s="152"/>
      <c r="F737" s="152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4"/>
      <c r="E738" s="152"/>
      <c r="F738" s="152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4"/>
      <c r="E739" s="152"/>
      <c r="F739" s="152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4"/>
      <c r="E740" s="152"/>
      <c r="F740" s="152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4"/>
      <c r="E741" s="152"/>
      <c r="F741" s="152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4"/>
      <c r="E742" s="152"/>
      <c r="F742" s="152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4"/>
      <c r="E743" s="152"/>
      <c r="F743" s="152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4"/>
      <c r="E744" s="152"/>
      <c r="F744" s="152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4"/>
      <c r="E745" s="152"/>
      <c r="F745" s="152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4"/>
      <c r="E746" s="152"/>
      <c r="F746" s="152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4"/>
      <c r="E747" s="152"/>
      <c r="F747" s="152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4"/>
      <c r="E748" s="152"/>
      <c r="F748" s="152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4"/>
      <c r="E749" s="152"/>
      <c r="F749" s="152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4"/>
      <c r="E750" s="152"/>
      <c r="F750" s="152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4"/>
      <c r="E751" s="152"/>
      <c r="F751" s="152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4"/>
      <c r="E752" s="152"/>
      <c r="F752" s="152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4"/>
      <c r="E753" s="152"/>
      <c r="F753" s="152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4"/>
      <c r="E754" s="152"/>
      <c r="F754" s="152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4"/>
      <c r="E755" s="152"/>
      <c r="F755" s="152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4"/>
      <c r="E756" s="152"/>
      <c r="F756" s="152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4"/>
      <c r="E757" s="152"/>
      <c r="F757" s="152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4"/>
      <c r="E758" s="152"/>
      <c r="F758" s="152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4"/>
      <c r="E759" s="152"/>
      <c r="F759" s="152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4"/>
      <c r="E760" s="152"/>
      <c r="F760" s="152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4"/>
      <c r="E761" s="152"/>
      <c r="F761" s="152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4"/>
      <c r="E762" s="152"/>
      <c r="F762" s="152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4"/>
      <c r="E763" s="152"/>
      <c r="F763" s="152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4"/>
      <c r="E764" s="152"/>
      <c r="F764" s="152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4"/>
      <c r="E765" s="152"/>
      <c r="F765" s="152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4"/>
      <c r="E766" s="152"/>
      <c r="F766" s="152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4"/>
      <c r="E767" s="152"/>
      <c r="F767" s="152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4"/>
      <c r="E768" s="152"/>
      <c r="F768" s="152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4"/>
      <c r="E769" s="152"/>
      <c r="F769" s="152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4"/>
      <c r="E770" s="152"/>
      <c r="F770" s="152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4"/>
      <c r="E771" s="152"/>
      <c r="F771" s="152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4"/>
      <c r="E772" s="152"/>
      <c r="F772" s="152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4"/>
      <c r="E773" s="152"/>
      <c r="F773" s="152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4"/>
      <c r="E774" s="152"/>
      <c r="F774" s="152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4"/>
      <c r="E775" s="152"/>
      <c r="F775" s="152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4"/>
      <c r="E776" s="152"/>
      <c r="F776" s="152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4"/>
      <c r="E777" s="152"/>
      <c r="F777" s="152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4"/>
      <c r="E778" s="152"/>
      <c r="F778" s="152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4"/>
      <c r="E779" s="152"/>
      <c r="F779" s="152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4"/>
      <c r="E780" s="152"/>
      <c r="F780" s="152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4"/>
      <c r="E781" s="152"/>
      <c r="F781" s="152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4"/>
      <c r="E782" s="152"/>
      <c r="F782" s="152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4"/>
      <c r="E783" s="152"/>
      <c r="F783" s="152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4"/>
      <c r="E784" s="152"/>
      <c r="F784" s="152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4"/>
      <c r="E785" s="152"/>
      <c r="F785" s="152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4"/>
      <c r="E786" s="152"/>
      <c r="F786" s="152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4"/>
      <c r="E787" s="152"/>
      <c r="F787" s="152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4"/>
      <c r="E788" s="152"/>
      <c r="F788" s="152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4"/>
      <c r="E789" s="152"/>
      <c r="F789" s="152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4"/>
      <c r="E790" s="152"/>
      <c r="F790" s="152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4"/>
      <c r="E791" s="152"/>
      <c r="F791" s="152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4"/>
      <c r="E792" s="152"/>
      <c r="F792" s="152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4"/>
      <c r="E793" s="152"/>
      <c r="F793" s="152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4"/>
      <c r="E794" s="152"/>
      <c r="F794" s="152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4"/>
      <c r="E795" s="152"/>
      <c r="F795" s="152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4"/>
      <c r="E796" s="152"/>
      <c r="F796" s="152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4"/>
      <c r="E797" s="152"/>
      <c r="F797" s="152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4"/>
      <c r="E798" s="152"/>
      <c r="F798" s="152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4"/>
      <c r="E799" s="152"/>
      <c r="F799" s="152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4"/>
      <c r="E800" s="152"/>
      <c r="F800" s="152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4"/>
      <c r="E801" s="152"/>
      <c r="F801" s="152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4"/>
      <c r="E802" s="152"/>
      <c r="F802" s="152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4"/>
      <c r="E803" s="152"/>
      <c r="F803" s="152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4"/>
      <c r="E804" s="152"/>
      <c r="F804" s="152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4"/>
      <c r="E805" s="152"/>
      <c r="F805" s="152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4"/>
      <c r="E806" s="152"/>
      <c r="F806" s="152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4"/>
      <c r="E807" s="152"/>
      <c r="F807" s="152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4"/>
      <c r="E808" s="152"/>
      <c r="F808" s="152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4"/>
      <c r="E809" s="152"/>
      <c r="F809" s="152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4"/>
      <c r="E810" s="152"/>
      <c r="F810" s="152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4"/>
      <c r="E811" s="152"/>
      <c r="F811" s="152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4"/>
      <c r="E812" s="152"/>
      <c r="F812" s="152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4"/>
      <c r="E813" s="152"/>
      <c r="F813" s="152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4"/>
      <c r="E814" s="152"/>
      <c r="F814" s="152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4"/>
      <c r="E815" s="152"/>
      <c r="F815" s="152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4"/>
      <c r="E816" s="152"/>
      <c r="F816" s="152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4"/>
      <c r="E817" s="152"/>
      <c r="F817" s="152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4"/>
      <c r="E818" s="152"/>
      <c r="F818" s="152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4"/>
      <c r="E819" s="152"/>
      <c r="F819" s="152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4"/>
      <c r="E820" s="152"/>
      <c r="F820" s="152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4"/>
      <c r="E821" s="152"/>
      <c r="F821" s="152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4"/>
      <c r="E822" s="152"/>
      <c r="F822" s="152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4"/>
      <c r="E823" s="152"/>
      <c r="F823" s="152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4"/>
      <c r="E824" s="152"/>
      <c r="F824" s="152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4"/>
      <c r="E825" s="152"/>
      <c r="F825" s="152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4"/>
      <c r="E826" s="152"/>
      <c r="F826" s="152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4"/>
      <c r="E827" s="152"/>
      <c r="F827" s="152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4"/>
      <c r="E828" s="152"/>
      <c r="F828" s="152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4"/>
      <c r="E829" s="152"/>
      <c r="F829" s="152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4"/>
      <c r="E830" s="152"/>
      <c r="F830" s="152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4"/>
      <c r="E831" s="152"/>
      <c r="F831" s="152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4"/>
      <c r="E832" s="152"/>
      <c r="F832" s="152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4"/>
      <c r="E833" s="152"/>
      <c r="F833" s="152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4"/>
      <c r="E834" s="152"/>
      <c r="F834" s="152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4"/>
      <c r="E835" s="152"/>
      <c r="F835" s="152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4"/>
      <c r="E836" s="152"/>
      <c r="F836" s="152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4"/>
      <c r="E837" s="152"/>
      <c r="F837" s="152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4"/>
      <c r="E838" s="152"/>
      <c r="F838" s="152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4"/>
      <c r="E839" s="152"/>
      <c r="F839" s="152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4"/>
      <c r="E840" s="152"/>
      <c r="F840" s="152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4"/>
      <c r="E841" s="152"/>
      <c r="F841" s="152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4"/>
      <c r="E842" s="152"/>
      <c r="F842" s="152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4"/>
      <c r="E843" s="152"/>
      <c r="F843" s="152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4"/>
      <c r="E844" s="152"/>
      <c r="F844" s="152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4"/>
      <c r="E845" s="152"/>
      <c r="F845" s="152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4"/>
      <c r="E846" s="152"/>
      <c r="F846" s="152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4"/>
      <c r="E847" s="152"/>
      <c r="F847" s="152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4"/>
      <c r="E848" s="152"/>
      <c r="F848" s="152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4"/>
      <c r="E849" s="152"/>
      <c r="F849" s="152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4"/>
      <c r="E850" s="152"/>
      <c r="F850" s="152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4"/>
      <c r="E851" s="152"/>
      <c r="F851" s="152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4"/>
      <c r="E852" s="152"/>
      <c r="F852" s="152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4"/>
      <c r="E853" s="152"/>
      <c r="F853" s="152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4"/>
      <c r="E854" s="152"/>
      <c r="F854" s="152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4"/>
      <c r="E855" s="152"/>
      <c r="F855" s="152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4"/>
      <c r="E856" s="152"/>
      <c r="F856" s="152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4"/>
      <c r="E857" s="152"/>
      <c r="F857" s="152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4"/>
      <c r="E858" s="152"/>
      <c r="F858" s="152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4"/>
      <c r="E859" s="152"/>
      <c r="F859" s="152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4"/>
      <c r="E860" s="152"/>
      <c r="F860" s="152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4"/>
      <c r="E861" s="152"/>
      <c r="F861" s="152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4"/>
      <c r="E862" s="152"/>
      <c r="F862" s="152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4"/>
      <c r="E863" s="152"/>
      <c r="F863" s="152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4"/>
      <c r="E864" s="152"/>
      <c r="F864" s="152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4"/>
      <c r="E865" s="152"/>
      <c r="F865" s="152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4"/>
      <c r="E866" s="152"/>
      <c r="F866" s="152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4"/>
      <c r="E867" s="152"/>
      <c r="F867" s="152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4"/>
      <c r="E868" s="152"/>
      <c r="F868" s="152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4"/>
      <c r="E869" s="152"/>
      <c r="F869" s="152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4"/>
      <c r="E870" s="152"/>
      <c r="F870" s="152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4"/>
      <c r="E871" s="152"/>
      <c r="F871" s="152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4"/>
      <c r="E872" s="152"/>
      <c r="F872" s="152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4"/>
      <c r="E873" s="152"/>
      <c r="F873" s="152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4"/>
      <c r="E874" s="152"/>
      <c r="F874" s="152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4"/>
      <c r="E875" s="152"/>
      <c r="F875" s="152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4"/>
      <c r="E876" s="152"/>
      <c r="F876" s="152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4"/>
      <c r="E877" s="152"/>
      <c r="F877" s="152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4"/>
      <c r="E878" s="152"/>
      <c r="F878" s="152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4"/>
      <c r="E879" s="152"/>
      <c r="F879" s="152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4"/>
      <c r="E880" s="152"/>
      <c r="F880" s="152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4"/>
      <c r="E881" s="152"/>
      <c r="F881" s="152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4"/>
      <c r="E882" s="152"/>
      <c r="F882" s="152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4"/>
      <c r="E883" s="152"/>
      <c r="F883" s="152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4"/>
      <c r="E884" s="152"/>
      <c r="F884" s="152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4"/>
      <c r="E885" s="152"/>
      <c r="F885" s="152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4"/>
      <c r="E886" s="152"/>
      <c r="F886" s="152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4"/>
      <c r="E887" s="152"/>
      <c r="F887" s="152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4"/>
      <c r="E888" s="152"/>
      <c r="F888" s="152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4"/>
      <c r="E889" s="152"/>
      <c r="F889" s="152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4"/>
      <c r="E890" s="152"/>
      <c r="F890" s="152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4"/>
      <c r="E891" s="152"/>
      <c r="F891" s="152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4"/>
      <c r="E892" s="152"/>
      <c r="F892" s="152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4"/>
      <c r="E893" s="152"/>
      <c r="F893" s="152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4"/>
      <c r="E894" s="152"/>
      <c r="F894" s="152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4"/>
      <c r="E895" s="152"/>
      <c r="F895" s="152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4"/>
      <c r="E896" s="152"/>
      <c r="F896" s="152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4"/>
      <c r="E897" s="152"/>
      <c r="F897" s="152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4"/>
      <c r="E898" s="152"/>
      <c r="F898" s="152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4"/>
      <c r="E899" s="152"/>
      <c r="F899" s="152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4"/>
      <c r="E900" s="152"/>
      <c r="F900" s="152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4"/>
      <c r="E901" s="152"/>
      <c r="F901" s="152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4"/>
      <c r="E902" s="152"/>
      <c r="F902" s="152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4"/>
      <c r="E903" s="152"/>
      <c r="F903" s="152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4"/>
      <c r="E904" s="152"/>
      <c r="F904" s="152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4"/>
      <c r="E905" s="152"/>
      <c r="F905" s="152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4"/>
      <c r="E906" s="152"/>
      <c r="F906" s="152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4"/>
      <c r="E907" s="152"/>
      <c r="F907" s="152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4"/>
      <c r="E908" s="152"/>
      <c r="F908" s="152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4"/>
      <c r="E909" s="152"/>
      <c r="F909" s="152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4"/>
      <c r="E910" s="152"/>
      <c r="F910" s="152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4"/>
      <c r="E911" s="152"/>
      <c r="F911" s="152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4"/>
      <c r="E912" s="152"/>
      <c r="F912" s="152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4"/>
      <c r="E913" s="152"/>
      <c r="F913" s="152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4"/>
      <c r="E914" s="152"/>
      <c r="F914" s="152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4"/>
      <c r="E915" s="152"/>
      <c r="F915" s="152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4"/>
      <c r="E916" s="152"/>
      <c r="F916" s="152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4"/>
      <c r="E917" s="152"/>
      <c r="F917" s="152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4"/>
      <c r="E918" s="152"/>
      <c r="F918" s="152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4"/>
      <c r="E919" s="152"/>
      <c r="F919" s="152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4"/>
      <c r="E920" s="152"/>
      <c r="F920" s="152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4"/>
      <c r="E921" s="152"/>
      <c r="F921" s="152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4"/>
      <c r="E922" s="152"/>
      <c r="F922" s="152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4"/>
      <c r="E923" s="152"/>
      <c r="F923" s="152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4"/>
      <c r="E924" s="152"/>
      <c r="F924" s="152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4"/>
      <c r="E925" s="152"/>
      <c r="F925" s="152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4"/>
      <c r="E926" s="152"/>
      <c r="F926" s="152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4"/>
      <c r="E927" s="152"/>
      <c r="F927" s="152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4"/>
      <c r="E928" s="152"/>
      <c r="F928" s="152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4"/>
      <c r="E929" s="152"/>
      <c r="F929" s="152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4"/>
      <c r="E930" s="152"/>
      <c r="F930" s="152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4"/>
      <c r="E931" s="152"/>
      <c r="F931" s="152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4"/>
      <c r="E932" s="152"/>
      <c r="F932" s="152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4"/>
      <c r="E933" s="152"/>
      <c r="F933" s="152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4"/>
      <c r="E934" s="152"/>
      <c r="F934" s="152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4"/>
      <c r="E935" s="152"/>
      <c r="F935" s="152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4"/>
      <c r="E936" s="152"/>
      <c r="F936" s="152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4"/>
      <c r="E937" s="152"/>
      <c r="F937" s="152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4"/>
      <c r="E938" s="152"/>
      <c r="F938" s="152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4"/>
      <c r="E939" s="152"/>
      <c r="F939" s="152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4"/>
      <c r="E940" s="152"/>
      <c r="F940" s="152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4"/>
      <c r="E941" s="152"/>
      <c r="F941" s="152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4"/>
      <c r="E942" s="152"/>
      <c r="F942" s="152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4"/>
      <c r="E943" s="152"/>
      <c r="F943" s="152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4"/>
      <c r="E944" s="152"/>
      <c r="F944" s="152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4"/>
      <c r="E945" s="152"/>
      <c r="F945" s="152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4"/>
      <c r="E946" s="152"/>
      <c r="F946" s="152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4"/>
      <c r="E947" s="152"/>
      <c r="F947" s="152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4"/>
      <c r="E948" s="152"/>
      <c r="F948" s="152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4"/>
      <c r="E949" s="152"/>
      <c r="F949" s="152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4"/>
      <c r="E950" s="152"/>
      <c r="F950" s="152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4"/>
      <c r="E951" s="152"/>
      <c r="F951" s="152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4"/>
      <c r="E952" s="152"/>
      <c r="F952" s="152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4"/>
      <c r="E953" s="152"/>
      <c r="F953" s="152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4"/>
      <c r="E954" s="152"/>
      <c r="F954" s="152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4"/>
      <c r="E955" s="152"/>
      <c r="F955" s="152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4"/>
      <c r="E956" s="152"/>
      <c r="F956" s="152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4"/>
      <c r="E957" s="152"/>
      <c r="F957" s="152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4"/>
      <c r="E958" s="152"/>
      <c r="F958" s="152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4"/>
      <c r="E959" s="152"/>
      <c r="F959" s="152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4"/>
      <c r="E960" s="152"/>
      <c r="F960" s="152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4"/>
      <c r="E961" s="152"/>
      <c r="F961" s="152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4"/>
      <c r="E962" s="152"/>
      <c r="F962" s="152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4"/>
      <c r="E963" s="152"/>
      <c r="F963" s="152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4"/>
      <c r="E964" s="152"/>
      <c r="F964" s="152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4"/>
      <c r="E965" s="152"/>
      <c r="F965" s="152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4"/>
      <c r="E966" s="152"/>
      <c r="F966" s="152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4"/>
      <c r="E967" s="152"/>
      <c r="F967" s="152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4"/>
      <c r="E968" s="152"/>
      <c r="F968" s="152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4"/>
      <c r="E969" s="152"/>
      <c r="F969" s="152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4"/>
      <c r="E970" s="152"/>
      <c r="F970" s="152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4"/>
      <c r="E971" s="152"/>
      <c r="F971" s="152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4"/>
      <c r="E972" s="152"/>
      <c r="F972" s="152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4"/>
      <c r="E973" s="152"/>
      <c r="F973" s="152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4"/>
      <c r="E974" s="152"/>
      <c r="F974" s="152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4"/>
      <c r="E975" s="152"/>
      <c r="F975" s="152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4"/>
      <c r="E976" s="152"/>
      <c r="F976" s="152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4"/>
      <c r="E977" s="152"/>
      <c r="F977" s="152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4"/>
      <c r="E978" s="152"/>
      <c r="F978" s="152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4"/>
      <c r="E979" s="152"/>
      <c r="F979" s="152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4"/>
      <c r="E980" s="152"/>
      <c r="F980" s="152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4"/>
      <c r="E981" s="152"/>
      <c r="F981" s="152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4"/>
      <c r="E982" s="152"/>
      <c r="F982" s="152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4"/>
      <c r="E983" s="152"/>
      <c r="F983" s="152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4"/>
      <c r="E984" s="152"/>
      <c r="F984" s="152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4"/>
      <c r="E985" s="152"/>
      <c r="F985" s="152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4"/>
      <c r="E986" s="152"/>
      <c r="F986" s="152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4"/>
      <c r="E987" s="152"/>
      <c r="F987" s="152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4"/>
      <c r="E988" s="152"/>
      <c r="F988" s="152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4"/>
      <c r="E989" s="152"/>
      <c r="F989" s="152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4"/>
      <c r="E990" s="152"/>
      <c r="F990" s="152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4"/>
      <c r="E991" s="152"/>
      <c r="F991" s="152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4"/>
      <c r="E992" s="152"/>
      <c r="F992" s="152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4"/>
      <c r="E993" s="152"/>
      <c r="F993" s="152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4"/>
      <c r="E994" s="152"/>
      <c r="F994" s="152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4"/>
      <c r="E995" s="152"/>
      <c r="F995" s="152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4"/>
      <c r="E996" s="152"/>
      <c r="F996" s="152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4"/>
      <c r="E997" s="152"/>
      <c r="F997" s="152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4"/>
      <c r="E998" s="152"/>
      <c r="F998" s="152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4"/>
      <c r="E999" s="152"/>
      <c r="F999" s="152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4"/>
      <c r="E1000" s="152"/>
      <c r="F1000" s="152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4"/>
      <c r="X1000" s="4"/>
      <c r="Y1000" s="4"/>
      <c r="Z1000" s="4"/>
      <c r="AA1000" s="4"/>
      <c r="AB1000" s="4"/>
    </row>
  </sheetData>
  <mergeCells count="19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U3:U4"/>
    <mergeCell ref="V3:V4"/>
    <mergeCell ref="A1:V1"/>
    <mergeCell ref="A2:B2"/>
    <mergeCell ref="E2:E4"/>
    <mergeCell ref="F2:F4"/>
    <mergeCell ref="G2:T2"/>
    <mergeCell ref="A3:A4"/>
    <mergeCell ref="B3:B4"/>
  </mergeCells>
  <printOptions horizontalCentered="1"/>
  <pageMargins bottom="0.23" footer="0.0" header="0.0" left="0.25" right="0.25" top="0.37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3" width="6.86"/>
    <col customWidth="1" min="4" max="4" width="25.71"/>
    <col customWidth="1" min="5" max="5" width="3.0"/>
    <col customWidth="1" min="6" max="6" width="3.43"/>
    <col customWidth="1" min="7" max="7" width="4.29"/>
    <col customWidth="1" min="8" max="8" width="4.86"/>
    <col customWidth="1" min="9" max="9" width="4.57"/>
    <col customWidth="1" min="10" max="10" width="5.43"/>
    <col customWidth="1" min="11" max="11" width="4.43"/>
    <col customWidth="1" min="12" max="12" width="5.71"/>
    <col customWidth="1" min="13" max="13" width="4.71"/>
    <col customWidth="1" min="14" max="14" width="5.71"/>
    <col customWidth="1" min="15" max="15" width="4.57"/>
    <col customWidth="1" min="16" max="16" width="5.71"/>
    <col customWidth="1" min="17" max="17" width="7.0"/>
    <col customWidth="1" min="18" max="18" width="7.29"/>
    <col customWidth="1" min="19" max="19" width="7.71"/>
    <col customWidth="1" min="20" max="20" width="29.0"/>
    <col customWidth="1" min="21" max="28" width="9.0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4"/>
      <c r="W1" s="4"/>
      <c r="X1" s="4"/>
      <c r="Y1" s="4"/>
      <c r="Z1" s="4"/>
      <c r="AA1" s="4"/>
      <c r="AB1" s="4"/>
    </row>
    <row r="2" ht="30.0" customHeight="1">
      <c r="A2" s="5" t="s">
        <v>390</v>
      </c>
      <c r="B2" s="18"/>
      <c r="C2" s="53"/>
      <c r="D2" s="68" t="s">
        <v>337</v>
      </c>
      <c r="E2" s="130" t="s">
        <v>8</v>
      </c>
      <c r="F2" s="130" t="s">
        <v>9</v>
      </c>
      <c r="G2" s="19" t="s">
        <v>716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14"/>
      <c r="V2" s="14"/>
      <c r="W2" s="14"/>
      <c r="X2" s="14"/>
      <c r="Y2" s="14"/>
      <c r="Z2" s="14"/>
      <c r="AA2" s="14"/>
      <c r="AB2" s="14"/>
    </row>
    <row r="3" ht="14.25" customHeight="1">
      <c r="A3" s="15" t="s">
        <v>4</v>
      </c>
      <c r="B3" s="15" t="s">
        <v>5</v>
      </c>
      <c r="C3" s="15" t="s">
        <v>6</v>
      </c>
      <c r="D3" s="15" t="s">
        <v>7</v>
      </c>
      <c r="E3" s="71"/>
      <c r="F3" s="71"/>
      <c r="G3" s="17" t="s">
        <v>10</v>
      </c>
      <c r="H3" s="18"/>
      <c r="I3" s="19" t="s">
        <v>11</v>
      </c>
      <c r="J3" s="18"/>
      <c r="K3" s="19" t="s">
        <v>12</v>
      </c>
      <c r="L3" s="18"/>
      <c r="M3" s="19" t="s">
        <v>13</v>
      </c>
      <c r="N3" s="18"/>
      <c r="O3" s="19" t="s">
        <v>14</v>
      </c>
      <c r="P3" s="18"/>
      <c r="Q3" s="15" t="s">
        <v>15</v>
      </c>
      <c r="R3" s="20" t="s">
        <v>16</v>
      </c>
      <c r="S3" s="18"/>
      <c r="T3" s="15" t="s">
        <v>17</v>
      </c>
      <c r="U3" s="21"/>
      <c r="V3" s="21"/>
      <c r="W3" s="21"/>
      <c r="X3" s="21"/>
      <c r="Y3" s="21"/>
      <c r="Z3" s="21"/>
      <c r="AA3" s="21"/>
      <c r="AB3" s="21"/>
    </row>
    <row r="4" ht="15.75" customHeight="1">
      <c r="A4" s="22"/>
      <c r="B4" s="22"/>
      <c r="C4" s="22"/>
      <c r="D4" s="22"/>
      <c r="E4" s="22"/>
      <c r="F4" s="22"/>
      <c r="G4" s="23">
        <v>25.0</v>
      </c>
      <c r="H4" s="23">
        <v>100.0</v>
      </c>
      <c r="I4" s="23">
        <v>25.0</v>
      </c>
      <c r="J4" s="23">
        <v>100.0</v>
      </c>
      <c r="K4" s="23">
        <v>25.0</v>
      </c>
      <c r="L4" s="23">
        <v>100.0</v>
      </c>
      <c r="M4" s="23">
        <v>25.0</v>
      </c>
      <c r="N4" s="23">
        <v>100.0</v>
      </c>
      <c r="O4" s="23">
        <v>25.0</v>
      </c>
      <c r="P4" s="23">
        <v>100.0</v>
      </c>
      <c r="Q4" s="22"/>
      <c r="R4" s="23">
        <v>25.0</v>
      </c>
      <c r="S4" s="23">
        <v>100.0</v>
      </c>
      <c r="T4" s="22"/>
      <c r="U4" s="21"/>
      <c r="V4" s="21"/>
      <c r="W4" s="21"/>
      <c r="X4" s="21"/>
      <c r="Y4" s="21"/>
      <c r="Z4" s="21"/>
      <c r="AA4" s="21"/>
      <c r="AB4" s="21"/>
    </row>
    <row r="5" ht="22.5" customHeight="1">
      <c r="A5" s="34">
        <v>1.0</v>
      </c>
      <c r="B5" s="24">
        <v>120059.0</v>
      </c>
      <c r="C5" s="25"/>
      <c r="D5" s="78" t="s">
        <v>717</v>
      </c>
      <c r="E5" s="25" t="s">
        <v>25</v>
      </c>
      <c r="F5" s="27" t="s">
        <v>137</v>
      </c>
      <c r="G5" s="30">
        <v>16.5</v>
      </c>
      <c r="H5" s="29">
        <f t="shared" ref="H5:H19" si="1">G5*4</f>
        <v>66</v>
      </c>
      <c r="I5" s="30">
        <v>23.0</v>
      </c>
      <c r="J5" s="29">
        <f t="shared" ref="J5:J19" si="2">I5*4</f>
        <v>92</v>
      </c>
      <c r="K5" s="30">
        <v>17.5</v>
      </c>
      <c r="L5" s="29">
        <f t="shared" ref="L5:L19" si="3">K5*4</f>
        <v>70</v>
      </c>
      <c r="M5" s="30">
        <v>19.0</v>
      </c>
      <c r="N5" s="29">
        <f t="shared" ref="N5:N19" si="4">M5*4</f>
        <v>76</v>
      </c>
      <c r="O5" s="30">
        <v>18.0</v>
      </c>
      <c r="P5" s="30">
        <v>72.0</v>
      </c>
      <c r="Q5" s="29">
        <f t="shared" ref="Q5:Q19" si="5">SUM(H5+J5+L5+N5+P5)</f>
        <v>376</v>
      </c>
      <c r="R5" s="254">
        <v>19.0</v>
      </c>
      <c r="S5" s="29">
        <f t="shared" ref="S5:S19" si="6">R5*4</f>
        <v>76</v>
      </c>
      <c r="T5" s="32" t="s">
        <v>718</v>
      </c>
      <c r="U5" s="21"/>
      <c r="V5" s="21"/>
      <c r="W5" s="21"/>
      <c r="X5" s="21"/>
      <c r="Y5" s="21"/>
      <c r="Z5" s="21"/>
      <c r="AA5" s="21"/>
      <c r="AB5" s="21"/>
    </row>
    <row r="6" ht="22.5" customHeight="1">
      <c r="A6" s="24">
        <v>2.0</v>
      </c>
      <c r="B6" s="24">
        <v>210206.0</v>
      </c>
      <c r="C6" s="25"/>
      <c r="D6" s="78" t="s">
        <v>719</v>
      </c>
      <c r="E6" s="25" t="s">
        <v>21</v>
      </c>
      <c r="F6" s="27" t="s">
        <v>137</v>
      </c>
      <c r="G6" s="30">
        <v>20.0</v>
      </c>
      <c r="H6" s="29">
        <f t="shared" si="1"/>
        <v>80</v>
      </c>
      <c r="I6" s="30">
        <v>24.8</v>
      </c>
      <c r="J6" s="29">
        <f t="shared" si="2"/>
        <v>99.2</v>
      </c>
      <c r="K6" s="30">
        <v>25.0</v>
      </c>
      <c r="L6" s="29">
        <f t="shared" si="3"/>
        <v>100</v>
      </c>
      <c r="M6" s="30">
        <v>21.5</v>
      </c>
      <c r="N6" s="29">
        <f t="shared" si="4"/>
        <v>86</v>
      </c>
      <c r="O6" s="30">
        <v>25.0</v>
      </c>
      <c r="P6" s="29">
        <f t="shared" ref="P6:P19" si="7">O6*4</f>
        <v>100</v>
      </c>
      <c r="Q6" s="29">
        <f t="shared" si="5"/>
        <v>465.2</v>
      </c>
      <c r="R6" s="254">
        <v>23.0</v>
      </c>
      <c r="S6" s="29">
        <f t="shared" si="6"/>
        <v>92</v>
      </c>
      <c r="T6" s="32" t="s">
        <v>720</v>
      </c>
      <c r="U6" s="21"/>
      <c r="V6" s="21"/>
      <c r="W6" s="21"/>
      <c r="X6" s="21"/>
      <c r="Y6" s="21"/>
      <c r="Z6" s="21"/>
      <c r="AA6" s="21"/>
      <c r="AB6" s="21"/>
    </row>
    <row r="7" ht="22.5" customHeight="1">
      <c r="A7" s="24">
        <v>3.0</v>
      </c>
      <c r="B7" s="24">
        <v>190329.0</v>
      </c>
      <c r="C7" s="25"/>
      <c r="D7" s="78" t="s">
        <v>721</v>
      </c>
      <c r="E7" s="25" t="s">
        <v>21</v>
      </c>
      <c r="F7" s="27" t="s">
        <v>137</v>
      </c>
      <c r="G7" s="30">
        <v>18.0</v>
      </c>
      <c r="H7" s="29">
        <f t="shared" si="1"/>
        <v>72</v>
      </c>
      <c r="I7" s="30">
        <v>24.0</v>
      </c>
      <c r="J7" s="29">
        <f t="shared" si="2"/>
        <v>96</v>
      </c>
      <c r="K7" s="30">
        <v>19.0</v>
      </c>
      <c r="L7" s="29">
        <f t="shared" si="3"/>
        <v>76</v>
      </c>
      <c r="M7" s="30">
        <v>19.5</v>
      </c>
      <c r="N7" s="29">
        <f t="shared" si="4"/>
        <v>78</v>
      </c>
      <c r="O7" s="30">
        <v>24.0</v>
      </c>
      <c r="P7" s="29">
        <f t="shared" si="7"/>
        <v>96</v>
      </c>
      <c r="Q7" s="29">
        <f t="shared" si="5"/>
        <v>418</v>
      </c>
      <c r="R7" s="254">
        <v>23.0</v>
      </c>
      <c r="S7" s="29">
        <f t="shared" si="6"/>
        <v>92</v>
      </c>
      <c r="T7" s="32" t="s">
        <v>722</v>
      </c>
      <c r="U7" s="21"/>
      <c r="V7" s="21"/>
      <c r="W7" s="21"/>
      <c r="X7" s="21"/>
      <c r="Y7" s="21"/>
      <c r="Z7" s="21"/>
      <c r="AA7" s="21"/>
      <c r="AB7" s="21"/>
    </row>
    <row r="8" ht="22.5" customHeight="1">
      <c r="A8" s="24">
        <v>4.0</v>
      </c>
      <c r="B8" s="24">
        <v>120037.0</v>
      </c>
      <c r="C8" s="25"/>
      <c r="D8" s="78" t="s">
        <v>723</v>
      </c>
      <c r="E8" s="25" t="s">
        <v>25</v>
      </c>
      <c r="F8" s="27" t="s">
        <v>137</v>
      </c>
      <c r="G8" s="30">
        <v>19.5</v>
      </c>
      <c r="H8" s="29">
        <f t="shared" si="1"/>
        <v>78</v>
      </c>
      <c r="I8" s="30">
        <v>24.5</v>
      </c>
      <c r="J8" s="29">
        <f t="shared" si="2"/>
        <v>98</v>
      </c>
      <c r="K8" s="30">
        <v>24.5</v>
      </c>
      <c r="L8" s="29">
        <f t="shared" si="3"/>
        <v>98</v>
      </c>
      <c r="M8" s="30">
        <v>22.5</v>
      </c>
      <c r="N8" s="29">
        <f t="shared" si="4"/>
        <v>90</v>
      </c>
      <c r="O8" s="30">
        <v>24.5</v>
      </c>
      <c r="P8" s="29">
        <f t="shared" si="7"/>
        <v>98</v>
      </c>
      <c r="Q8" s="29">
        <f t="shared" si="5"/>
        <v>462</v>
      </c>
      <c r="R8" s="254">
        <v>21.0</v>
      </c>
      <c r="S8" s="29">
        <f t="shared" si="6"/>
        <v>84</v>
      </c>
      <c r="T8" s="32" t="s">
        <v>558</v>
      </c>
      <c r="U8" s="21"/>
      <c r="V8" s="21"/>
      <c r="W8" s="21"/>
      <c r="X8" s="21"/>
      <c r="Y8" s="21"/>
      <c r="Z8" s="21"/>
      <c r="AA8" s="21"/>
      <c r="AB8" s="21"/>
    </row>
    <row r="9" ht="22.5" customHeight="1">
      <c r="A9" s="24">
        <v>5.0</v>
      </c>
      <c r="B9" s="24">
        <v>120209.0</v>
      </c>
      <c r="C9" s="25"/>
      <c r="D9" s="78" t="s">
        <v>724</v>
      </c>
      <c r="E9" s="25" t="s">
        <v>21</v>
      </c>
      <c r="F9" s="27" t="s">
        <v>137</v>
      </c>
      <c r="G9" s="30">
        <v>12.0</v>
      </c>
      <c r="H9" s="29">
        <f t="shared" si="1"/>
        <v>48</v>
      </c>
      <c r="I9" s="30">
        <v>10.0</v>
      </c>
      <c r="J9" s="29">
        <f t="shared" si="2"/>
        <v>40</v>
      </c>
      <c r="K9" s="30">
        <v>16.5</v>
      </c>
      <c r="L9" s="29">
        <f t="shared" si="3"/>
        <v>66</v>
      </c>
      <c r="M9" s="30">
        <v>16.5</v>
      </c>
      <c r="N9" s="29">
        <f t="shared" si="4"/>
        <v>66</v>
      </c>
      <c r="O9" s="30">
        <v>10.5</v>
      </c>
      <c r="P9" s="29">
        <f t="shared" si="7"/>
        <v>42</v>
      </c>
      <c r="Q9" s="29">
        <f t="shared" si="5"/>
        <v>262</v>
      </c>
      <c r="R9" s="254">
        <v>21.0</v>
      </c>
      <c r="S9" s="29">
        <f t="shared" si="6"/>
        <v>84</v>
      </c>
      <c r="T9" s="32" t="s">
        <v>725</v>
      </c>
      <c r="U9" s="21"/>
      <c r="V9" s="21"/>
      <c r="W9" s="21"/>
      <c r="X9" s="21"/>
      <c r="Y9" s="21"/>
      <c r="Z9" s="21"/>
      <c r="AA9" s="21"/>
      <c r="AB9" s="21"/>
    </row>
    <row r="10" ht="22.5" customHeight="1">
      <c r="A10" s="24">
        <v>6.0</v>
      </c>
      <c r="B10" s="24">
        <v>190381.0</v>
      </c>
      <c r="C10" s="25"/>
      <c r="D10" s="78" t="s">
        <v>726</v>
      </c>
      <c r="E10" s="25" t="s">
        <v>21</v>
      </c>
      <c r="F10" s="27" t="s">
        <v>137</v>
      </c>
      <c r="G10" s="30">
        <v>13.0</v>
      </c>
      <c r="H10" s="29">
        <f t="shared" si="1"/>
        <v>52</v>
      </c>
      <c r="I10" s="30">
        <v>19.0</v>
      </c>
      <c r="J10" s="29">
        <f t="shared" si="2"/>
        <v>76</v>
      </c>
      <c r="K10" s="30">
        <v>12.5</v>
      </c>
      <c r="L10" s="29">
        <f t="shared" si="3"/>
        <v>50</v>
      </c>
      <c r="M10" s="30">
        <v>13.0</v>
      </c>
      <c r="N10" s="29">
        <f t="shared" si="4"/>
        <v>52</v>
      </c>
      <c r="O10" s="30">
        <v>13.0</v>
      </c>
      <c r="P10" s="29">
        <f t="shared" si="7"/>
        <v>52</v>
      </c>
      <c r="Q10" s="29">
        <f t="shared" si="5"/>
        <v>282</v>
      </c>
      <c r="R10" s="254">
        <v>14.0</v>
      </c>
      <c r="S10" s="29">
        <f t="shared" si="6"/>
        <v>56</v>
      </c>
      <c r="T10" s="32" t="s">
        <v>727</v>
      </c>
      <c r="U10" s="21"/>
      <c r="V10" s="21"/>
      <c r="W10" s="21"/>
      <c r="X10" s="21"/>
      <c r="Y10" s="21"/>
      <c r="Z10" s="21"/>
      <c r="AA10" s="21"/>
      <c r="AB10" s="21"/>
    </row>
    <row r="11" ht="21.75" customHeight="1">
      <c r="A11" s="24">
        <v>7.0</v>
      </c>
      <c r="B11" s="24">
        <v>120146.0</v>
      </c>
      <c r="C11" s="25"/>
      <c r="D11" s="78" t="s">
        <v>728</v>
      </c>
      <c r="E11" s="25" t="s">
        <v>25</v>
      </c>
      <c r="F11" s="27" t="s">
        <v>137</v>
      </c>
      <c r="G11" s="30">
        <v>13.5</v>
      </c>
      <c r="H11" s="29">
        <f t="shared" si="1"/>
        <v>54</v>
      </c>
      <c r="I11" s="30">
        <v>20.0</v>
      </c>
      <c r="J11" s="29">
        <f t="shared" si="2"/>
        <v>80</v>
      </c>
      <c r="K11" s="30">
        <v>20.0</v>
      </c>
      <c r="L11" s="29">
        <f t="shared" si="3"/>
        <v>80</v>
      </c>
      <c r="M11" s="30">
        <v>22.0</v>
      </c>
      <c r="N11" s="29">
        <f t="shared" si="4"/>
        <v>88</v>
      </c>
      <c r="O11" s="30">
        <v>18.0</v>
      </c>
      <c r="P11" s="29">
        <f t="shared" si="7"/>
        <v>72</v>
      </c>
      <c r="Q11" s="29">
        <f t="shared" si="5"/>
        <v>374</v>
      </c>
      <c r="R11" s="254">
        <v>24.0</v>
      </c>
      <c r="S11" s="29">
        <f t="shared" si="6"/>
        <v>96</v>
      </c>
      <c r="T11" s="32" t="s">
        <v>729</v>
      </c>
      <c r="U11" s="21"/>
      <c r="V11" s="21"/>
      <c r="W11" s="21"/>
      <c r="X11" s="21"/>
      <c r="Y11" s="21"/>
      <c r="Z11" s="21"/>
      <c r="AA11" s="21"/>
      <c r="AB11" s="21"/>
    </row>
    <row r="12" ht="27.0" customHeight="1">
      <c r="A12" s="24">
        <v>8.0</v>
      </c>
      <c r="B12" s="24">
        <v>120156.0</v>
      </c>
      <c r="C12" s="25"/>
      <c r="D12" s="78" t="s">
        <v>730</v>
      </c>
      <c r="E12" s="131" t="s">
        <v>25</v>
      </c>
      <c r="F12" s="24" t="s">
        <v>137</v>
      </c>
      <c r="G12" s="30">
        <v>18.0</v>
      </c>
      <c r="H12" s="29">
        <f t="shared" si="1"/>
        <v>72</v>
      </c>
      <c r="I12" s="30">
        <v>24.3</v>
      </c>
      <c r="J12" s="29">
        <f t="shared" si="2"/>
        <v>97.2</v>
      </c>
      <c r="K12" s="30">
        <v>19.0</v>
      </c>
      <c r="L12" s="29">
        <f t="shared" si="3"/>
        <v>76</v>
      </c>
      <c r="M12" s="30">
        <v>23.0</v>
      </c>
      <c r="N12" s="29">
        <f t="shared" si="4"/>
        <v>92</v>
      </c>
      <c r="O12" s="30">
        <v>25.0</v>
      </c>
      <c r="P12" s="29">
        <f t="shared" si="7"/>
        <v>100</v>
      </c>
      <c r="Q12" s="29">
        <f t="shared" si="5"/>
        <v>437.2</v>
      </c>
      <c r="R12" s="254">
        <v>21.5</v>
      </c>
      <c r="S12" s="29">
        <f t="shared" si="6"/>
        <v>86</v>
      </c>
      <c r="T12" s="32" t="s">
        <v>731</v>
      </c>
      <c r="U12" s="21"/>
      <c r="V12" s="21"/>
      <c r="W12" s="21"/>
      <c r="X12" s="21"/>
      <c r="Y12" s="21"/>
      <c r="Z12" s="21"/>
      <c r="AA12" s="21"/>
      <c r="AB12" s="21"/>
    </row>
    <row r="13" ht="22.5" customHeight="1">
      <c r="A13" s="24">
        <v>9.0</v>
      </c>
      <c r="B13" s="24">
        <v>140285.0</v>
      </c>
      <c r="C13" s="25"/>
      <c r="D13" s="78" t="s">
        <v>732</v>
      </c>
      <c r="E13" s="25" t="s">
        <v>25</v>
      </c>
      <c r="F13" s="27" t="s">
        <v>137</v>
      </c>
      <c r="G13" s="30">
        <v>17.0</v>
      </c>
      <c r="H13" s="29">
        <f t="shared" si="1"/>
        <v>68</v>
      </c>
      <c r="I13" s="30">
        <v>23.0</v>
      </c>
      <c r="J13" s="29">
        <f t="shared" si="2"/>
        <v>92</v>
      </c>
      <c r="K13" s="30">
        <v>13.0</v>
      </c>
      <c r="L13" s="29">
        <f t="shared" si="3"/>
        <v>52</v>
      </c>
      <c r="M13" s="30">
        <v>15.5</v>
      </c>
      <c r="N13" s="29">
        <f t="shared" si="4"/>
        <v>62</v>
      </c>
      <c r="O13" s="30">
        <v>13.5</v>
      </c>
      <c r="P13" s="29">
        <f t="shared" si="7"/>
        <v>54</v>
      </c>
      <c r="Q13" s="29">
        <f t="shared" si="5"/>
        <v>328</v>
      </c>
      <c r="R13" s="254">
        <v>18.0</v>
      </c>
      <c r="S13" s="29">
        <f t="shared" si="6"/>
        <v>72</v>
      </c>
      <c r="T13" s="32" t="s">
        <v>733</v>
      </c>
      <c r="U13" s="21"/>
      <c r="V13" s="21"/>
      <c r="W13" s="21"/>
      <c r="X13" s="21"/>
      <c r="Y13" s="21"/>
      <c r="Z13" s="21"/>
      <c r="AA13" s="21"/>
      <c r="AB13" s="21"/>
    </row>
    <row r="14" ht="22.5" customHeight="1">
      <c r="A14" s="24">
        <v>10.0</v>
      </c>
      <c r="B14" s="24">
        <v>170236.0</v>
      </c>
      <c r="C14" s="25"/>
      <c r="D14" s="78" t="s">
        <v>734</v>
      </c>
      <c r="E14" s="25" t="s">
        <v>25</v>
      </c>
      <c r="F14" s="27" t="s">
        <v>137</v>
      </c>
      <c r="G14" s="30">
        <v>13.5</v>
      </c>
      <c r="H14" s="29">
        <f t="shared" si="1"/>
        <v>54</v>
      </c>
      <c r="I14" s="30">
        <v>16.5</v>
      </c>
      <c r="J14" s="29">
        <f t="shared" si="2"/>
        <v>66</v>
      </c>
      <c r="K14" s="149">
        <v>4.0</v>
      </c>
      <c r="L14" s="255">
        <f t="shared" si="3"/>
        <v>16</v>
      </c>
      <c r="M14" s="149">
        <v>8.0</v>
      </c>
      <c r="N14" s="255">
        <f t="shared" si="4"/>
        <v>32</v>
      </c>
      <c r="O14" s="30">
        <v>11.0</v>
      </c>
      <c r="P14" s="29">
        <f t="shared" si="7"/>
        <v>44</v>
      </c>
      <c r="Q14" s="29">
        <f t="shared" si="5"/>
        <v>212</v>
      </c>
      <c r="R14" s="254">
        <v>11.0</v>
      </c>
      <c r="S14" s="29">
        <f t="shared" si="6"/>
        <v>44</v>
      </c>
      <c r="T14" s="32" t="s">
        <v>735</v>
      </c>
      <c r="U14" s="21"/>
      <c r="V14" s="21"/>
      <c r="W14" s="21"/>
      <c r="X14" s="21"/>
      <c r="Y14" s="21"/>
      <c r="Z14" s="21"/>
      <c r="AA14" s="21"/>
      <c r="AB14" s="21"/>
    </row>
    <row r="15" ht="22.5" customHeight="1">
      <c r="A15" s="24">
        <v>11.0</v>
      </c>
      <c r="B15" s="24">
        <v>200276.0</v>
      </c>
      <c r="C15" s="25"/>
      <c r="D15" s="78" t="s">
        <v>736</v>
      </c>
      <c r="E15" s="25" t="s">
        <v>21</v>
      </c>
      <c r="F15" s="27" t="s">
        <v>137</v>
      </c>
      <c r="G15" s="30">
        <v>15.0</v>
      </c>
      <c r="H15" s="29">
        <f t="shared" si="1"/>
        <v>60</v>
      </c>
      <c r="I15" s="30">
        <v>18.0</v>
      </c>
      <c r="J15" s="29">
        <f t="shared" si="2"/>
        <v>72</v>
      </c>
      <c r="K15" s="30">
        <v>16.0</v>
      </c>
      <c r="L15" s="29">
        <f t="shared" si="3"/>
        <v>64</v>
      </c>
      <c r="M15" s="30">
        <v>15.5</v>
      </c>
      <c r="N15" s="29">
        <f t="shared" si="4"/>
        <v>62</v>
      </c>
      <c r="O15" s="30">
        <v>18.0</v>
      </c>
      <c r="P15" s="29">
        <f t="shared" si="7"/>
        <v>72</v>
      </c>
      <c r="Q15" s="29">
        <f t="shared" si="5"/>
        <v>330</v>
      </c>
      <c r="R15" s="254">
        <v>21.0</v>
      </c>
      <c r="S15" s="29">
        <f t="shared" si="6"/>
        <v>84</v>
      </c>
      <c r="T15" s="32" t="s">
        <v>737</v>
      </c>
      <c r="U15" s="21"/>
      <c r="V15" s="21"/>
      <c r="W15" s="21"/>
      <c r="X15" s="21"/>
      <c r="Y15" s="21"/>
      <c r="Z15" s="21"/>
      <c r="AA15" s="21"/>
      <c r="AB15" s="21"/>
    </row>
    <row r="16" ht="22.5" customHeight="1">
      <c r="A16" s="24">
        <v>12.0</v>
      </c>
      <c r="B16" s="24">
        <v>190414.0</v>
      </c>
      <c r="C16" s="25"/>
      <c r="D16" s="78" t="s">
        <v>738</v>
      </c>
      <c r="E16" s="25" t="s">
        <v>21</v>
      </c>
      <c r="F16" s="27" t="s">
        <v>137</v>
      </c>
      <c r="G16" s="30">
        <v>16.0</v>
      </c>
      <c r="H16" s="29">
        <f t="shared" si="1"/>
        <v>64</v>
      </c>
      <c r="I16" s="30">
        <v>22.0</v>
      </c>
      <c r="J16" s="29">
        <f t="shared" si="2"/>
        <v>88</v>
      </c>
      <c r="K16" s="30">
        <v>11.5</v>
      </c>
      <c r="L16" s="29">
        <f t="shared" si="3"/>
        <v>46</v>
      </c>
      <c r="M16" s="30">
        <v>12.5</v>
      </c>
      <c r="N16" s="29">
        <f t="shared" si="4"/>
        <v>50</v>
      </c>
      <c r="O16" s="30">
        <v>12.5</v>
      </c>
      <c r="P16" s="29">
        <f t="shared" si="7"/>
        <v>50</v>
      </c>
      <c r="Q16" s="29">
        <f t="shared" si="5"/>
        <v>298</v>
      </c>
      <c r="R16" s="254">
        <v>16.0</v>
      </c>
      <c r="S16" s="29">
        <f t="shared" si="6"/>
        <v>64</v>
      </c>
      <c r="T16" s="32" t="s">
        <v>535</v>
      </c>
      <c r="U16" s="21"/>
      <c r="V16" s="21"/>
      <c r="W16" s="21"/>
      <c r="X16" s="21"/>
      <c r="Y16" s="21"/>
      <c r="Z16" s="21"/>
      <c r="AA16" s="21"/>
      <c r="AB16" s="21"/>
    </row>
    <row r="17" ht="22.5" customHeight="1">
      <c r="A17" s="24">
        <v>13.0</v>
      </c>
      <c r="B17" s="24">
        <v>120151.0</v>
      </c>
      <c r="C17" s="25"/>
      <c r="D17" s="78" t="s">
        <v>739</v>
      </c>
      <c r="E17" s="25" t="s">
        <v>21</v>
      </c>
      <c r="F17" s="27" t="s">
        <v>137</v>
      </c>
      <c r="G17" s="30">
        <v>12.0</v>
      </c>
      <c r="H17" s="29">
        <f t="shared" si="1"/>
        <v>48</v>
      </c>
      <c r="I17" s="30">
        <v>24.0</v>
      </c>
      <c r="J17" s="29">
        <f t="shared" si="2"/>
        <v>96</v>
      </c>
      <c r="K17" s="30">
        <v>20.5</v>
      </c>
      <c r="L17" s="29">
        <f t="shared" si="3"/>
        <v>82</v>
      </c>
      <c r="M17" s="30">
        <v>21.0</v>
      </c>
      <c r="N17" s="29">
        <f t="shared" si="4"/>
        <v>84</v>
      </c>
      <c r="O17" s="30">
        <v>19.0</v>
      </c>
      <c r="P17" s="29">
        <f t="shared" si="7"/>
        <v>76</v>
      </c>
      <c r="Q17" s="29">
        <f t="shared" si="5"/>
        <v>386</v>
      </c>
      <c r="R17" s="254">
        <v>22.5</v>
      </c>
      <c r="S17" s="29">
        <f t="shared" si="6"/>
        <v>90</v>
      </c>
      <c r="T17" s="32" t="s">
        <v>740</v>
      </c>
      <c r="U17" s="21"/>
      <c r="V17" s="21"/>
      <c r="W17" s="21"/>
      <c r="X17" s="21"/>
      <c r="Y17" s="21"/>
      <c r="Z17" s="21"/>
      <c r="AA17" s="21"/>
      <c r="AB17" s="21"/>
    </row>
    <row r="18" ht="22.5" customHeight="1">
      <c r="A18" s="24">
        <v>14.0</v>
      </c>
      <c r="B18" s="24">
        <v>120185.0</v>
      </c>
      <c r="C18" s="25"/>
      <c r="D18" s="78" t="s">
        <v>741</v>
      </c>
      <c r="E18" s="25" t="s">
        <v>21</v>
      </c>
      <c r="F18" s="27" t="s">
        <v>137</v>
      </c>
      <c r="G18" s="30">
        <v>16.0</v>
      </c>
      <c r="H18" s="29">
        <f t="shared" si="1"/>
        <v>64</v>
      </c>
      <c r="I18" s="30">
        <v>22.0</v>
      </c>
      <c r="J18" s="29">
        <f t="shared" si="2"/>
        <v>88</v>
      </c>
      <c r="K18" s="30">
        <v>22.5</v>
      </c>
      <c r="L18" s="29">
        <f t="shared" si="3"/>
        <v>90</v>
      </c>
      <c r="M18" s="30">
        <v>23.5</v>
      </c>
      <c r="N18" s="29">
        <f t="shared" si="4"/>
        <v>94</v>
      </c>
      <c r="O18" s="30">
        <v>23.0</v>
      </c>
      <c r="P18" s="29">
        <f t="shared" si="7"/>
        <v>92</v>
      </c>
      <c r="Q18" s="29">
        <f t="shared" si="5"/>
        <v>428</v>
      </c>
      <c r="R18" s="256">
        <v>22.0</v>
      </c>
      <c r="S18" s="29">
        <f t="shared" si="6"/>
        <v>88</v>
      </c>
      <c r="T18" s="35" t="s">
        <v>742</v>
      </c>
      <c r="U18" s="21"/>
      <c r="V18" s="21"/>
      <c r="W18" s="21"/>
      <c r="X18" s="21"/>
      <c r="Y18" s="21"/>
      <c r="Z18" s="21"/>
      <c r="AA18" s="21"/>
      <c r="AB18" s="21"/>
    </row>
    <row r="19" ht="22.5" customHeight="1">
      <c r="A19" s="24">
        <v>15.0</v>
      </c>
      <c r="B19" s="24">
        <v>210308.0</v>
      </c>
      <c r="C19" s="25"/>
      <c r="D19" s="78" t="s">
        <v>743</v>
      </c>
      <c r="E19" s="25" t="s">
        <v>25</v>
      </c>
      <c r="F19" s="27" t="s">
        <v>137</v>
      </c>
      <c r="G19" s="30">
        <v>19.5</v>
      </c>
      <c r="H19" s="29">
        <f t="shared" si="1"/>
        <v>78</v>
      </c>
      <c r="I19" s="30">
        <v>24.0</v>
      </c>
      <c r="J19" s="29">
        <f t="shared" si="2"/>
        <v>96</v>
      </c>
      <c r="K19" s="30">
        <v>16.5</v>
      </c>
      <c r="L19" s="29">
        <f t="shared" si="3"/>
        <v>66</v>
      </c>
      <c r="M19" s="30">
        <v>18.0</v>
      </c>
      <c r="N19" s="29">
        <f t="shared" si="4"/>
        <v>72</v>
      </c>
      <c r="O19" s="30">
        <v>20.0</v>
      </c>
      <c r="P19" s="29">
        <f t="shared" si="7"/>
        <v>80</v>
      </c>
      <c r="Q19" s="29">
        <f t="shared" si="5"/>
        <v>392</v>
      </c>
      <c r="R19" s="254">
        <v>19.0</v>
      </c>
      <c r="S19" s="29">
        <f t="shared" si="6"/>
        <v>76</v>
      </c>
      <c r="T19" s="32" t="s">
        <v>744</v>
      </c>
      <c r="U19" s="21"/>
      <c r="V19" s="21"/>
      <c r="W19" s="21"/>
      <c r="X19" s="21"/>
      <c r="Y19" s="21"/>
      <c r="Z19" s="21"/>
      <c r="AA19" s="21"/>
      <c r="AB19" s="21"/>
    </row>
    <row r="20" ht="22.5" customHeight="1">
      <c r="A20" s="24">
        <v>16.0</v>
      </c>
      <c r="B20" s="24">
        <v>120142.0</v>
      </c>
      <c r="C20" s="25"/>
      <c r="D20" s="78" t="s">
        <v>745</v>
      </c>
      <c r="E20" s="25" t="s">
        <v>25</v>
      </c>
      <c r="F20" s="27" t="s">
        <v>137</v>
      </c>
      <c r="G20" s="30" t="s">
        <v>171</v>
      </c>
      <c r="H20" s="30" t="s">
        <v>171</v>
      </c>
      <c r="I20" s="30" t="s">
        <v>171</v>
      </c>
      <c r="J20" s="30" t="s">
        <v>171</v>
      </c>
      <c r="K20" s="30" t="s">
        <v>171</v>
      </c>
      <c r="L20" s="30" t="s">
        <v>171</v>
      </c>
      <c r="M20" s="30" t="s">
        <v>171</v>
      </c>
      <c r="N20" s="30" t="s">
        <v>171</v>
      </c>
      <c r="O20" s="30" t="s">
        <v>171</v>
      </c>
      <c r="P20" s="30" t="s">
        <v>171</v>
      </c>
      <c r="Q20" s="30" t="s">
        <v>171</v>
      </c>
      <c r="R20" s="254" t="s">
        <v>171</v>
      </c>
      <c r="S20" s="30" t="s">
        <v>171</v>
      </c>
      <c r="T20" s="32" t="s">
        <v>746</v>
      </c>
      <c r="U20" s="21"/>
      <c r="V20" s="21"/>
      <c r="W20" s="21"/>
      <c r="X20" s="21"/>
      <c r="Y20" s="21"/>
      <c r="Z20" s="21"/>
      <c r="AA20" s="21"/>
      <c r="AB20" s="21"/>
    </row>
    <row r="21" ht="22.5" customHeight="1">
      <c r="A21" s="24">
        <v>17.0</v>
      </c>
      <c r="B21" s="24">
        <v>120237.0</v>
      </c>
      <c r="C21" s="25"/>
      <c r="D21" s="78" t="s">
        <v>747</v>
      </c>
      <c r="E21" s="25" t="s">
        <v>21</v>
      </c>
      <c r="F21" s="27" t="s">
        <v>137</v>
      </c>
      <c r="G21" s="30">
        <v>16.5</v>
      </c>
      <c r="H21" s="29">
        <f t="shared" ref="H21:H32" si="8">G21*4</f>
        <v>66</v>
      </c>
      <c r="I21" s="30">
        <v>18.0</v>
      </c>
      <c r="J21" s="29">
        <f t="shared" ref="J21:J32" si="9">I21*4</f>
        <v>72</v>
      </c>
      <c r="K21" s="30">
        <v>14.5</v>
      </c>
      <c r="L21" s="29">
        <f t="shared" ref="L21:L32" si="10">K21*4</f>
        <v>58</v>
      </c>
      <c r="M21" s="30">
        <v>17.0</v>
      </c>
      <c r="N21" s="29">
        <f t="shared" ref="N21:N32" si="11">M21*4</f>
        <v>68</v>
      </c>
      <c r="O21" s="257">
        <v>21.0</v>
      </c>
      <c r="P21" s="29">
        <f t="shared" ref="P21:P29" si="12">O21*4</f>
        <v>84</v>
      </c>
      <c r="Q21" s="29">
        <f t="shared" ref="Q21:Q29" si="13">SUM(H21+J21+L21+N21+P21)</f>
        <v>348</v>
      </c>
      <c r="R21" s="254">
        <v>16.5</v>
      </c>
      <c r="S21" s="29">
        <f t="shared" ref="S21:S32" si="14">R21*4</f>
        <v>66</v>
      </c>
      <c r="T21" s="32" t="s">
        <v>564</v>
      </c>
      <c r="U21" s="21"/>
      <c r="V21" s="21"/>
      <c r="W21" s="21"/>
      <c r="X21" s="21"/>
      <c r="Y21" s="21"/>
      <c r="Z21" s="21"/>
      <c r="AA21" s="21"/>
      <c r="AB21" s="21"/>
    </row>
    <row r="22" ht="22.5" customHeight="1">
      <c r="A22" s="24">
        <v>18.0</v>
      </c>
      <c r="B22" s="24">
        <v>120179.0</v>
      </c>
      <c r="C22" s="25"/>
      <c r="D22" s="78" t="s">
        <v>748</v>
      </c>
      <c r="E22" s="25" t="s">
        <v>25</v>
      </c>
      <c r="F22" s="27" t="s">
        <v>137</v>
      </c>
      <c r="G22" s="149">
        <v>7.0</v>
      </c>
      <c r="H22" s="255">
        <f t="shared" si="8"/>
        <v>28</v>
      </c>
      <c r="I22" s="30">
        <v>17.0</v>
      </c>
      <c r="J22" s="29">
        <f t="shared" si="9"/>
        <v>68</v>
      </c>
      <c r="K22" s="149">
        <v>5.0</v>
      </c>
      <c r="L22" s="255">
        <f t="shared" si="10"/>
        <v>20</v>
      </c>
      <c r="M22" s="149">
        <v>8.0</v>
      </c>
      <c r="N22" s="255">
        <f t="shared" si="11"/>
        <v>32</v>
      </c>
      <c r="O22" s="258">
        <v>4.0</v>
      </c>
      <c r="P22" s="255">
        <f t="shared" si="12"/>
        <v>16</v>
      </c>
      <c r="Q22" s="29">
        <f t="shared" si="13"/>
        <v>164</v>
      </c>
      <c r="R22" s="254">
        <v>16.0</v>
      </c>
      <c r="S22" s="29">
        <f t="shared" si="14"/>
        <v>64</v>
      </c>
      <c r="T22" s="32" t="s">
        <v>749</v>
      </c>
      <c r="U22" s="21"/>
      <c r="V22" s="21"/>
      <c r="W22" s="21"/>
      <c r="X22" s="21"/>
      <c r="Y22" s="21"/>
      <c r="Z22" s="21"/>
      <c r="AA22" s="21"/>
      <c r="AB22" s="21"/>
    </row>
    <row r="23" ht="22.5" customHeight="1">
      <c r="A23" s="24">
        <v>19.0</v>
      </c>
      <c r="B23" s="24">
        <v>120073.0</v>
      </c>
      <c r="C23" s="25"/>
      <c r="D23" s="78" t="s">
        <v>750</v>
      </c>
      <c r="E23" s="25" t="s">
        <v>25</v>
      </c>
      <c r="F23" s="27" t="s">
        <v>137</v>
      </c>
      <c r="G23" s="30">
        <v>21.0</v>
      </c>
      <c r="H23" s="29">
        <f t="shared" si="8"/>
        <v>84</v>
      </c>
      <c r="I23" s="30">
        <v>25.0</v>
      </c>
      <c r="J23" s="29">
        <f t="shared" si="9"/>
        <v>100</v>
      </c>
      <c r="K23" s="30">
        <v>16.5</v>
      </c>
      <c r="L23" s="29">
        <f t="shared" si="10"/>
        <v>66</v>
      </c>
      <c r="M23" s="30">
        <v>16.0</v>
      </c>
      <c r="N23" s="29">
        <f t="shared" si="11"/>
        <v>64</v>
      </c>
      <c r="O23" s="257">
        <v>25.0</v>
      </c>
      <c r="P23" s="29">
        <f t="shared" si="12"/>
        <v>100</v>
      </c>
      <c r="Q23" s="29">
        <f t="shared" si="13"/>
        <v>414</v>
      </c>
      <c r="R23" s="254">
        <v>21.0</v>
      </c>
      <c r="S23" s="29">
        <f t="shared" si="14"/>
        <v>84</v>
      </c>
      <c r="T23" s="32" t="s">
        <v>751</v>
      </c>
      <c r="U23" s="21"/>
      <c r="V23" s="21"/>
      <c r="W23" s="21"/>
      <c r="X23" s="21"/>
      <c r="Y23" s="21"/>
      <c r="Z23" s="21"/>
      <c r="AA23" s="21"/>
      <c r="AB23" s="21"/>
    </row>
    <row r="24" ht="22.5" customHeight="1">
      <c r="A24" s="24">
        <v>20.0</v>
      </c>
      <c r="B24" s="24">
        <v>120013.0</v>
      </c>
      <c r="C24" s="25"/>
      <c r="D24" s="78" t="s">
        <v>752</v>
      </c>
      <c r="E24" s="25" t="s">
        <v>25</v>
      </c>
      <c r="F24" s="27" t="s">
        <v>137</v>
      </c>
      <c r="G24" s="30">
        <v>21.5</v>
      </c>
      <c r="H24" s="29">
        <f t="shared" si="8"/>
        <v>86</v>
      </c>
      <c r="I24" s="30">
        <v>24.0</v>
      </c>
      <c r="J24" s="29">
        <f t="shared" si="9"/>
        <v>96</v>
      </c>
      <c r="K24" s="30">
        <v>19.5</v>
      </c>
      <c r="L24" s="29">
        <f t="shared" si="10"/>
        <v>78</v>
      </c>
      <c r="M24" s="30">
        <v>22.0</v>
      </c>
      <c r="N24" s="29">
        <f t="shared" si="11"/>
        <v>88</v>
      </c>
      <c r="O24" s="257">
        <v>21.5</v>
      </c>
      <c r="P24" s="29">
        <f t="shared" si="12"/>
        <v>86</v>
      </c>
      <c r="Q24" s="29">
        <f t="shared" si="13"/>
        <v>434</v>
      </c>
      <c r="R24" s="254">
        <v>25.0</v>
      </c>
      <c r="S24" s="29">
        <f t="shared" si="14"/>
        <v>100</v>
      </c>
      <c r="T24" s="32" t="s">
        <v>753</v>
      </c>
      <c r="U24" s="21"/>
      <c r="V24" s="21"/>
      <c r="W24" s="21"/>
      <c r="X24" s="21"/>
      <c r="Y24" s="21"/>
      <c r="Z24" s="21"/>
      <c r="AA24" s="21"/>
      <c r="AB24" s="21"/>
    </row>
    <row r="25" ht="22.5" customHeight="1">
      <c r="A25" s="24">
        <v>21.0</v>
      </c>
      <c r="B25" s="24">
        <v>120068.0</v>
      </c>
      <c r="C25" s="25"/>
      <c r="D25" s="78" t="s">
        <v>754</v>
      </c>
      <c r="E25" s="25" t="s">
        <v>21</v>
      </c>
      <c r="F25" s="27" t="s">
        <v>137</v>
      </c>
      <c r="G25" s="30">
        <v>20.5</v>
      </c>
      <c r="H25" s="29">
        <f t="shared" si="8"/>
        <v>82</v>
      </c>
      <c r="I25" s="30">
        <v>24.5</v>
      </c>
      <c r="J25" s="29">
        <f t="shared" si="9"/>
        <v>98</v>
      </c>
      <c r="K25" s="30">
        <v>22.0</v>
      </c>
      <c r="L25" s="29">
        <f t="shared" si="10"/>
        <v>88</v>
      </c>
      <c r="M25" s="30">
        <v>22.0</v>
      </c>
      <c r="N25" s="29">
        <f t="shared" si="11"/>
        <v>88</v>
      </c>
      <c r="O25" s="257">
        <v>22.0</v>
      </c>
      <c r="P25" s="29">
        <f t="shared" si="12"/>
        <v>88</v>
      </c>
      <c r="Q25" s="29">
        <f t="shared" si="13"/>
        <v>444</v>
      </c>
      <c r="R25" s="254">
        <v>22.5</v>
      </c>
      <c r="S25" s="29">
        <f t="shared" si="14"/>
        <v>90</v>
      </c>
      <c r="T25" s="32" t="s">
        <v>753</v>
      </c>
      <c r="U25" s="21"/>
      <c r="V25" s="21"/>
      <c r="W25" s="21"/>
      <c r="X25" s="21"/>
      <c r="Y25" s="21"/>
      <c r="Z25" s="21"/>
      <c r="AA25" s="21"/>
      <c r="AB25" s="21"/>
    </row>
    <row r="26" ht="22.5" customHeight="1">
      <c r="A26" s="24">
        <v>22.0</v>
      </c>
      <c r="B26" s="24">
        <v>220082.0</v>
      </c>
      <c r="C26" s="25"/>
      <c r="D26" s="78" t="s">
        <v>755</v>
      </c>
      <c r="E26" s="25" t="s">
        <v>25</v>
      </c>
      <c r="F26" s="27" t="s">
        <v>137</v>
      </c>
      <c r="G26" s="30">
        <v>13.5</v>
      </c>
      <c r="H26" s="29">
        <f t="shared" si="8"/>
        <v>54</v>
      </c>
      <c r="I26" s="30">
        <v>18.3</v>
      </c>
      <c r="J26" s="29">
        <f t="shared" si="9"/>
        <v>73.2</v>
      </c>
      <c r="K26" s="30">
        <v>15.0</v>
      </c>
      <c r="L26" s="29">
        <f t="shared" si="10"/>
        <v>60</v>
      </c>
      <c r="M26" s="30">
        <v>15.5</v>
      </c>
      <c r="N26" s="29">
        <f t="shared" si="11"/>
        <v>62</v>
      </c>
      <c r="O26" s="257">
        <v>12.0</v>
      </c>
      <c r="P26" s="29">
        <f t="shared" si="12"/>
        <v>48</v>
      </c>
      <c r="Q26" s="29">
        <f t="shared" si="13"/>
        <v>297.2</v>
      </c>
      <c r="R26" s="254">
        <v>17.5</v>
      </c>
      <c r="S26" s="29">
        <f t="shared" si="14"/>
        <v>70</v>
      </c>
      <c r="T26" s="32" t="s">
        <v>727</v>
      </c>
      <c r="U26" s="21"/>
      <c r="V26" s="21"/>
      <c r="W26" s="21"/>
      <c r="X26" s="21"/>
      <c r="Y26" s="21"/>
      <c r="Z26" s="21"/>
      <c r="AA26" s="21"/>
      <c r="AB26" s="21"/>
    </row>
    <row r="27" ht="22.5" customHeight="1">
      <c r="A27" s="24">
        <v>23.0</v>
      </c>
      <c r="B27" s="24">
        <v>120352.0</v>
      </c>
      <c r="C27" s="25"/>
      <c r="D27" s="78" t="s">
        <v>756</v>
      </c>
      <c r="E27" s="25" t="s">
        <v>25</v>
      </c>
      <c r="F27" s="27" t="s">
        <v>137</v>
      </c>
      <c r="G27" s="30">
        <v>20.0</v>
      </c>
      <c r="H27" s="29">
        <f t="shared" si="8"/>
        <v>80</v>
      </c>
      <c r="I27" s="30">
        <v>24.3</v>
      </c>
      <c r="J27" s="29">
        <f t="shared" si="9"/>
        <v>97.2</v>
      </c>
      <c r="K27" s="30">
        <v>18.5</v>
      </c>
      <c r="L27" s="29">
        <f t="shared" si="10"/>
        <v>74</v>
      </c>
      <c r="M27" s="30">
        <v>20.5</v>
      </c>
      <c r="N27" s="29">
        <f t="shared" si="11"/>
        <v>82</v>
      </c>
      <c r="O27" s="257">
        <v>20.0</v>
      </c>
      <c r="P27" s="29">
        <f t="shared" si="12"/>
        <v>80</v>
      </c>
      <c r="Q27" s="29">
        <f t="shared" si="13"/>
        <v>413.2</v>
      </c>
      <c r="R27" s="254">
        <v>22.0</v>
      </c>
      <c r="S27" s="29">
        <f t="shared" si="14"/>
        <v>88</v>
      </c>
      <c r="T27" s="32" t="s">
        <v>753</v>
      </c>
      <c r="U27" s="21"/>
      <c r="V27" s="21"/>
      <c r="W27" s="21"/>
      <c r="X27" s="21"/>
      <c r="Y27" s="21"/>
      <c r="Z27" s="21"/>
      <c r="AA27" s="21"/>
      <c r="AB27" s="21"/>
    </row>
    <row r="28" ht="22.5" customHeight="1">
      <c r="A28" s="24">
        <v>24.0</v>
      </c>
      <c r="B28" s="24">
        <v>200318.0</v>
      </c>
      <c r="C28" s="25"/>
      <c r="D28" s="78" t="s">
        <v>757</v>
      </c>
      <c r="E28" s="131" t="s">
        <v>21</v>
      </c>
      <c r="F28" s="24" t="s">
        <v>137</v>
      </c>
      <c r="G28" s="30">
        <v>18.5</v>
      </c>
      <c r="H28" s="29">
        <f t="shared" si="8"/>
        <v>74</v>
      </c>
      <c r="I28" s="30">
        <v>21.5</v>
      </c>
      <c r="J28" s="29">
        <f t="shared" si="9"/>
        <v>86</v>
      </c>
      <c r="K28" s="30">
        <v>13.0</v>
      </c>
      <c r="L28" s="29">
        <f t="shared" si="10"/>
        <v>52</v>
      </c>
      <c r="M28" s="30">
        <v>15.5</v>
      </c>
      <c r="N28" s="29">
        <f t="shared" si="11"/>
        <v>62</v>
      </c>
      <c r="O28" s="257">
        <v>19.0</v>
      </c>
      <c r="P28" s="29">
        <f t="shared" si="12"/>
        <v>76</v>
      </c>
      <c r="Q28" s="29">
        <f t="shared" si="13"/>
        <v>350</v>
      </c>
      <c r="R28" s="254">
        <v>20.5</v>
      </c>
      <c r="S28" s="29">
        <f t="shared" si="14"/>
        <v>82</v>
      </c>
      <c r="T28" s="32" t="s">
        <v>758</v>
      </c>
      <c r="U28" s="21"/>
      <c r="V28" s="21"/>
      <c r="W28" s="21"/>
      <c r="X28" s="21"/>
      <c r="Y28" s="21"/>
      <c r="Z28" s="21"/>
      <c r="AA28" s="21"/>
      <c r="AB28" s="21"/>
    </row>
    <row r="29" ht="22.5" customHeight="1">
      <c r="A29" s="24">
        <v>25.0</v>
      </c>
      <c r="B29" s="24">
        <v>120081.0</v>
      </c>
      <c r="C29" s="25"/>
      <c r="D29" s="78" t="s">
        <v>759</v>
      </c>
      <c r="E29" s="25" t="s">
        <v>21</v>
      </c>
      <c r="F29" s="27" t="s">
        <v>137</v>
      </c>
      <c r="G29" s="30">
        <v>18.0</v>
      </c>
      <c r="H29" s="29">
        <f t="shared" si="8"/>
        <v>72</v>
      </c>
      <c r="I29" s="30">
        <v>24.8</v>
      </c>
      <c r="J29" s="29">
        <f t="shared" si="9"/>
        <v>99.2</v>
      </c>
      <c r="K29" s="30">
        <v>24.0</v>
      </c>
      <c r="L29" s="29">
        <f t="shared" si="10"/>
        <v>96</v>
      </c>
      <c r="M29" s="30">
        <v>21.0</v>
      </c>
      <c r="N29" s="29">
        <f t="shared" si="11"/>
        <v>84</v>
      </c>
      <c r="O29" s="257">
        <v>25.0</v>
      </c>
      <c r="P29" s="29">
        <f t="shared" si="12"/>
        <v>100</v>
      </c>
      <c r="Q29" s="29">
        <f t="shared" si="13"/>
        <v>451.2</v>
      </c>
      <c r="R29" s="254">
        <v>19.0</v>
      </c>
      <c r="S29" s="29">
        <f t="shared" si="14"/>
        <v>76</v>
      </c>
      <c r="T29" s="32" t="s">
        <v>731</v>
      </c>
      <c r="U29" s="21"/>
      <c r="V29" s="21"/>
      <c r="W29" s="21"/>
      <c r="X29" s="21"/>
      <c r="Y29" s="21"/>
      <c r="Z29" s="21"/>
      <c r="AA29" s="21"/>
      <c r="AB29" s="21"/>
    </row>
    <row r="30" ht="22.5" customHeight="1">
      <c r="A30" s="24">
        <v>26.0</v>
      </c>
      <c r="B30" s="24">
        <v>230277.0</v>
      </c>
      <c r="C30" s="25"/>
      <c r="D30" s="78" t="s">
        <v>760</v>
      </c>
      <c r="E30" s="25" t="s">
        <v>21</v>
      </c>
      <c r="F30" s="27" t="s">
        <v>137</v>
      </c>
      <c r="G30" s="30">
        <v>22.0</v>
      </c>
      <c r="H30" s="29">
        <f t="shared" si="8"/>
        <v>88</v>
      </c>
      <c r="I30" s="30">
        <v>24.0</v>
      </c>
      <c r="J30" s="29">
        <f t="shared" si="9"/>
        <v>96</v>
      </c>
      <c r="K30" s="30">
        <v>19.0</v>
      </c>
      <c r="L30" s="29">
        <f t="shared" si="10"/>
        <v>76</v>
      </c>
      <c r="M30" s="30">
        <v>17.0</v>
      </c>
      <c r="N30" s="29">
        <f t="shared" si="11"/>
        <v>68</v>
      </c>
      <c r="O30" s="259" t="s">
        <v>171</v>
      </c>
      <c r="P30" s="30" t="s">
        <v>171</v>
      </c>
      <c r="Q30" s="30">
        <v>328.0</v>
      </c>
      <c r="R30" s="254">
        <v>18.5</v>
      </c>
      <c r="S30" s="29">
        <f t="shared" si="14"/>
        <v>74</v>
      </c>
      <c r="T30" s="32" t="s">
        <v>761</v>
      </c>
      <c r="U30" s="21"/>
      <c r="V30" s="21"/>
      <c r="W30" s="21"/>
      <c r="X30" s="21"/>
      <c r="Y30" s="21"/>
      <c r="Z30" s="21"/>
      <c r="AA30" s="21"/>
      <c r="AB30" s="21"/>
    </row>
    <row r="31" ht="22.5" customHeight="1">
      <c r="A31" s="24">
        <v>27.0</v>
      </c>
      <c r="B31" s="24">
        <v>120147.0</v>
      </c>
      <c r="C31" s="25"/>
      <c r="D31" s="78" t="s">
        <v>762</v>
      </c>
      <c r="E31" s="25" t="s">
        <v>25</v>
      </c>
      <c r="F31" s="27" t="s">
        <v>137</v>
      </c>
      <c r="G31" s="30">
        <v>20.5</v>
      </c>
      <c r="H31" s="29">
        <f t="shared" si="8"/>
        <v>82</v>
      </c>
      <c r="I31" s="30">
        <v>23.0</v>
      </c>
      <c r="J31" s="29">
        <f t="shared" si="9"/>
        <v>92</v>
      </c>
      <c r="K31" s="30">
        <v>23.0</v>
      </c>
      <c r="L31" s="29">
        <f t="shared" si="10"/>
        <v>92</v>
      </c>
      <c r="M31" s="30">
        <v>21.0</v>
      </c>
      <c r="N31" s="29">
        <f t="shared" si="11"/>
        <v>84</v>
      </c>
      <c r="O31" s="257">
        <v>21.5</v>
      </c>
      <c r="P31" s="29">
        <f t="shared" ref="P31:P32" si="15">O31*4</f>
        <v>86</v>
      </c>
      <c r="Q31" s="29">
        <f t="shared" ref="Q31:Q32" si="16">SUM(H31+J31+L31+N31+P31)</f>
        <v>436</v>
      </c>
      <c r="R31" s="254">
        <v>23.5</v>
      </c>
      <c r="S31" s="29">
        <f t="shared" si="14"/>
        <v>94</v>
      </c>
      <c r="T31" s="32" t="s">
        <v>753</v>
      </c>
      <c r="U31" s="21"/>
      <c r="V31" s="21"/>
      <c r="W31" s="21"/>
      <c r="X31" s="21"/>
      <c r="Y31" s="21"/>
      <c r="Z31" s="21"/>
      <c r="AA31" s="21"/>
      <c r="AB31" s="21"/>
    </row>
    <row r="32" ht="22.5" customHeight="1">
      <c r="A32" s="24">
        <v>28.0</v>
      </c>
      <c r="B32" s="24">
        <v>180392.0</v>
      </c>
      <c r="C32" s="25"/>
      <c r="D32" s="78" t="s">
        <v>763</v>
      </c>
      <c r="E32" s="25" t="s">
        <v>25</v>
      </c>
      <c r="F32" s="27" t="s">
        <v>137</v>
      </c>
      <c r="G32" s="30">
        <v>20.0</v>
      </c>
      <c r="H32" s="29">
        <f t="shared" si="8"/>
        <v>80</v>
      </c>
      <c r="I32" s="30">
        <v>24.0</v>
      </c>
      <c r="J32" s="29">
        <f t="shared" si="9"/>
        <v>96</v>
      </c>
      <c r="K32" s="30">
        <v>20.5</v>
      </c>
      <c r="L32" s="29">
        <f t="shared" si="10"/>
        <v>82</v>
      </c>
      <c r="M32" s="30">
        <v>16.5</v>
      </c>
      <c r="N32" s="29">
        <f t="shared" si="11"/>
        <v>66</v>
      </c>
      <c r="O32" s="257">
        <v>25.0</v>
      </c>
      <c r="P32" s="29">
        <f t="shared" si="15"/>
        <v>100</v>
      </c>
      <c r="Q32" s="29">
        <f t="shared" si="16"/>
        <v>424</v>
      </c>
      <c r="R32" s="254">
        <v>21.5</v>
      </c>
      <c r="S32" s="29">
        <f t="shared" si="14"/>
        <v>86</v>
      </c>
      <c r="T32" s="32" t="s">
        <v>731</v>
      </c>
      <c r="U32" s="21"/>
      <c r="V32" s="21"/>
      <c r="W32" s="21"/>
      <c r="X32" s="21"/>
      <c r="Y32" s="21"/>
      <c r="Z32" s="21"/>
      <c r="AA32" s="21"/>
      <c r="AB32" s="21"/>
    </row>
    <row r="33" ht="19.5" customHeight="1">
      <c r="A33" s="24">
        <v>29.0</v>
      </c>
      <c r="B33" s="24">
        <v>120208.0</v>
      </c>
      <c r="C33" s="25"/>
      <c r="D33" s="78" t="s">
        <v>764</v>
      </c>
      <c r="E33" s="131" t="s">
        <v>25</v>
      </c>
      <c r="F33" s="27" t="s">
        <v>137</v>
      </c>
      <c r="G33" s="30" t="s">
        <v>171</v>
      </c>
      <c r="H33" s="30" t="s">
        <v>171</v>
      </c>
      <c r="I33" s="30" t="s">
        <v>171</v>
      </c>
      <c r="J33" s="30" t="s">
        <v>171</v>
      </c>
      <c r="K33" s="30" t="s">
        <v>171</v>
      </c>
      <c r="L33" s="30" t="s">
        <v>171</v>
      </c>
      <c r="M33" s="30" t="s">
        <v>171</v>
      </c>
      <c r="N33" s="30" t="s">
        <v>171</v>
      </c>
      <c r="O33" s="30" t="s">
        <v>171</v>
      </c>
      <c r="P33" s="30" t="s">
        <v>171</v>
      </c>
      <c r="Q33" s="30" t="s">
        <v>171</v>
      </c>
      <c r="R33" s="254" t="s">
        <v>171</v>
      </c>
      <c r="S33" s="30" t="s">
        <v>171</v>
      </c>
      <c r="T33" s="32" t="s">
        <v>443</v>
      </c>
      <c r="U33" s="21"/>
      <c r="V33" s="21"/>
      <c r="W33" s="21"/>
      <c r="X33" s="21"/>
      <c r="Y33" s="21"/>
      <c r="Z33" s="21"/>
      <c r="AA33" s="21"/>
      <c r="AB33" s="21"/>
    </row>
    <row r="34" ht="19.5" customHeight="1">
      <c r="A34" s="24">
        <v>30.0</v>
      </c>
      <c r="B34" s="24">
        <v>120089.0</v>
      </c>
      <c r="C34" s="25"/>
      <c r="D34" s="78" t="s">
        <v>765</v>
      </c>
      <c r="E34" s="131" t="s">
        <v>21</v>
      </c>
      <c r="F34" s="166" t="s">
        <v>137</v>
      </c>
      <c r="G34" s="30">
        <v>14.0</v>
      </c>
      <c r="H34" s="29">
        <f t="shared" ref="H34:H42" si="17">G34*4</f>
        <v>56</v>
      </c>
      <c r="I34" s="30">
        <v>18.0</v>
      </c>
      <c r="J34" s="29">
        <f t="shared" ref="J34:J37" si="18">I34*4</f>
        <v>72</v>
      </c>
      <c r="K34" s="30">
        <v>20.0</v>
      </c>
      <c r="L34" s="29">
        <f t="shared" ref="L34:L42" si="19">K34*4</f>
        <v>80</v>
      </c>
      <c r="M34" s="30">
        <v>19.0</v>
      </c>
      <c r="N34" s="30">
        <v>76.0</v>
      </c>
      <c r="O34" s="257">
        <v>18.0</v>
      </c>
      <c r="P34" s="29">
        <f t="shared" ref="P34:P42" si="20">O34*4</f>
        <v>72</v>
      </c>
      <c r="Q34" s="29">
        <f t="shared" ref="Q34:Q42" si="21">SUM(H34+J34+L34+N34+P34)</f>
        <v>356</v>
      </c>
      <c r="R34" s="254">
        <v>20.5</v>
      </c>
      <c r="S34" s="29">
        <f t="shared" ref="S34:S42" si="22">R34*4</f>
        <v>82</v>
      </c>
      <c r="T34" s="32" t="s">
        <v>766</v>
      </c>
      <c r="U34" s="21"/>
      <c r="V34" s="21"/>
      <c r="W34" s="21"/>
      <c r="X34" s="21"/>
      <c r="Y34" s="21"/>
      <c r="Z34" s="21"/>
      <c r="AA34" s="21"/>
      <c r="AB34" s="21"/>
    </row>
    <row r="35" ht="15.75" customHeight="1">
      <c r="A35" s="24">
        <v>31.0</v>
      </c>
      <c r="B35" s="24">
        <v>190288.0</v>
      </c>
      <c r="C35" s="25"/>
      <c r="D35" s="78" t="s">
        <v>767</v>
      </c>
      <c r="E35" s="131" t="s">
        <v>21</v>
      </c>
      <c r="F35" s="27" t="s">
        <v>137</v>
      </c>
      <c r="G35" s="30">
        <v>21.5</v>
      </c>
      <c r="H35" s="29">
        <f t="shared" si="17"/>
        <v>86</v>
      </c>
      <c r="I35" s="30">
        <v>23.0</v>
      </c>
      <c r="J35" s="29">
        <f t="shared" si="18"/>
        <v>92</v>
      </c>
      <c r="K35" s="30">
        <v>21.5</v>
      </c>
      <c r="L35" s="29">
        <f t="shared" si="19"/>
        <v>86</v>
      </c>
      <c r="M35" s="30">
        <v>25.0</v>
      </c>
      <c r="N35" s="29">
        <f t="shared" ref="N35:N42" si="23">M35*4</f>
        <v>100</v>
      </c>
      <c r="O35" s="257">
        <v>25.0</v>
      </c>
      <c r="P35" s="29">
        <f t="shared" si="20"/>
        <v>100</v>
      </c>
      <c r="Q35" s="29">
        <f t="shared" si="21"/>
        <v>464</v>
      </c>
      <c r="R35" s="254">
        <v>24.5</v>
      </c>
      <c r="S35" s="29">
        <f t="shared" si="22"/>
        <v>98</v>
      </c>
      <c r="T35" s="32" t="s">
        <v>768</v>
      </c>
      <c r="U35" s="21"/>
      <c r="V35" s="21"/>
      <c r="W35" s="21"/>
      <c r="X35" s="21"/>
      <c r="Y35" s="21"/>
      <c r="Z35" s="21"/>
      <c r="AA35" s="21"/>
      <c r="AB35" s="21"/>
    </row>
    <row r="36" ht="21.0" customHeight="1">
      <c r="A36" s="24">
        <v>32.0</v>
      </c>
      <c r="B36" s="24">
        <v>130400.0</v>
      </c>
      <c r="C36" s="25"/>
      <c r="D36" s="26" t="s">
        <v>710</v>
      </c>
      <c r="E36" s="25" t="s">
        <v>21</v>
      </c>
      <c r="F36" s="27" t="s">
        <v>137</v>
      </c>
      <c r="G36" s="149">
        <v>4.5</v>
      </c>
      <c r="H36" s="255">
        <f t="shared" si="17"/>
        <v>18</v>
      </c>
      <c r="I36" s="30">
        <v>10.0</v>
      </c>
      <c r="J36" s="29">
        <f t="shared" si="18"/>
        <v>40</v>
      </c>
      <c r="K36" s="149">
        <v>8.0</v>
      </c>
      <c r="L36" s="255">
        <f t="shared" si="19"/>
        <v>32</v>
      </c>
      <c r="M36" s="149">
        <v>4.0</v>
      </c>
      <c r="N36" s="255">
        <f t="shared" si="23"/>
        <v>16</v>
      </c>
      <c r="O36" s="260">
        <v>1.0</v>
      </c>
      <c r="P36" s="255">
        <f t="shared" si="20"/>
        <v>4</v>
      </c>
      <c r="Q36" s="29">
        <f t="shared" si="21"/>
        <v>110</v>
      </c>
      <c r="R36" s="261">
        <v>4.0</v>
      </c>
      <c r="S36" s="179">
        <f t="shared" si="22"/>
        <v>16</v>
      </c>
      <c r="T36" s="32" t="s">
        <v>749</v>
      </c>
      <c r="U36" s="24">
        <f>SUM(G36+I36+K36+M36+O36)</f>
        <v>27.5</v>
      </c>
      <c r="V36" s="24">
        <f>Q36*0.2</f>
        <v>22</v>
      </c>
      <c r="W36" s="21"/>
      <c r="X36" s="21"/>
      <c r="Y36" s="21"/>
      <c r="Z36" s="21"/>
      <c r="AA36" s="21"/>
      <c r="AB36" s="21"/>
    </row>
    <row r="37" ht="19.5" customHeight="1">
      <c r="A37" s="24">
        <v>32.0</v>
      </c>
      <c r="B37" s="24">
        <v>200212.0</v>
      </c>
      <c r="C37" s="25"/>
      <c r="D37" s="78" t="s">
        <v>769</v>
      </c>
      <c r="E37" s="25" t="s">
        <v>21</v>
      </c>
      <c r="F37" s="27" t="s">
        <v>137</v>
      </c>
      <c r="G37" s="30">
        <v>13.5</v>
      </c>
      <c r="H37" s="29">
        <f t="shared" si="17"/>
        <v>54</v>
      </c>
      <c r="I37" s="30">
        <v>19.3</v>
      </c>
      <c r="J37" s="29">
        <f t="shared" si="18"/>
        <v>77.2</v>
      </c>
      <c r="K37" s="30">
        <v>10.0</v>
      </c>
      <c r="L37" s="29">
        <f t="shared" si="19"/>
        <v>40</v>
      </c>
      <c r="M37" s="30">
        <v>10.5</v>
      </c>
      <c r="N37" s="29">
        <f t="shared" si="23"/>
        <v>42</v>
      </c>
      <c r="O37" s="262">
        <v>20.0</v>
      </c>
      <c r="P37" s="29">
        <f t="shared" si="20"/>
        <v>80</v>
      </c>
      <c r="Q37" s="29">
        <f t="shared" si="21"/>
        <v>293.2</v>
      </c>
      <c r="R37" s="254">
        <v>22.0</v>
      </c>
      <c r="S37" s="29">
        <f t="shared" si="22"/>
        <v>88</v>
      </c>
      <c r="T37" s="32" t="s">
        <v>535</v>
      </c>
      <c r="U37" s="21"/>
      <c r="V37" s="21"/>
      <c r="W37" s="21"/>
      <c r="X37" s="21"/>
      <c r="Y37" s="21"/>
      <c r="Z37" s="21"/>
      <c r="AA37" s="21"/>
      <c r="AB37" s="21"/>
    </row>
    <row r="38" ht="19.5" customHeight="1">
      <c r="A38" s="24">
        <v>33.0</v>
      </c>
      <c r="B38" s="24">
        <v>120161.0</v>
      </c>
      <c r="C38" s="25"/>
      <c r="D38" s="78" t="s">
        <v>770</v>
      </c>
      <c r="E38" s="24" t="s">
        <v>21</v>
      </c>
      <c r="F38" s="27" t="s">
        <v>137</v>
      </c>
      <c r="G38" s="29"/>
      <c r="H38" s="29">
        <f t="shared" si="17"/>
        <v>0</v>
      </c>
      <c r="I38" s="29"/>
      <c r="J38" s="29"/>
      <c r="K38" s="29"/>
      <c r="L38" s="29">
        <f t="shared" si="19"/>
        <v>0</v>
      </c>
      <c r="M38" s="29"/>
      <c r="N38" s="29">
        <f t="shared" si="23"/>
        <v>0</v>
      </c>
      <c r="O38" s="29"/>
      <c r="P38" s="29">
        <f t="shared" si="20"/>
        <v>0</v>
      </c>
      <c r="Q38" s="29">
        <f t="shared" si="21"/>
        <v>0</v>
      </c>
      <c r="R38" s="254"/>
      <c r="S38" s="29">
        <f t="shared" si="22"/>
        <v>0</v>
      </c>
      <c r="T38" s="32" t="s">
        <v>443</v>
      </c>
      <c r="U38" s="21"/>
      <c r="V38" s="21"/>
      <c r="W38" s="21"/>
      <c r="X38" s="21"/>
      <c r="Y38" s="21"/>
      <c r="Z38" s="21"/>
      <c r="AA38" s="21"/>
      <c r="AB38" s="21"/>
    </row>
    <row r="39" ht="19.5" customHeight="1">
      <c r="A39" s="24">
        <v>34.0</v>
      </c>
      <c r="B39" s="24">
        <v>120441.0</v>
      </c>
      <c r="C39" s="25"/>
      <c r="D39" s="78" t="s">
        <v>771</v>
      </c>
      <c r="E39" s="24" t="s">
        <v>21</v>
      </c>
      <c r="F39" s="27" t="s">
        <v>137</v>
      </c>
      <c r="G39" s="29"/>
      <c r="H39" s="29">
        <f t="shared" si="17"/>
        <v>0</v>
      </c>
      <c r="I39" s="29"/>
      <c r="J39" s="29"/>
      <c r="K39" s="29"/>
      <c r="L39" s="29">
        <f t="shared" si="19"/>
        <v>0</v>
      </c>
      <c r="M39" s="29"/>
      <c r="N39" s="29">
        <f t="shared" si="23"/>
        <v>0</v>
      </c>
      <c r="O39" s="29"/>
      <c r="P39" s="29">
        <f t="shared" si="20"/>
        <v>0</v>
      </c>
      <c r="Q39" s="29">
        <f t="shared" si="21"/>
        <v>0</v>
      </c>
      <c r="R39" s="254"/>
      <c r="S39" s="29">
        <f t="shared" si="22"/>
        <v>0</v>
      </c>
      <c r="T39" s="32" t="s">
        <v>443</v>
      </c>
      <c r="U39" s="21"/>
      <c r="V39" s="21"/>
      <c r="W39" s="21"/>
      <c r="X39" s="21"/>
      <c r="Y39" s="21"/>
      <c r="Z39" s="21"/>
      <c r="AA39" s="21"/>
      <c r="AB39" s="21"/>
    </row>
    <row r="40" ht="15.75" customHeight="1">
      <c r="A40" s="24">
        <v>35.0</v>
      </c>
      <c r="B40" s="24">
        <v>150404.0</v>
      </c>
      <c r="C40" s="24"/>
      <c r="D40" s="78" t="s">
        <v>772</v>
      </c>
      <c r="E40" s="24" t="s">
        <v>21</v>
      </c>
      <c r="F40" s="24" t="s">
        <v>137</v>
      </c>
      <c r="G40" s="29"/>
      <c r="H40" s="29">
        <f t="shared" si="17"/>
        <v>0</v>
      </c>
      <c r="I40" s="29"/>
      <c r="J40" s="29"/>
      <c r="K40" s="29"/>
      <c r="L40" s="29">
        <f t="shared" si="19"/>
        <v>0</v>
      </c>
      <c r="M40" s="29"/>
      <c r="N40" s="29">
        <f t="shared" si="23"/>
        <v>0</v>
      </c>
      <c r="O40" s="29"/>
      <c r="P40" s="29">
        <f t="shared" si="20"/>
        <v>0</v>
      </c>
      <c r="Q40" s="29">
        <f t="shared" si="21"/>
        <v>0</v>
      </c>
      <c r="R40" s="254"/>
      <c r="S40" s="29">
        <f t="shared" si="22"/>
        <v>0</v>
      </c>
      <c r="T40" s="32" t="s">
        <v>443</v>
      </c>
      <c r="U40" s="21"/>
      <c r="V40" s="21"/>
      <c r="W40" s="21"/>
      <c r="X40" s="21"/>
      <c r="Y40" s="21"/>
      <c r="Z40" s="21"/>
      <c r="AA40" s="21"/>
      <c r="AB40" s="21"/>
    </row>
    <row r="41" ht="19.5" customHeight="1">
      <c r="A41" s="24">
        <v>36.0</v>
      </c>
      <c r="B41" s="24">
        <v>120025.0</v>
      </c>
      <c r="C41" s="24"/>
      <c r="D41" s="78" t="s">
        <v>773</v>
      </c>
      <c r="E41" s="24" t="s">
        <v>21</v>
      </c>
      <c r="F41" s="24" t="s">
        <v>137</v>
      </c>
      <c r="G41" s="26"/>
      <c r="H41" s="29">
        <f t="shared" si="17"/>
        <v>0</v>
      </c>
      <c r="I41" s="29"/>
      <c r="J41" s="29"/>
      <c r="K41" s="29"/>
      <c r="L41" s="29">
        <f t="shared" si="19"/>
        <v>0</v>
      </c>
      <c r="M41" s="29"/>
      <c r="N41" s="29">
        <f t="shared" si="23"/>
        <v>0</v>
      </c>
      <c r="O41" s="29"/>
      <c r="P41" s="29">
        <f t="shared" si="20"/>
        <v>0</v>
      </c>
      <c r="Q41" s="29">
        <f t="shared" si="21"/>
        <v>0</v>
      </c>
      <c r="R41" s="254"/>
      <c r="S41" s="29">
        <f t="shared" si="22"/>
        <v>0</v>
      </c>
      <c r="T41" s="32" t="s">
        <v>443</v>
      </c>
      <c r="U41" s="21"/>
      <c r="V41" s="21"/>
      <c r="W41" s="21"/>
      <c r="X41" s="21"/>
      <c r="Y41" s="21"/>
      <c r="Z41" s="21"/>
      <c r="AA41" s="21"/>
      <c r="AB41" s="21"/>
    </row>
    <row r="42" ht="19.5" customHeight="1">
      <c r="A42" s="24">
        <v>37.0</v>
      </c>
      <c r="B42" s="24">
        <v>120124.0</v>
      </c>
      <c r="C42" s="24"/>
      <c r="D42" s="78" t="s">
        <v>774</v>
      </c>
      <c r="E42" s="24" t="s">
        <v>21</v>
      </c>
      <c r="F42" s="24" t="s">
        <v>137</v>
      </c>
      <c r="G42" s="26"/>
      <c r="H42" s="29">
        <f t="shared" si="17"/>
        <v>0</v>
      </c>
      <c r="I42" s="29"/>
      <c r="J42" s="29"/>
      <c r="K42" s="29"/>
      <c r="L42" s="29">
        <f t="shared" si="19"/>
        <v>0</v>
      </c>
      <c r="M42" s="29"/>
      <c r="N42" s="29">
        <f t="shared" si="23"/>
        <v>0</v>
      </c>
      <c r="O42" s="29"/>
      <c r="P42" s="29">
        <f t="shared" si="20"/>
        <v>0</v>
      </c>
      <c r="Q42" s="29">
        <f t="shared" si="21"/>
        <v>0</v>
      </c>
      <c r="R42" s="254"/>
      <c r="S42" s="29">
        <f t="shared" si="22"/>
        <v>0</v>
      </c>
      <c r="T42" s="32" t="s">
        <v>443</v>
      </c>
      <c r="U42" s="21"/>
      <c r="V42" s="21"/>
      <c r="W42" s="21"/>
      <c r="X42" s="21"/>
      <c r="Y42" s="21"/>
      <c r="Z42" s="21"/>
      <c r="AA42" s="21"/>
      <c r="AB42" s="21"/>
    </row>
    <row r="43" ht="19.5" hidden="1" customHeight="1">
      <c r="A43" s="24"/>
      <c r="B43" s="24"/>
      <c r="C43" s="24"/>
      <c r="D43" s="78"/>
      <c r="E43" s="24"/>
      <c r="F43" s="24"/>
      <c r="G43" s="26"/>
      <c r="H43" s="24"/>
      <c r="I43" s="24"/>
      <c r="J43" s="24"/>
      <c r="K43" s="24"/>
      <c r="L43" s="24"/>
      <c r="M43" s="24"/>
      <c r="N43" s="161"/>
      <c r="O43" s="161"/>
      <c r="P43" s="24"/>
      <c r="Q43" s="24"/>
      <c r="R43" s="24"/>
      <c r="S43" s="24"/>
      <c r="T43" s="24"/>
      <c r="U43" s="21"/>
      <c r="V43" s="21"/>
      <c r="W43" s="21"/>
      <c r="X43" s="21"/>
      <c r="Y43" s="21"/>
      <c r="Z43" s="21"/>
      <c r="AA43" s="21"/>
      <c r="AB43" s="21"/>
    </row>
    <row r="44" ht="19.5" hidden="1" customHeight="1">
      <c r="A44" s="24"/>
      <c r="B44" s="24"/>
      <c r="C44" s="24"/>
      <c r="D44" s="78"/>
      <c r="E44" s="24"/>
      <c r="F44" s="24"/>
      <c r="G44" s="26"/>
      <c r="H44" s="24"/>
      <c r="I44" s="24"/>
      <c r="J44" s="24"/>
      <c r="K44" s="24"/>
      <c r="L44" s="24"/>
      <c r="M44" s="24"/>
      <c r="N44" s="161"/>
      <c r="O44" s="161"/>
      <c r="P44" s="24"/>
      <c r="Q44" s="24"/>
      <c r="R44" s="24"/>
      <c r="S44" s="24"/>
      <c r="T44" s="24"/>
      <c r="U44" s="21"/>
      <c r="V44" s="21"/>
      <c r="W44" s="21"/>
      <c r="X44" s="21"/>
      <c r="Y44" s="21"/>
      <c r="Z44" s="21"/>
      <c r="AA44" s="21"/>
      <c r="AB44" s="21"/>
    </row>
    <row r="45" ht="15.75" hidden="1" customHeight="1">
      <c r="A45" s="24"/>
      <c r="B45" s="24"/>
      <c r="C45" s="24"/>
      <c r="D45" s="78"/>
      <c r="E45" s="24"/>
      <c r="F45" s="24"/>
      <c r="G45" s="26"/>
      <c r="H45" s="81"/>
      <c r="I45" s="81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1"/>
      <c r="V45" s="21"/>
      <c r="W45" s="21"/>
      <c r="X45" s="21"/>
      <c r="Y45" s="21"/>
      <c r="Z45" s="21"/>
      <c r="AA45" s="21"/>
      <c r="AB45" s="21"/>
    </row>
    <row r="46" ht="21.75" customHeight="1">
      <c r="A46" s="42"/>
      <c r="B46" s="43"/>
      <c r="C46" s="43"/>
      <c r="D46" s="82" t="s">
        <v>67</v>
      </c>
      <c r="E46" s="45"/>
      <c r="F46" s="45"/>
      <c r="G46" s="44"/>
      <c r="H46" s="169">
        <f>AVERAGE(H5:H45)</f>
        <v>56.88888889</v>
      </c>
      <c r="I46" s="169"/>
      <c r="J46" s="169">
        <f>AVERAGE(J5:J45)</f>
        <v>84.87741935</v>
      </c>
      <c r="K46" s="169"/>
      <c r="L46" s="169">
        <f>AVERAGE(L5:L45)</f>
        <v>58.66666667</v>
      </c>
      <c r="M46" s="169"/>
      <c r="N46" s="169">
        <f>AVERAGE(N5:N45)</f>
        <v>60.16666667</v>
      </c>
      <c r="O46" s="169"/>
      <c r="P46" s="169">
        <f>AVERAGE(P5:P45)</f>
        <v>63.42857143</v>
      </c>
      <c r="Q46" s="169"/>
      <c r="R46" s="169"/>
      <c r="S46" s="169"/>
      <c r="T46" s="169"/>
      <c r="U46" s="4"/>
      <c r="V46" s="4"/>
      <c r="W46" s="4"/>
      <c r="X46" s="4"/>
      <c r="Y46" s="4"/>
      <c r="Z46" s="4"/>
      <c r="AA46" s="4"/>
      <c r="AB46" s="4"/>
    </row>
    <row r="47" ht="21.75" customHeight="1">
      <c r="A47" s="42"/>
      <c r="B47" s="43"/>
      <c r="C47" s="43"/>
      <c r="D47" s="263" t="s">
        <v>68</v>
      </c>
      <c r="E47" s="183"/>
      <c r="F47" s="183"/>
      <c r="G47" s="172"/>
      <c r="H47" s="24">
        <f>MAX(H5:H45)</f>
        <v>88</v>
      </c>
      <c r="I47" s="24"/>
      <c r="J47" s="24">
        <f>MAX(J5:J45)</f>
        <v>100</v>
      </c>
      <c r="K47" s="24"/>
      <c r="L47" s="24">
        <f>MAX(L5:L45)</f>
        <v>100</v>
      </c>
      <c r="M47" s="24"/>
      <c r="N47" s="24">
        <f>MAX(N5:N45)</f>
        <v>100</v>
      </c>
      <c r="O47" s="24"/>
      <c r="P47" s="24">
        <f>MAX(P5:P45)</f>
        <v>100</v>
      </c>
      <c r="Q47" s="24"/>
      <c r="R47" s="24"/>
      <c r="S47" s="24"/>
      <c r="T47" s="24"/>
      <c r="U47" s="4"/>
      <c r="V47" s="4"/>
      <c r="W47" s="4"/>
      <c r="X47" s="4"/>
      <c r="Y47" s="4"/>
      <c r="Z47" s="4"/>
      <c r="AA47" s="4"/>
      <c r="AB47" s="4"/>
    </row>
    <row r="48" ht="22.5" customHeight="1">
      <c r="A48" s="86"/>
      <c r="B48" s="86"/>
      <c r="C48" s="86"/>
      <c r="D48" s="263" t="s">
        <v>69</v>
      </c>
      <c r="E48" s="183"/>
      <c r="F48" s="183"/>
      <c r="G48" s="172"/>
      <c r="H48" s="24">
        <f>MIN(H5:H45)</f>
        <v>0</v>
      </c>
      <c r="I48" s="24"/>
      <c r="J48" s="24">
        <f>MIN(J5:J45)</f>
        <v>40</v>
      </c>
      <c r="K48" s="24"/>
      <c r="L48" s="24">
        <f>MIN(L5:L45)</f>
        <v>0</v>
      </c>
      <c r="M48" s="24"/>
      <c r="N48" s="24">
        <f>MIN(N5:N45)</f>
        <v>0</v>
      </c>
      <c r="O48" s="24"/>
      <c r="P48" s="24">
        <f>MIN(P5:P45)</f>
        <v>0</v>
      </c>
      <c r="Q48" s="24"/>
      <c r="R48" s="24"/>
      <c r="S48" s="24"/>
      <c r="T48" s="24"/>
      <c r="U48" s="4"/>
      <c r="V48" s="4"/>
      <c r="W48" s="4"/>
      <c r="X48" s="4"/>
      <c r="Y48" s="4"/>
      <c r="Z48" s="4"/>
      <c r="AA48" s="4"/>
      <c r="AB48" s="4"/>
    </row>
    <row r="49" ht="34.5" customHeight="1">
      <c r="A49" s="87"/>
      <c r="B49" s="47"/>
      <c r="C49" s="46"/>
      <c r="D49" s="83" t="s">
        <v>70</v>
      </c>
      <c r="E49" s="88"/>
      <c r="F49" s="88"/>
      <c r="G49" s="173"/>
      <c r="H49" s="24">
        <f>COUNTIFS(H5:H43, "&lt;40")</f>
        <v>7</v>
      </c>
      <c r="I49" s="24"/>
      <c r="J49" s="24">
        <f>COUNTIFS(J5:J43, "&lt;40")</f>
        <v>0</v>
      </c>
      <c r="K49" s="24"/>
      <c r="L49" s="24">
        <f>COUNTIFS(L5:L43, "&lt;40")</f>
        <v>8</v>
      </c>
      <c r="M49" s="24"/>
      <c r="N49" s="24">
        <f>COUNTIFS(N5:N43, "&lt;40")</f>
        <v>8</v>
      </c>
      <c r="O49" s="24"/>
      <c r="P49" s="24">
        <f>COUNTIFS(P5:P43, "&lt;40")</f>
        <v>7</v>
      </c>
      <c r="Q49" s="24"/>
      <c r="R49" s="24"/>
      <c r="S49" s="24"/>
      <c r="T49" s="2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6"/>
      <c r="B50" s="24"/>
      <c r="C50" s="24"/>
      <c r="D50" s="83" t="s">
        <v>71</v>
      </c>
      <c r="E50" s="88"/>
      <c r="F50" s="88"/>
      <c r="G50" s="173"/>
      <c r="H50" s="24">
        <f>COUNTIFS(H5:H43, "&gt;=60")</f>
        <v>21</v>
      </c>
      <c r="I50" s="24"/>
      <c r="J50" s="24">
        <f>COUNTIFS(J5:J43, "&gt;=60")</f>
        <v>29</v>
      </c>
      <c r="K50" s="24"/>
      <c r="L50" s="24">
        <f>COUNTIFS(L5:L43, "&gt;=60")</f>
        <v>22</v>
      </c>
      <c r="M50" s="24"/>
      <c r="N50" s="24">
        <f>COUNTIFS(N5:N43, "&gt;=60")</f>
        <v>25</v>
      </c>
      <c r="O50" s="24"/>
      <c r="P50" s="24">
        <f>COUNTIFS(P5:P43, "&gt;=60")</f>
        <v>22</v>
      </c>
      <c r="Q50" s="24"/>
      <c r="R50" s="24"/>
      <c r="S50" s="24"/>
      <c r="T50" s="24"/>
      <c r="U50" s="58"/>
      <c r="V50" s="58"/>
      <c r="W50" s="58"/>
      <c r="X50" s="58"/>
      <c r="Y50" s="58"/>
      <c r="Z50" s="58"/>
      <c r="AA50" s="58"/>
      <c r="AB50" s="58"/>
    </row>
    <row r="51" ht="15.75" customHeight="1">
      <c r="A51" s="4"/>
      <c r="B51" s="33"/>
      <c r="C51" s="33"/>
      <c r="D51" s="215"/>
      <c r="E51" s="216"/>
      <c r="F51" s="216"/>
      <c r="G51" s="24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58"/>
      <c r="V51" s="58"/>
      <c r="W51" s="58"/>
      <c r="X51" s="58"/>
      <c r="Y51" s="58"/>
      <c r="Z51" s="58"/>
      <c r="AA51" s="58"/>
      <c r="AB51" s="58"/>
    </row>
    <row r="52" ht="15.75" customHeight="1">
      <c r="A52" s="156" t="s">
        <v>72</v>
      </c>
      <c r="B52" s="58"/>
      <c r="C52" s="4"/>
      <c r="D52" s="89"/>
      <c r="E52" s="58"/>
      <c r="F52" s="58"/>
      <c r="G52" s="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58"/>
      <c r="C53" s="4"/>
      <c r="D53" s="89"/>
      <c r="E53" s="58"/>
      <c r="F53" s="58"/>
      <c r="G53" s="4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4"/>
      <c r="W53" s="4"/>
      <c r="X53" s="4"/>
      <c r="Y53" s="4"/>
      <c r="Z53" s="4"/>
      <c r="AA53" s="4"/>
      <c r="AB53" s="4"/>
    </row>
    <row r="54" ht="12.75" customHeight="1">
      <c r="A54" s="156"/>
      <c r="B54" s="58"/>
      <c r="C54" s="4"/>
      <c r="D54" s="89"/>
      <c r="E54" s="58"/>
      <c r="F54" s="58"/>
      <c r="G54" s="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4"/>
      <c r="W54" s="4"/>
      <c r="X54" s="4"/>
      <c r="Y54" s="4"/>
      <c r="Z54" s="4"/>
      <c r="AA54" s="4"/>
      <c r="AB54" s="4"/>
    </row>
    <row r="55" ht="15.75" customHeight="1">
      <c r="A55" s="157" t="s">
        <v>73</v>
      </c>
      <c r="B55" s="157"/>
      <c r="C55" s="157"/>
      <c r="D55" s="89"/>
      <c r="E55" s="58"/>
      <c r="F55" s="58"/>
      <c r="G55" s="157"/>
      <c r="H55" s="157"/>
      <c r="I55" s="66" t="s">
        <v>74</v>
      </c>
      <c r="J55" s="157"/>
      <c r="K55" s="157"/>
      <c r="L55" s="4"/>
      <c r="M55" s="157"/>
      <c r="N55" s="58"/>
      <c r="O55" s="58"/>
      <c r="P55" s="58"/>
      <c r="Q55" s="58"/>
      <c r="R55" s="214"/>
      <c r="S55" s="214"/>
      <c r="T55" s="214" t="s">
        <v>444</v>
      </c>
      <c r="U55" s="58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33"/>
      <c r="C56" s="33"/>
      <c r="D56" s="215"/>
      <c r="E56" s="216"/>
      <c r="F56" s="216"/>
      <c r="G56" s="24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58"/>
      <c r="V56" s="58"/>
      <c r="W56" s="58"/>
      <c r="X56" s="58"/>
      <c r="Y56" s="58"/>
      <c r="Z56" s="58"/>
      <c r="AA56" s="58"/>
      <c r="AB56" s="58"/>
    </row>
    <row r="57" ht="15.75" customHeight="1">
      <c r="A57" s="4"/>
      <c r="B57" s="33"/>
      <c r="C57" s="33"/>
      <c r="D57" s="215"/>
      <c r="E57" s="216"/>
      <c r="F57" s="216"/>
      <c r="G57" s="24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58"/>
      <c r="V57" s="58"/>
      <c r="W57" s="58"/>
      <c r="X57" s="58"/>
      <c r="Y57" s="58"/>
      <c r="Z57" s="58"/>
      <c r="AA57" s="58"/>
      <c r="AB57" s="58"/>
    </row>
    <row r="58" ht="15.75" customHeight="1">
      <c r="A58" s="4"/>
      <c r="B58" s="33"/>
      <c r="C58" s="33"/>
      <c r="D58" s="215"/>
      <c r="E58" s="216"/>
      <c r="F58" s="216"/>
      <c r="G58" s="24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58"/>
      <c r="V58" s="58"/>
      <c r="W58" s="58"/>
      <c r="X58" s="58"/>
      <c r="Y58" s="58"/>
      <c r="Z58" s="58"/>
      <c r="AA58" s="58"/>
      <c r="AB58" s="58"/>
    </row>
    <row r="59" ht="15.75" customHeight="1">
      <c r="A59" s="4"/>
      <c r="B59" s="33"/>
      <c r="C59" s="33"/>
      <c r="D59" s="215"/>
      <c r="E59" s="216"/>
      <c r="F59" s="216"/>
      <c r="G59" s="24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58"/>
      <c r="V59" s="58"/>
      <c r="W59" s="58"/>
      <c r="X59" s="58"/>
      <c r="Y59" s="58"/>
      <c r="Z59" s="58"/>
      <c r="AA59" s="58"/>
      <c r="AB59" s="58"/>
    </row>
    <row r="60" ht="15.75" customHeight="1">
      <c r="A60" s="4"/>
      <c r="B60" s="33"/>
      <c r="C60" s="33"/>
      <c r="D60" s="175"/>
      <c r="E60" s="33"/>
      <c r="F60" s="33"/>
      <c r="G60" s="176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</row>
    <row r="61" ht="15.75" customHeight="1">
      <c r="A61" s="4"/>
      <c r="B61" s="58"/>
      <c r="C61" s="4"/>
      <c r="D61" s="89"/>
      <c r="E61" s="58"/>
      <c r="F61" s="58"/>
      <c r="G61" s="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58"/>
      <c r="C62" s="4"/>
      <c r="D62" s="89"/>
      <c r="E62" s="58"/>
      <c r="F62" s="58"/>
      <c r="G62" s="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58"/>
      <c r="C63" s="4"/>
      <c r="D63" s="89"/>
      <c r="E63" s="58"/>
      <c r="F63" s="58"/>
      <c r="G63" s="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58"/>
      <c r="C64" s="4"/>
      <c r="D64" s="89"/>
      <c r="E64" s="58"/>
      <c r="F64" s="58"/>
      <c r="G64" s="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58"/>
      <c r="C65" s="4"/>
      <c r="D65" s="89"/>
      <c r="E65" s="58"/>
      <c r="F65" s="58"/>
      <c r="G65" s="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58"/>
      <c r="C66" s="4"/>
      <c r="D66" s="89"/>
      <c r="E66" s="58"/>
      <c r="F66" s="58"/>
      <c r="G66" s="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58"/>
      <c r="C67" s="4"/>
      <c r="D67" s="89"/>
      <c r="E67" s="58"/>
      <c r="F67" s="58"/>
      <c r="G67" s="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58"/>
      <c r="C68" s="4"/>
      <c r="D68" s="89"/>
      <c r="E68" s="58"/>
      <c r="F68" s="58"/>
      <c r="G68" s="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58"/>
      <c r="C69" s="4"/>
      <c r="D69" s="89"/>
      <c r="E69" s="58"/>
      <c r="F69" s="58"/>
      <c r="G69" s="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58"/>
      <c r="C70" s="4"/>
      <c r="D70" s="89"/>
      <c r="E70" s="58"/>
      <c r="F70" s="58"/>
      <c r="G70" s="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58"/>
      <c r="C71" s="4"/>
      <c r="D71" s="89"/>
      <c r="E71" s="58"/>
      <c r="F71" s="58"/>
      <c r="G71" s="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58"/>
      <c r="C72" s="4"/>
      <c r="D72" s="89"/>
      <c r="E72" s="58"/>
      <c r="F72" s="58"/>
      <c r="G72" s="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58"/>
      <c r="C73" s="4"/>
      <c r="D73" s="89"/>
      <c r="E73" s="58"/>
      <c r="F73" s="58"/>
      <c r="G73" s="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58"/>
      <c r="C74" s="4"/>
      <c r="D74" s="89"/>
      <c r="E74" s="58"/>
      <c r="F74" s="58"/>
      <c r="G74" s="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58"/>
      <c r="C75" s="4"/>
      <c r="D75" s="89"/>
      <c r="E75" s="58"/>
      <c r="F75" s="58"/>
      <c r="G75" s="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58"/>
      <c r="C76" s="4"/>
      <c r="D76" s="89"/>
      <c r="E76" s="58"/>
      <c r="F76" s="58"/>
      <c r="G76" s="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58"/>
      <c r="C77" s="4"/>
      <c r="D77" s="89"/>
      <c r="E77" s="58"/>
      <c r="F77" s="58"/>
      <c r="G77" s="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58"/>
      <c r="C78" s="4"/>
      <c r="D78" s="89"/>
      <c r="E78" s="58"/>
      <c r="F78" s="58"/>
      <c r="G78" s="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58"/>
      <c r="C79" s="4"/>
      <c r="D79" s="89"/>
      <c r="E79" s="58"/>
      <c r="F79" s="58"/>
      <c r="G79" s="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58"/>
      <c r="C80" s="4"/>
      <c r="D80" s="89"/>
      <c r="E80" s="58"/>
      <c r="F80" s="58"/>
      <c r="G80" s="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58"/>
      <c r="C81" s="4"/>
      <c r="D81" s="89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58"/>
      <c r="C82" s="4"/>
      <c r="D82" s="89"/>
      <c r="E82" s="58"/>
      <c r="F82" s="58"/>
      <c r="G82" s="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58"/>
      <c r="C83" s="4"/>
      <c r="D83" s="89"/>
      <c r="E83" s="58"/>
      <c r="F83" s="58"/>
      <c r="G83" s="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58"/>
      <c r="C84" s="4"/>
      <c r="D84" s="89"/>
      <c r="E84" s="58"/>
      <c r="F84" s="58"/>
      <c r="G84" s="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58"/>
      <c r="C85" s="4"/>
      <c r="D85" s="89"/>
      <c r="E85" s="58"/>
      <c r="F85" s="58"/>
      <c r="G85" s="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58"/>
      <c r="C86" s="4"/>
      <c r="D86" s="89"/>
      <c r="E86" s="58"/>
      <c r="F86" s="58"/>
      <c r="G86" s="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58"/>
      <c r="C87" s="4"/>
      <c r="D87" s="89"/>
      <c r="E87" s="58"/>
      <c r="F87" s="58"/>
      <c r="G87" s="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58"/>
      <c r="C88" s="4"/>
      <c r="D88" s="89"/>
      <c r="E88" s="58"/>
      <c r="F88" s="58"/>
      <c r="G88" s="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58"/>
      <c r="C89" s="4"/>
      <c r="D89" s="89"/>
      <c r="E89" s="58"/>
      <c r="F89" s="58"/>
      <c r="G89" s="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58"/>
      <c r="C90" s="4"/>
      <c r="D90" s="89"/>
      <c r="E90" s="58"/>
      <c r="F90" s="58"/>
      <c r="G90" s="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58"/>
      <c r="C91" s="4"/>
      <c r="D91" s="89"/>
      <c r="E91" s="58"/>
      <c r="F91" s="58"/>
      <c r="G91" s="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58"/>
      <c r="C92" s="4"/>
      <c r="D92" s="89"/>
      <c r="E92" s="58"/>
      <c r="F92" s="58"/>
      <c r="G92" s="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58"/>
      <c r="C93" s="4"/>
      <c r="D93" s="89"/>
      <c r="E93" s="58"/>
      <c r="F93" s="58"/>
      <c r="G93" s="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58"/>
      <c r="C94" s="4"/>
      <c r="D94" s="89"/>
      <c r="E94" s="58"/>
      <c r="F94" s="58"/>
      <c r="G94" s="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58"/>
      <c r="C95" s="4"/>
      <c r="D95" s="89"/>
      <c r="E95" s="58"/>
      <c r="F95" s="58"/>
      <c r="G95" s="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58"/>
      <c r="C96" s="4"/>
      <c r="D96" s="89"/>
      <c r="E96" s="58"/>
      <c r="F96" s="58"/>
      <c r="G96" s="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58"/>
      <c r="C97" s="4"/>
      <c r="D97" s="89"/>
      <c r="E97" s="58"/>
      <c r="F97" s="58"/>
      <c r="G97" s="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58"/>
      <c r="C98" s="4"/>
      <c r="D98" s="89"/>
      <c r="E98" s="58"/>
      <c r="F98" s="58"/>
      <c r="G98" s="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58"/>
      <c r="C99" s="4"/>
      <c r="D99" s="89"/>
      <c r="E99" s="58"/>
      <c r="F99" s="58"/>
      <c r="G99" s="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58"/>
      <c r="C100" s="4"/>
      <c r="D100" s="89"/>
      <c r="E100" s="58"/>
      <c r="F100" s="58"/>
      <c r="G100" s="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58"/>
      <c r="C101" s="4"/>
      <c r="D101" s="89"/>
      <c r="E101" s="58"/>
      <c r="F101" s="58"/>
      <c r="G101" s="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58"/>
      <c r="C102" s="4"/>
      <c r="D102" s="89"/>
      <c r="E102" s="58"/>
      <c r="F102" s="58"/>
      <c r="G102" s="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58"/>
      <c r="C103" s="4"/>
      <c r="D103" s="89"/>
      <c r="E103" s="58"/>
      <c r="F103" s="58"/>
      <c r="G103" s="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58"/>
      <c r="C104" s="4"/>
      <c r="D104" s="89"/>
      <c r="E104" s="58"/>
      <c r="F104" s="58"/>
      <c r="G104" s="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58"/>
      <c r="C105" s="4"/>
      <c r="D105" s="89"/>
      <c r="E105" s="58"/>
      <c r="F105" s="58"/>
      <c r="G105" s="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58"/>
      <c r="C106" s="4"/>
      <c r="D106" s="89"/>
      <c r="E106" s="58"/>
      <c r="F106" s="58"/>
      <c r="G106" s="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58"/>
      <c r="C107" s="4"/>
      <c r="D107" s="89"/>
      <c r="E107" s="58"/>
      <c r="F107" s="58"/>
      <c r="G107" s="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58"/>
      <c r="C108" s="4"/>
      <c r="D108" s="89"/>
      <c r="E108" s="58"/>
      <c r="F108" s="58"/>
      <c r="G108" s="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58"/>
      <c r="C109" s="4"/>
      <c r="D109" s="89"/>
      <c r="E109" s="58"/>
      <c r="F109" s="58"/>
      <c r="G109" s="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58"/>
      <c r="C110" s="4"/>
      <c r="D110" s="89"/>
      <c r="E110" s="58"/>
      <c r="F110" s="58"/>
      <c r="G110" s="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58"/>
      <c r="C111" s="4"/>
      <c r="D111" s="89"/>
      <c r="E111" s="58"/>
      <c r="F111" s="58"/>
      <c r="G111" s="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58"/>
      <c r="C112" s="4"/>
      <c r="D112" s="89"/>
      <c r="E112" s="58"/>
      <c r="F112" s="58"/>
      <c r="G112" s="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58"/>
      <c r="C113" s="4"/>
      <c r="D113" s="89"/>
      <c r="E113" s="58"/>
      <c r="F113" s="58"/>
      <c r="G113" s="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58"/>
      <c r="C114" s="4"/>
      <c r="D114" s="89"/>
      <c r="E114" s="58"/>
      <c r="F114" s="58"/>
      <c r="G114" s="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58"/>
      <c r="C115" s="4"/>
      <c r="D115" s="89"/>
      <c r="E115" s="58"/>
      <c r="F115" s="58"/>
      <c r="G115" s="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58"/>
      <c r="C116" s="4"/>
      <c r="D116" s="89"/>
      <c r="E116" s="58"/>
      <c r="F116" s="58"/>
      <c r="G116" s="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58"/>
      <c r="C117" s="4"/>
      <c r="D117" s="89"/>
      <c r="E117" s="58"/>
      <c r="F117" s="58"/>
      <c r="G117" s="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58"/>
      <c r="C118" s="4"/>
      <c r="D118" s="89"/>
      <c r="E118" s="58"/>
      <c r="F118" s="58"/>
      <c r="G118" s="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58"/>
      <c r="C119" s="4"/>
      <c r="D119" s="89"/>
      <c r="E119" s="58"/>
      <c r="F119" s="58"/>
      <c r="G119" s="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58"/>
      <c r="C120" s="4"/>
      <c r="D120" s="89"/>
      <c r="E120" s="58"/>
      <c r="F120" s="58"/>
      <c r="G120" s="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58"/>
      <c r="C121" s="4"/>
      <c r="D121" s="89"/>
      <c r="E121" s="58"/>
      <c r="F121" s="58"/>
      <c r="G121" s="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58"/>
      <c r="C122" s="4"/>
      <c r="D122" s="89"/>
      <c r="E122" s="58"/>
      <c r="F122" s="58"/>
      <c r="G122" s="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58"/>
      <c r="C123" s="4"/>
      <c r="D123" s="89"/>
      <c r="E123" s="58"/>
      <c r="F123" s="58"/>
      <c r="G123" s="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58"/>
      <c r="C124" s="4"/>
      <c r="D124" s="89"/>
      <c r="E124" s="58"/>
      <c r="F124" s="58"/>
      <c r="G124" s="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58"/>
      <c r="C125" s="4"/>
      <c r="D125" s="89"/>
      <c r="E125" s="58"/>
      <c r="F125" s="58"/>
      <c r="G125" s="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58"/>
      <c r="C126" s="4"/>
      <c r="D126" s="89"/>
      <c r="E126" s="58"/>
      <c r="F126" s="58"/>
      <c r="G126" s="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58"/>
      <c r="C127" s="4"/>
      <c r="D127" s="89"/>
      <c r="E127" s="58"/>
      <c r="F127" s="58"/>
      <c r="G127" s="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58"/>
      <c r="C128" s="4"/>
      <c r="D128" s="89"/>
      <c r="E128" s="58"/>
      <c r="F128" s="58"/>
      <c r="G128" s="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58"/>
      <c r="C129" s="4"/>
      <c r="D129" s="89"/>
      <c r="E129" s="58"/>
      <c r="F129" s="58"/>
      <c r="G129" s="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58"/>
      <c r="C130" s="4"/>
      <c r="D130" s="89"/>
      <c r="E130" s="58"/>
      <c r="F130" s="58"/>
      <c r="G130" s="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58"/>
      <c r="C131" s="4"/>
      <c r="D131" s="89"/>
      <c r="E131" s="58"/>
      <c r="F131" s="58"/>
      <c r="G131" s="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58"/>
      <c r="C132" s="4"/>
      <c r="D132" s="89"/>
      <c r="E132" s="58"/>
      <c r="F132" s="58"/>
      <c r="G132" s="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58"/>
      <c r="C133" s="4"/>
      <c r="D133" s="89"/>
      <c r="E133" s="58"/>
      <c r="F133" s="58"/>
      <c r="G133" s="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58"/>
      <c r="C134" s="4"/>
      <c r="D134" s="89"/>
      <c r="E134" s="58"/>
      <c r="F134" s="58"/>
      <c r="G134" s="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58"/>
      <c r="C135" s="4"/>
      <c r="D135" s="89"/>
      <c r="E135" s="58"/>
      <c r="F135" s="58"/>
      <c r="G135" s="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58"/>
      <c r="C136" s="4"/>
      <c r="D136" s="89"/>
      <c r="E136" s="58"/>
      <c r="F136" s="58"/>
      <c r="G136" s="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58"/>
      <c r="C137" s="4"/>
      <c r="D137" s="89"/>
      <c r="E137" s="58"/>
      <c r="F137" s="58"/>
      <c r="G137" s="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58"/>
      <c r="C138" s="4"/>
      <c r="D138" s="89"/>
      <c r="E138" s="58"/>
      <c r="F138" s="58"/>
      <c r="G138" s="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58"/>
      <c r="C139" s="4"/>
      <c r="D139" s="89"/>
      <c r="E139" s="58"/>
      <c r="F139" s="58"/>
      <c r="G139" s="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58"/>
      <c r="C140" s="4"/>
      <c r="D140" s="89"/>
      <c r="E140" s="58"/>
      <c r="F140" s="58"/>
      <c r="G140" s="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58"/>
      <c r="C141" s="4"/>
      <c r="D141" s="89"/>
      <c r="E141" s="58"/>
      <c r="F141" s="58"/>
      <c r="G141" s="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58"/>
      <c r="C142" s="4"/>
      <c r="D142" s="89"/>
      <c r="E142" s="58"/>
      <c r="F142" s="58"/>
      <c r="G142" s="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58"/>
      <c r="C143" s="4"/>
      <c r="D143" s="89"/>
      <c r="E143" s="58"/>
      <c r="F143" s="58"/>
      <c r="G143" s="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58"/>
      <c r="C144" s="4"/>
      <c r="D144" s="89"/>
      <c r="E144" s="58"/>
      <c r="F144" s="58"/>
      <c r="G144" s="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58"/>
      <c r="C145" s="4"/>
      <c r="D145" s="89"/>
      <c r="E145" s="58"/>
      <c r="F145" s="58"/>
      <c r="G145" s="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58"/>
      <c r="C146" s="4"/>
      <c r="D146" s="89"/>
      <c r="E146" s="58"/>
      <c r="F146" s="58"/>
      <c r="G146" s="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58"/>
      <c r="C147" s="4"/>
      <c r="D147" s="89"/>
      <c r="E147" s="58"/>
      <c r="F147" s="58"/>
      <c r="G147" s="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58"/>
      <c r="C148" s="4"/>
      <c r="D148" s="89"/>
      <c r="E148" s="58"/>
      <c r="F148" s="58"/>
      <c r="G148" s="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58"/>
      <c r="C149" s="4"/>
      <c r="D149" s="89"/>
      <c r="E149" s="58"/>
      <c r="F149" s="58"/>
      <c r="G149" s="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58"/>
      <c r="C150" s="4"/>
      <c r="D150" s="89"/>
      <c r="E150" s="58"/>
      <c r="F150" s="58"/>
      <c r="G150" s="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58"/>
      <c r="C151" s="4"/>
      <c r="D151" s="89"/>
      <c r="E151" s="58"/>
      <c r="F151" s="58"/>
      <c r="G151" s="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58"/>
      <c r="C152" s="4"/>
      <c r="D152" s="89"/>
      <c r="E152" s="58"/>
      <c r="F152" s="58"/>
      <c r="G152" s="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58"/>
      <c r="C153" s="4"/>
      <c r="D153" s="89"/>
      <c r="E153" s="58"/>
      <c r="F153" s="58"/>
      <c r="G153" s="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58"/>
      <c r="C154" s="4"/>
      <c r="D154" s="89"/>
      <c r="E154" s="58"/>
      <c r="F154" s="58"/>
      <c r="G154" s="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58"/>
      <c r="C155" s="4"/>
      <c r="D155" s="89"/>
      <c r="E155" s="58"/>
      <c r="F155" s="58"/>
      <c r="G155" s="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58"/>
      <c r="C156" s="4"/>
      <c r="D156" s="89"/>
      <c r="E156" s="58"/>
      <c r="F156" s="58"/>
      <c r="G156" s="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58"/>
      <c r="C157" s="4"/>
      <c r="D157" s="89"/>
      <c r="E157" s="58"/>
      <c r="F157" s="58"/>
      <c r="G157" s="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58"/>
      <c r="C158" s="4"/>
      <c r="D158" s="89"/>
      <c r="E158" s="58"/>
      <c r="F158" s="58"/>
      <c r="G158" s="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58"/>
      <c r="C159" s="4"/>
      <c r="D159" s="89"/>
      <c r="E159" s="58"/>
      <c r="F159" s="58"/>
      <c r="G159" s="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58"/>
      <c r="C160" s="4"/>
      <c r="D160" s="89"/>
      <c r="E160" s="58"/>
      <c r="F160" s="58"/>
      <c r="G160" s="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58"/>
      <c r="C161" s="4"/>
      <c r="D161" s="89"/>
      <c r="E161" s="58"/>
      <c r="F161" s="58"/>
      <c r="G161" s="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58"/>
      <c r="C162" s="4"/>
      <c r="D162" s="89"/>
      <c r="E162" s="58"/>
      <c r="F162" s="58"/>
      <c r="G162" s="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58"/>
      <c r="C163" s="4"/>
      <c r="D163" s="89"/>
      <c r="E163" s="58"/>
      <c r="F163" s="58"/>
      <c r="G163" s="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58"/>
      <c r="C164" s="4"/>
      <c r="D164" s="89"/>
      <c r="E164" s="58"/>
      <c r="F164" s="58"/>
      <c r="G164" s="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58"/>
      <c r="C165" s="4"/>
      <c r="D165" s="89"/>
      <c r="E165" s="58"/>
      <c r="F165" s="58"/>
      <c r="G165" s="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58"/>
      <c r="C166" s="4"/>
      <c r="D166" s="89"/>
      <c r="E166" s="58"/>
      <c r="F166" s="58"/>
      <c r="G166" s="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58"/>
      <c r="C167" s="4"/>
      <c r="D167" s="89"/>
      <c r="E167" s="58"/>
      <c r="F167" s="58"/>
      <c r="G167" s="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58"/>
      <c r="C168" s="4"/>
      <c r="D168" s="89"/>
      <c r="E168" s="58"/>
      <c r="F168" s="58"/>
      <c r="G168" s="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58"/>
      <c r="C169" s="4"/>
      <c r="D169" s="89"/>
      <c r="E169" s="58"/>
      <c r="F169" s="58"/>
      <c r="G169" s="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58"/>
      <c r="C170" s="4"/>
      <c r="D170" s="89"/>
      <c r="E170" s="58"/>
      <c r="F170" s="58"/>
      <c r="G170" s="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58"/>
      <c r="C171" s="4"/>
      <c r="D171" s="89"/>
      <c r="E171" s="58"/>
      <c r="F171" s="58"/>
      <c r="G171" s="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58"/>
      <c r="C172" s="4"/>
      <c r="D172" s="89"/>
      <c r="E172" s="58"/>
      <c r="F172" s="58"/>
      <c r="G172" s="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58"/>
      <c r="C173" s="4"/>
      <c r="D173" s="89"/>
      <c r="E173" s="58"/>
      <c r="F173" s="58"/>
      <c r="G173" s="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58"/>
      <c r="C174" s="4"/>
      <c r="D174" s="89"/>
      <c r="E174" s="58"/>
      <c r="F174" s="58"/>
      <c r="G174" s="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58"/>
      <c r="C175" s="4"/>
      <c r="D175" s="89"/>
      <c r="E175" s="58"/>
      <c r="F175" s="58"/>
      <c r="G175" s="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58"/>
      <c r="C176" s="4"/>
      <c r="D176" s="89"/>
      <c r="E176" s="58"/>
      <c r="F176" s="58"/>
      <c r="G176" s="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58"/>
      <c r="C177" s="4"/>
      <c r="D177" s="89"/>
      <c r="E177" s="58"/>
      <c r="F177" s="58"/>
      <c r="G177" s="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58"/>
      <c r="C178" s="4"/>
      <c r="D178" s="89"/>
      <c r="E178" s="58"/>
      <c r="F178" s="58"/>
      <c r="G178" s="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58"/>
      <c r="C179" s="4"/>
      <c r="D179" s="89"/>
      <c r="E179" s="58"/>
      <c r="F179" s="58"/>
      <c r="G179" s="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58"/>
      <c r="C180" s="4"/>
      <c r="D180" s="89"/>
      <c r="E180" s="58"/>
      <c r="F180" s="58"/>
      <c r="G180" s="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58"/>
      <c r="C181" s="4"/>
      <c r="D181" s="89"/>
      <c r="E181" s="58"/>
      <c r="F181" s="58"/>
      <c r="G181" s="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58"/>
      <c r="C182" s="4"/>
      <c r="D182" s="89"/>
      <c r="E182" s="58"/>
      <c r="F182" s="58"/>
      <c r="G182" s="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58"/>
      <c r="C183" s="4"/>
      <c r="D183" s="89"/>
      <c r="E183" s="58"/>
      <c r="F183" s="58"/>
      <c r="G183" s="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58"/>
      <c r="C184" s="4"/>
      <c r="D184" s="89"/>
      <c r="E184" s="58"/>
      <c r="F184" s="58"/>
      <c r="G184" s="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58"/>
      <c r="C185" s="4"/>
      <c r="D185" s="89"/>
      <c r="E185" s="58"/>
      <c r="F185" s="58"/>
      <c r="G185" s="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58"/>
      <c r="C186" s="4"/>
      <c r="D186" s="89"/>
      <c r="E186" s="58"/>
      <c r="F186" s="58"/>
      <c r="G186" s="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58"/>
      <c r="C187" s="4"/>
      <c r="D187" s="89"/>
      <c r="E187" s="58"/>
      <c r="F187" s="58"/>
      <c r="G187" s="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58"/>
      <c r="C188" s="4"/>
      <c r="D188" s="89"/>
      <c r="E188" s="58"/>
      <c r="F188" s="58"/>
      <c r="G188" s="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58"/>
      <c r="C189" s="4"/>
      <c r="D189" s="89"/>
      <c r="E189" s="58"/>
      <c r="F189" s="58"/>
      <c r="G189" s="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58"/>
      <c r="C190" s="4"/>
      <c r="D190" s="89"/>
      <c r="E190" s="58"/>
      <c r="F190" s="58"/>
      <c r="G190" s="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58"/>
      <c r="C191" s="4"/>
      <c r="D191" s="89"/>
      <c r="E191" s="58"/>
      <c r="F191" s="58"/>
      <c r="G191" s="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58"/>
      <c r="C192" s="4"/>
      <c r="D192" s="89"/>
      <c r="E192" s="58"/>
      <c r="F192" s="58"/>
      <c r="G192" s="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58"/>
      <c r="C193" s="4"/>
      <c r="D193" s="89"/>
      <c r="E193" s="58"/>
      <c r="F193" s="58"/>
      <c r="G193" s="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58"/>
      <c r="C194" s="4"/>
      <c r="D194" s="89"/>
      <c r="E194" s="58"/>
      <c r="F194" s="58"/>
      <c r="G194" s="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58"/>
      <c r="C195" s="4"/>
      <c r="D195" s="89"/>
      <c r="E195" s="58"/>
      <c r="F195" s="58"/>
      <c r="G195" s="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58"/>
      <c r="C196" s="4"/>
      <c r="D196" s="89"/>
      <c r="E196" s="58"/>
      <c r="F196" s="58"/>
      <c r="G196" s="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58"/>
      <c r="C197" s="4"/>
      <c r="D197" s="89"/>
      <c r="E197" s="58"/>
      <c r="F197" s="58"/>
      <c r="G197" s="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58"/>
      <c r="C198" s="4"/>
      <c r="D198" s="89"/>
      <c r="E198" s="58"/>
      <c r="F198" s="58"/>
      <c r="G198" s="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58"/>
      <c r="C199" s="4"/>
      <c r="D199" s="89"/>
      <c r="E199" s="58"/>
      <c r="F199" s="58"/>
      <c r="G199" s="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58"/>
      <c r="C200" s="4"/>
      <c r="D200" s="89"/>
      <c r="E200" s="58"/>
      <c r="F200" s="58"/>
      <c r="G200" s="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58"/>
      <c r="C201" s="4"/>
      <c r="D201" s="89"/>
      <c r="E201" s="58"/>
      <c r="F201" s="58"/>
      <c r="G201" s="4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58"/>
      <c r="C202" s="4"/>
      <c r="D202" s="89"/>
      <c r="E202" s="58"/>
      <c r="F202" s="58"/>
      <c r="G202" s="4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58"/>
      <c r="C203" s="4"/>
      <c r="D203" s="89"/>
      <c r="E203" s="58"/>
      <c r="F203" s="58"/>
      <c r="G203" s="4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58"/>
      <c r="C204" s="4"/>
      <c r="D204" s="89"/>
      <c r="E204" s="58"/>
      <c r="F204" s="58"/>
      <c r="G204" s="4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58"/>
      <c r="C205" s="4"/>
      <c r="D205" s="89"/>
      <c r="E205" s="58"/>
      <c r="F205" s="58"/>
      <c r="G205" s="4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58"/>
      <c r="C206" s="4"/>
      <c r="D206" s="89"/>
      <c r="E206" s="58"/>
      <c r="F206" s="58"/>
      <c r="G206" s="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58"/>
      <c r="C207" s="4"/>
      <c r="D207" s="89"/>
      <c r="E207" s="58"/>
      <c r="F207" s="58"/>
      <c r="G207" s="4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58"/>
      <c r="C208" s="4"/>
      <c r="D208" s="89"/>
      <c r="E208" s="58"/>
      <c r="F208" s="58"/>
      <c r="G208" s="4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58"/>
      <c r="C209" s="4"/>
      <c r="D209" s="89"/>
      <c r="E209" s="58"/>
      <c r="F209" s="58"/>
      <c r="G209" s="4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58"/>
      <c r="C210" s="4"/>
      <c r="D210" s="89"/>
      <c r="E210" s="58"/>
      <c r="F210" s="58"/>
      <c r="G210" s="4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58"/>
      <c r="C211" s="4"/>
      <c r="D211" s="89"/>
      <c r="E211" s="58"/>
      <c r="F211" s="58"/>
      <c r="G211" s="4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58"/>
      <c r="C212" s="4"/>
      <c r="D212" s="89"/>
      <c r="E212" s="58"/>
      <c r="F212" s="58"/>
      <c r="G212" s="4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58"/>
      <c r="C213" s="4"/>
      <c r="D213" s="89"/>
      <c r="E213" s="58"/>
      <c r="F213" s="58"/>
      <c r="G213" s="4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58"/>
      <c r="C214" s="4"/>
      <c r="D214" s="89"/>
      <c r="E214" s="58"/>
      <c r="F214" s="58"/>
      <c r="G214" s="4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58"/>
      <c r="C215" s="4"/>
      <c r="D215" s="89"/>
      <c r="E215" s="58"/>
      <c r="F215" s="58"/>
      <c r="G215" s="4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58"/>
      <c r="C216" s="4"/>
      <c r="D216" s="89"/>
      <c r="E216" s="58"/>
      <c r="F216" s="58"/>
      <c r="G216" s="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58"/>
      <c r="C217" s="4"/>
      <c r="D217" s="89"/>
      <c r="E217" s="58"/>
      <c r="F217" s="58"/>
      <c r="G217" s="4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58"/>
      <c r="C218" s="4"/>
      <c r="D218" s="89"/>
      <c r="E218" s="58"/>
      <c r="F218" s="58"/>
      <c r="G218" s="4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58"/>
      <c r="C219" s="4"/>
      <c r="D219" s="89"/>
      <c r="E219" s="58"/>
      <c r="F219" s="58"/>
      <c r="G219" s="4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58"/>
      <c r="C220" s="4"/>
      <c r="D220" s="89"/>
      <c r="E220" s="58"/>
      <c r="F220" s="58"/>
      <c r="G220" s="4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58"/>
      <c r="C221" s="4"/>
      <c r="D221" s="89"/>
      <c r="E221" s="58"/>
      <c r="F221" s="58"/>
      <c r="G221" s="4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58"/>
      <c r="C222" s="4"/>
      <c r="D222" s="89"/>
      <c r="E222" s="58"/>
      <c r="F222" s="58"/>
      <c r="G222" s="4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58"/>
      <c r="C223" s="4"/>
      <c r="D223" s="89"/>
      <c r="E223" s="58"/>
      <c r="F223" s="58"/>
      <c r="G223" s="4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58"/>
      <c r="C224" s="4"/>
      <c r="D224" s="89"/>
      <c r="E224" s="58"/>
      <c r="F224" s="58"/>
      <c r="G224" s="4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58"/>
      <c r="C225" s="4"/>
      <c r="D225" s="89"/>
      <c r="E225" s="58"/>
      <c r="F225" s="58"/>
      <c r="G225" s="4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58"/>
      <c r="C226" s="4"/>
      <c r="D226" s="89"/>
      <c r="E226" s="58"/>
      <c r="F226" s="58"/>
      <c r="G226" s="4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58"/>
      <c r="C227" s="4"/>
      <c r="D227" s="89"/>
      <c r="E227" s="58"/>
      <c r="F227" s="58"/>
      <c r="G227" s="4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58"/>
      <c r="C228" s="4"/>
      <c r="D228" s="89"/>
      <c r="E228" s="58"/>
      <c r="F228" s="58"/>
      <c r="G228" s="4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58"/>
      <c r="C229" s="4"/>
      <c r="D229" s="89"/>
      <c r="E229" s="58"/>
      <c r="F229" s="58"/>
      <c r="G229" s="4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58"/>
      <c r="C230" s="4"/>
      <c r="D230" s="89"/>
      <c r="E230" s="58"/>
      <c r="F230" s="58"/>
      <c r="G230" s="4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58"/>
      <c r="C231" s="4"/>
      <c r="D231" s="89"/>
      <c r="E231" s="58"/>
      <c r="F231" s="58"/>
      <c r="G231" s="4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58"/>
      <c r="C232" s="4"/>
      <c r="D232" s="89"/>
      <c r="E232" s="58"/>
      <c r="F232" s="58"/>
      <c r="G232" s="4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58"/>
      <c r="C233" s="4"/>
      <c r="D233" s="89"/>
      <c r="E233" s="58"/>
      <c r="F233" s="58"/>
      <c r="G233" s="4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58"/>
      <c r="C234" s="4"/>
      <c r="D234" s="89"/>
      <c r="E234" s="58"/>
      <c r="F234" s="58"/>
      <c r="G234" s="4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58"/>
      <c r="C235" s="4"/>
      <c r="D235" s="89"/>
      <c r="E235" s="58"/>
      <c r="F235" s="58"/>
      <c r="G235" s="4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58"/>
      <c r="C236" s="4"/>
      <c r="D236" s="89"/>
      <c r="E236" s="58"/>
      <c r="F236" s="58"/>
      <c r="G236" s="4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58"/>
      <c r="C237" s="4"/>
      <c r="D237" s="89"/>
      <c r="E237" s="58"/>
      <c r="F237" s="58"/>
      <c r="G237" s="4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58"/>
      <c r="C238" s="4"/>
      <c r="D238" s="89"/>
      <c r="E238" s="58"/>
      <c r="F238" s="58"/>
      <c r="G238" s="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58"/>
      <c r="C239" s="4"/>
      <c r="D239" s="89"/>
      <c r="E239" s="58"/>
      <c r="F239" s="58"/>
      <c r="G239" s="4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58"/>
      <c r="C240" s="4"/>
      <c r="D240" s="89"/>
      <c r="E240" s="58"/>
      <c r="F240" s="58"/>
      <c r="G240" s="4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58"/>
      <c r="C241" s="4"/>
      <c r="D241" s="89"/>
      <c r="E241" s="58"/>
      <c r="F241" s="58"/>
      <c r="G241" s="4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58"/>
      <c r="C242" s="4"/>
      <c r="D242" s="89"/>
      <c r="E242" s="58"/>
      <c r="F242" s="58"/>
      <c r="G242" s="4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58"/>
      <c r="C243" s="4"/>
      <c r="D243" s="89"/>
      <c r="E243" s="58"/>
      <c r="F243" s="58"/>
      <c r="G243" s="4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58"/>
      <c r="C244" s="4"/>
      <c r="D244" s="89"/>
      <c r="E244" s="58"/>
      <c r="F244" s="58"/>
      <c r="G244" s="4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58"/>
      <c r="C245" s="4"/>
      <c r="D245" s="89"/>
      <c r="E245" s="58"/>
      <c r="F245" s="58"/>
      <c r="G245" s="4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58"/>
      <c r="C246" s="4"/>
      <c r="D246" s="89"/>
      <c r="E246" s="58"/>
      <c r="F246" s="58"/>
      <c r="G246" s="4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58"/>
      <c r="C247" s="4"/>
      <c r="D247" s="89"/>
      <c r="E247" s="58"/>
      <c r="F247" s="58"/>
      <c r="G247" s="4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58"/>
      <c r="C248" s="4"/>
      <c r="D248" s="89"/>
      <c r="E248" s="58"/>
      <c r="F248" s="58"/>
      <c r="G248" s="4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58"/>
      <c r="C249" s="4"/>
      <c r="D249" s="89"/>
      <c r="E249" s="58"/>
      <c r="F249" s="58"/>
      <c r="G249" s="4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58"/>
      <c r="C250" s="4"/>
      <c r="D250" s="89"/>
      <c r="E250" s="58"/>
      <c r="F250" s="58"/>
      <c r="G250" s="4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58"/>
      <c r="C251" s="4"/>
      <c r="D251" s="89"/>
      <c r="E251" s="58"/>
      <c r="F251" s="58"/>
      <c r="G251" s="4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58"/>
      <c r="C252" s="4"/>
      <c r="D252" s="89"/>
      <c r="E252" s="58"/>
      <c r="F252" s="58"/>
      <c r="G252" s="4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58"/>
      <c r="C253" s="4"/>
      <c r="D253" s="89"/>
      <c r="E253" s="58"/>
      <c r="F253" s="58"/>
      <c r="G253" s="4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58"/>
      <c r="C254" s="4"/>
      <c r="D254" s="89"/>
      <c r="E254" s="58"/>
      <c r="F254" s="58"/>
      <c r="G254" s="4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58"/>
      <c r="C255" s="4"/>
      <c r="D255" s="89"/>
      <c r="E255" s="58"/>
      <c r="F255" s="58"/>
      <c r="G255" s="4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58"/>
      <c r="C256" s="4"/>
      <c r="D256" s="89"/>
      <c r="E256" s="58"/>
      <c r="F256" s="58"/>
      <c r="G256" s="4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58"/>
      <c r="C257" s="4"/>
      <c r="D257" s="89"/>
      <c r="E257" s="58"/>
      <c r="F257" s="58"/>
      <c r="G257" s="4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58"/>
      <c r="C258" s="4"/>
      <c r="D258" s="89"/>
      <c r="E258" s="58"/>
      <c r="F258" s="58"/>
      <c r="G258" s="4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58"/>
      <c r="C259" s="4"/>
      <c r="D259" s="89"/>
      <c r="E259" s="58"/>
      <c r="F259" s="58"/>
      <c r="G259" s="4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58"/>
      <c r="C260" s="4"/>
      <c r="D260" s="89"/>
      <c r="E260" s="58"/>
      <c r="F260" s="58"/>
      <c r="G260" s="4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58"/>
      <c r="C261" s="4"/>
      <c r="D261" s="89"/>
      <c r="E261" s="58"/>
      <c r="F261" s="58"/>
      <c r="G261" s="4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58"/>
      <c r="C262" s="4"/>
      <c r="D262" s="89"/>
      <c r="E262" s="58"/>
      <c r="F262" s="58"/>
      <c r="G262" s="4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58"/>
      <c r="C263" s="4"/>
      <c r="D263" s="89"/>
      <c r="E263" s="58"/>
      <c r="F263" s="58"/>
      <c r="G263" s="4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58"/>
      <c r="C264" s="4"/>
      <c r="D264" s="89"/>
      <c r="E264" s="58"/>
      <c r="F264" s="58"/>
      <c r="G264" s="4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58"/>
      <c r="C265" s="4"/>
      <c r="D265" s="89"/>
      <c r="E265" s="58"/>
      <c r="F265" s="58"/>
      <c r="G265" s="4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58"/>
      <c r="C266" s="4"/>
      <c r="D266" s="89"/>
      <c r="E266" s="58"/>
      <c r="F266" s="58"/>
      <c r="G266" s="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58"/>
      <c r="C267" s="4"/>
      <c r="D267" s="89"/>
      <c r="E267" s="58"/>
      <c r="F267" s="58"/>
      <c r="G267" s="4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58"/>
      <c r="C268" s="4"/>
      <c r="D268" s="89"/>
      <c r="E268" s="58"/>
      <c r="F268" s="58"/>
      <c r="G268" s="4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58"/>
      <c r="C269" s="4"/>
      <c r="D269" s="89"/>
      <c r="E269" s="58"/>
      <c r="F269" s="58"/>
      <c r="G269" s="4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58"/>
      <c r="C270" s="4"/>
      <c r="D270" s="89"/>
      <c r="E270" s="58"/>
      <c r="F270" s="58"/>
      <c r="G270" s="4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58"/>
      <c r="C271" s="4"/>
      <c r="D271" s="89"/>
      <c r="E271" s="58"/>
      <c r="F271" s="58"/>
      <c r="G271" s="4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58"/>
      <c r="C272" s="4"/>
      <c r="D272" s="89"/>
      <c r="E272" s="58"/>
      <c r="F272" s="58"/>
      <c r="G272" s="4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58"/>
      <c r="C273" s="4"/>
      <c r="D273" s="89"/>
      <c r="E273" s="58"/>
      <c r="F273" s="58"/>
      <c r="G273" s="4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58"/>
      <c r="C274" s="4"/>
      <c r="D274" s="89"/>
      <c r="E274" s="58"/>
      <c r="F274" s="58"/>
      <c r="G274" s="4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58"/>
      <c r="C275" s="4"/>
      <c r="D275" s="89"/>
      <c r="E275" s="58"/>
      <c r="F275" s="58"/>
      <c r="G275" s="4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58"/>
      <c r="C276" s="4"/>
      <c r="D276" s="89"/>
      <c r="E276" s="58"/>
      <c r="F276" s="58"/>
      <c r="G276" s="4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58"/>
      <c r="C277" s="4"/>
      <c r="D277" s="89"/>
      <c r="E277" s="58"/>
      <c r="F277" s="58"/>
      <c r="G277" s="4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58"/>
      <c r="C278" s="4"/>
      <c r="D278" s="89"/>
      <c r="E278" s="58"/>
      <c r="F278" s="58"/>
      <c r="G278" s="4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58"/>
      <c r="C279" s="4"/>
      <c r="D279" s="89"/>
      <c r="E279" s="58"/>
      <c r="F279" s="58"/>
      <c r="G279" s="4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58"/>
      <c r="C280" s="4"/>
      <c r="D280" s="89"/>
      <c r="E280" s="58"/>
      <c r="F280" s="58"/>
      <c r="G280" s="4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58"/>
      <c r="C281" s="4"/>
      <c r="D281" s="89"/>
      <c r="E281" s="58"/>
      <c r="F281" s="58"/>
      <c r="G281" s="4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58"/>
      <c r="C282" s="4"/>
      <c r="D282" s="89"/>
      <c r="E282" s="58"/>
      <c r="F282" s="58"/>
      <c r="G282" s="4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58"/>
      <c r="C283" s="4"/>
      <c r="D283" s="89"/>
      <c r="E283" s="58"/>
      <c r="F283" s="58"/>
      <c r="G283" s="4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58"/>
      <c r="C284" s="4"/>
      <c r="D284" s="89"/>
      <c r="E284" s="58"/>
      <c r="F284" s="58"/>
      <c r="G284" s="4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58"/>
      <c r="C285" s="4"/>
      <c r="D285" s="89"/>
      <c r="E285" s="58"/>
      <c r="F285" s="58"/>
      <c r="G285" s="4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58"/>
      <c r="C286" s="4"/>
      <c r="D286" s="89"/>
      <c r="E286" s="58"/>
      <c r="F286" s="58"/>
      <c r="G286" s="4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58"/>
      <c r="C287" s="4"/>
      <c r="D287" s="89"/>
      <c r="E287" s="58"/>
      <c r="F287" s="58"/>
      <c r="G287" s="4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58"/>
      <c r="C288" s="4"/>
      <c r="D288" s="89"/>
      <c r="E288" s="58"/>
      <c r="F288" s="58"/>
      <c r="G288" s="4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58"/>
      <c r="C289" s="4"/>
      <c r="D289" s="89"/>
      <c r="E289" s="58"/>
      <c r="F289" s="58"/>
      <c r="G289" s="4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58"/>
      <c r="C290" s="4"/>
      <c r="D290" s="89"/>
      <c r="E290" s="58"/>
      <c r="F290" s="58"/>
      <c r="G290" s="4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58"/>
      <c r="C291" s="4"/>
      <c r="D291" s="89"/>
      <c r="E291" s="58"/>
      <c r="F291" s="58"/>
      <c r="G291" s="4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58"/>
      <c r="C292" s="4"/>
      <c r="D292" s="89"/>
      <c r="E292" s="58"/>
      <c r="F292" s="58"/>
      <c r="G292" s="4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58"/>
      <c r="C293" s="4"/>
      <c r="D293" s="89"/>
      <c r="E293" s="58"/>
      <c r="F293" s="58"/>
      <c r="G293" s="4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58"/>
      <c r="C294" s="4"/>
      <c r="D294" s="89"/>
      <c r="E294" s="58"/>
      <c r="F294" s="58"/>
      <c r="G294" s="4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58"/>
      <c r="C295" s="4"/>
      <c r="D295" s="89"/>
      <c r="E295" s="58"/>
      <c r="F295" s="58"/>
      <c r="G295" s="4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58"/>
      <c r="C296" s="4"/>
      <c r="D296" s="89"/>
      <c r="E296" s="58"/>
      <c r="F296" s="58"/>
      <c r="G296" s="4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58"/>
      <c r="C297" s="4"/>
      <c r="D297" s="89"/>
      <c r="E297" s="58"/>
      <c r="F297" s="58"/>
      <c r="G297" s="4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58"/>
      <c r="C298" s="4"/>
      <c r="D298" s="89"/>
      <c r="E298" s="58"/>
      <c r="F298" s="58"/>
      <c r="G298" s="4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58"/>
      <c r="C299" s="4"/>
      <c r="D299" s="89"/>
      <c r="E299" s="58"/>
      <c r="F299" s="58"/>
      <c r="G299" s="4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58"/>
      <c r="C300" s="4"/>
      <c r="D300" s="89"/>
      <c r="E300" s="58"/>
      <c r="F300" s="58"/>
      <c r="G300" s="4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58"/>
      <c r="C301" s="4"/>
      <c r="D301" s="89"/>
      <c r="E301" s="58"/>
      <c r="F301" s="58"/>
      <c r="G301" s="4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58"/>
      <c r="C302" s="4"/>
      <c r="D302" s="89"/>
      <c r="E302" s="58"/>
      <c r="F302" s="58"/>
      <c r="G302" s="4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58"/>
      <c r="C303" s="4"/>
      <c r="D303" s="89"/>
      <c r="E303" s="58"/>
      <c r="F303" s="58"/>
      <c r="G303" s="4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58"/>
      <c r="C304" s="4"/>
      <c r="D304" s="89"/>
      <c r="E304" s="58"/>
      <c r="F304" s="58"/>
      <c r="G304" s="4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58"/>
      <c r="C305" s="4"/>
      <c r="D305" s="89"/>
      <c r="E305" s="58"/>
      <c r="F305" s="58"/>
      <c r="G305" s="4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58"/>
      <c r="C306" s="4"/>
      <c r="D306" s="89"/>
      <c r="E306" s="58"/>
      <c r="F306" s="58"/>
      <c r="G306" s="4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58"/>
      <c r="C307" s="4"/>
      <c r="D307" s="89"/>
      <c r="E307" s="58"/>
      <c r="F307" s="58"/>
      <c r="G307" s="4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58"/>
      <c r="C308" s="4"/>
      <c r="D308" s="89"/>
      <c r="E308" s="58"/>
      <c r="F308" s="58"/>
      <c r="G308" s="4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58"/>
      <c r="C309" s="4"/>
      <c r="D309" s="89"/>
      <c r="E309" s="58"/>
      <c r="F309" s="58"/>
      <c r="G309" s="4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58"/>
      <c r="C310" s="4"/>
      <c r="D310" s="89"/>
      <c r="E310" s="58"/>
      <c r="F310" s="58"/>
      <c r="G310" s="4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58"/>
      <c r="C311" s="4"/>
      <c r="D311" s="89"/>
      <c r="E311" s="58"/>
      <c r="F311" s="58"/>
      <c r="G311" s="4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58"/>
      <c r="C312" s="4"/>
      <c r="D312" s="89"/>
      <c r="E312" s="58"/>
      <c r="F312" s="58"/>
      <c r="G312" s="4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58"/>
      <c r="C313" s="4"/>
      <c r="D313" s="89"/>
      <c r="E313" s="58"/>
      <c r="F313" s="58"/>
      <c r="G313" s="4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58"/>
      <c r="C314" s="4"/>
      <c r="D314" s="89"/>
      <c r="E314" s="58"/>
      <c r="F314" s="58"/>
      <c r="G314" s="4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58"/>
      <c r="C315" s="4"/>
      <c r="D315" s="89"/>
      <c r="E315" s="58"/>
      <c r="F315" s="58"/>
      <c r="G315" s="4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58"/>
      <c r="C316" s="4"/>
      <c r="D316" s="89"/>
      <c r="E316" s="58"/>
      <c r="F316" s="58"/>
      <c r="G316" s="4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58"/>
      <c r="C317" s="4"/>
      <c r="D317" s="89"/>
      <c r="E317" s="58"/>
      <c r="F317" s="58"/>
      <c r="G317" s="4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58"/>
      <c r="C318" s="4"/>
      <c r="D318" s="89"/>
      <c r="E318" s="58"/>
      <c r="F318" s="58"/>
      <c r="G318" s="4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58"/>
      <c r="C319" s="4"/>
      <c r="D319" s="89"/>
      <c r="E319" s="58"/>
      <c r="F319" s="58"/>
      <c r="G319" s="4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58"/>
      <c r="C320" s="4"/>
      <c r="D320" s="89"/>
      <c r="E320" s="58"/>
      <c r="F320" s="58"/>
      <c r="G320" s="4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58"/>
      <c r="C321" s="4"/>
      <c r="D321" s="89"/>
      <c r="E321" s="58"/>
      <c r="F321" s="58"/>
      <c r="G321" s="4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58"/>
      <c r="C322" s="4"/>
      <c r="D322" s="89"/>
      <c r="E322" s="58"/>
      <c r="F322" s="58"/>
      <c r="G322" s="4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58"/>
      <c r="C323" s="4"/>
      <c r="D323" s="89"/>
      <c r="E323" s="58"/>
      <c r="F323" s="58"/>
      <c r="G323" s="4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58"/>
      <c r="C324" s="4"/>
      <c r="D324" s="89"/>
      <c r="E324" s="58"/>
      <c r="F324" s="58"/>
      <c r="G324" s="4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58"/>
      <c r="C325" s="4"/>
      <c r="D325" s="89"/>
      <c r="E325" s="58"/>
      <c r="F325" s="58"/>
      <c r="G325" s="4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58"/>
      <c r="C326" s="4"/>
      <c r="D326" s="89"/>
      <c r="E326" s="58"/>
      <c r="F326" s="58"/>
      <c r="G326" s="4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58"/>
      <c r="C327" s="4"/>
      <c r="D327" s="89"/>
      <c r="E327" s="58"/>
      <c r="F327" s="58"/>
      <c r="G327" s="4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58"/>
      <c r="C328" s="4"/>
      <c r="D328" s="89"/>
      <c r="E328" s="58"/>
      <c r="F328" s="58"/>
      <c r="G328" s="4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58"/>
      <c r="C329" s="4"/>
      <c r="D329" s="89"/>
      <c r="E329" s="58"/>
      <c r="F329" s="58"/>
      <c r="G329" s="4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58"/>
      <c r="C330" s="4"/>
      <c r="D330" s="89"/>
      <c r="E330" s="58"/>
      <c r="F330" s="58"/>
      <c r="G330" s="4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58"/>
      <c r="C331" s="4"/>
      <c r="D331" s="89"/>
      <c r="E331" s="58"/>
      <c r="F331" s="58"/>
      <c r="G331" s="4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58"/>
      <c r="C332" s="4"/>
      <c r="D332" s="89"/>
      <c r="E332" s="58"/>
      <c r="F332" s="58"/>
      <c r="G332" s="4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58"/>
      <c r="C333" s="4"/>
      <c r="D333" s="89"/>
      <c r="E333" s="58"/>
      <c r="F333" s="58"/>
      <c r="G333" s="4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58"/>
      <c r="C334" s="4"/>
      <c r="D334" s="89"/>
      <c r="E334" s="58"/>
      <c r="F334" s="58"/>
      <c r="G334" s="4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58"/>
      <c r="C335" s="4"/>
      <c r="D335" s="89"/>
      <c r="E335" s="58"/>
      <c r="F335" s="58"/>
      <c r="G335" s="4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58"/>
      <c r="C336" s="4"/>
      <c r="D336" s="89"/>
      <c r="E336" s="58"/>
      <c r="F336" s="58"/>
      <c r="G336" s="4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58"/>
      <c r="C337" s="4"/>
      <c r="D337" s="89"/>
      <c r="E337" s="58"/>
      <c r="F337" s="58"/>
      <c r="G337" s="4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58"/>
      <c r="C338" s="4"/>
      <c r="D338" s="89"/>
      <c r="E338" s="58"/>
      <c r="F338" s="58"/>
      <c r="G338" s="4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58"/>
      <c r="C339" s="4"/>
      <c r="D339" s="89"/>
      <c r="E339" s="58"/>
      <c r="F339" s="58"/>
      <c r="G339" s="4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58"/>
      <c r="C340" s="4"/>
      <c r="D340" s="89"/>
      <c r="E340" s="58"/>
      <c r="F340" s="58"/>
      <c r="G340" s="4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58"/>
      <c r="C341" s="4"/>
      <c r="D341" s="89"/>
      <c r="E341" s="58"/>
      <c r="F341" s="58"/>
      <c r="G341" s="4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58"/>
      <c r="C342" s="4"/>
      <c r="D342" s="89"/>
      <c r="E342" s="58"/>
      <c r="F342" s="58"/>
      <c r="G342" s="4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58"/>
      <c r="C343" s="4"/>
      <c r="D343" s="89"/>
      <c r="E343" s="58"/>
      <c r="F343" s="58"/>
      <c r="G343" s="4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58"/>
      <c r="C344" s="4"/>
      <c r="D344" s="89"/>
      <c r="E344" s="58"/>
      <c r="F344" s="58"/>
      <c r="G344" s="4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58"/>
      <c r="C345" s="4"/>
      <c r="D345" s="89"/>
      <c r="E345" s="58"/>
      <c r="F345" s="58"/>
      <c r="G345" s="4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58"/>
      <c r="C346" s="4"/>
      <c r="D346" s="89"/>
      <c r="E346" s="58"/>
      <c r="F346" s="58"/>
      <c r="G346" s="4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58"/>
      <c r="C347" s="4"/>
      <c r="D347" s="89"/>
      <c r="E347" s="58"/>
      <c r="F347" s="58"/>
      <c r="G347" s="4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58"/>
      <c r="C348" s="4"/>
      <c r="D348" s="89"/>
      <c r="E348" s="58"/>
      <c r="F348" s="58"/>
      <c r="G348" s="4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58"/>
      <c r="C349" s="4"/>
      <c r="D349" s="89"/>
      <c r="E349" s="58"/>
      <c r="F349" s="58"/>
      <c r="G349" s="4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58"/>
      <c r="C350" s="4"/>
      <c r="D350" s="89"/>
      <c r="E350" s="58"/>
      <c r="F350" s="58"/>
      <c r="G350" s="4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58"/>
      <c r="C351" s="4"/>
      <c r="D351" s="89"/>
      <c r="E351" s="58"/>
      <c r="F351" s="58"/>
      <c r="G351" s="4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58"/>
      <c r="C352" s="4"/>
      <c r="D352" s="89"/>
      <c r="E352" s="58"/>
      <c r="F352" s="58"/>
      <c r="G352" s="4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58"/>
      <c r="C353" s="4"/>
      <c r="D353" s="89"/>
      <c r="E353" s="58"/>
      <c r="F353" s="58"/>
      <c r="G353" s="4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58"/>
      <c r="C354" s="4"/>
      <c r="D354" s="89"/>
      <c r="E354" s="58"/>
      <c r="F354" s="58"/>
      <c r="G354" s="4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58"/>
      <c r="C355" s="4"/>
      <c r="D355" s="89"/>
      <c r="E355" s="58"/>
      <c r="F355" s="58"/>
      <c r="G355" s="4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58"/>
      <c r="C356" s="4"/>
      <c r="D356" s="89"/>
      <c r="E356" s="58"/>
      <c r="F356" s="58"/>
      <c r="G356" s="4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58"/>
      <c r="C357" s="4"/>
      <c r="D357" s="89"/>
      <c r="E357" s="58"/>
      <c r="F357" s="58"/>
      <c r="G357" s="4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58"/>
      <c r="C358" s="4"/>
      <c r="D358" s="89"/>
      <c r="E358" s="58"/>
      <c r="F358" s="58"/>
      <c r="G358" s="4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58"/>
      <c r="C359" s="4"/>
      <c r="D359" s="89"/>
      <c r="E359" s="58"/>
      <c r="F359" s="58"/>
      <c r="G359" s="4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58"/>
      <c r="C360" s="4"/>
      <c r="D360" s="89"/>
      <c r="E360" s="58"/>
      <c r="F360" s="58"/>
      <c r="G360" s="4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58"/>
      <c r="C361" s="4"/>
      <c r="D361" s="89"/>
      <c r="E361" s="58"/>
      <c r="F361" s="58"/>
      <c r="G361" s="4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58"/>
      <c r="C362" s="4"/>
      <c r="D362" s="89"/>
      <c r="E362" s="58"/>
      <c r="F362" s="58"/>
      <c r="G362" s="4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58"/>
      <c r="C363" s="4"/>
      <c r="D363" s="89"/>
      <c r="E363" s="58"/>
      <c r="F363" s="58"/>
      <c r="G363" s="4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58"/>
      <c r="C364" s="4"/>
      <c r="D364" s="89"/>
      <c r="E364" s="58"/>
      <c r="F364" s="58"/>
      <c r="G364" s="4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58"/>
      <c r="C365" s="4"/>
      <c r="D365" s="89"/>
      <c r="E365" s="58"/>
      <c r="F365" s="58"/>
      <c r="G365" s="4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58"/>
      <c r="C366" s="4"/>
      <c r="D366" s="89"/>
      <c r="E366" s="58"/>
      <c r="F366" s="58"/>
      <c r="G366" s="4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58"/>
      <c r="C367" s="4"/>
      <c r="D367" s="89"/>
      <c r="E367" s="58"/>
      <c r="F367" s="58"/>
      <c r="G367" s="4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58"/>
      <c r="C368" s="4"/>
      <c r="D368" s="89"/>
      <c r="E368" s="58"/>
      <c r="F368" s="58"/>
      <c r="G368" s="4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58"/>
      <c r="C369" s="4"/>
      <c r="D369" s="89"/>
      <c r="E369" s="58"/>
      <c r="F369" s="58"/>
      <c r="G369" s="4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58"/>
      <c r="C370" s="4"/>
      <c r="D370" s="89"/>
      <c r="E370" s="58"/>
      <c r="F370" s="58"/>
      <c r="G370" s="4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58"/>
      <c r="C371" s="4"/>
      <c r="D371" s="89"/>
      <c r="E371" s="58"/>
      <c r="F371" s="58"/>
      <c r="G371" s="4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58"/>
      <c r="C372" s="4"/>
      <c r="D372" s="89"/>
      <c r="E372" s="58"/>
      <c r="F372" s="58"/>
      <c r="G372" s="4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58"/>
      <c r="C373" s="4"/>
      <c r="D373" s="89"/>
      <c r="E373" s="58"/>
      <c r="F373" s="58"/>
      <c r="G373" s="4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58"/>
      <c r="C374" s="4"/>
      <c r="D374" s="89"/>
      <c r="E374" s="58"/>
      <c r="F374" s="58"/>
      <c r="G374" s="4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58"/>
      <c r="C375" s="4"/>
      <c r="D375" s="89"/>
      <c r="E375" s="58"/>
      <c r="F375" s="58"/>
      <c r="G375" s="4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58"/>
      <c r="C376" s="4"/>
      <c r="D376" s="89"/>
      <c r="E376" s="58"/>
      <c r="F376" s="58"/>
      <c r="G376" s="4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58"/>
      <c r="C377" s="4"/>
      <c r="D377" s="89"/>
      <c r="E377" s="58"/>
      <c r="F377" s="58"/>
      <c r="G377" s="4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58"/>
      <c r="C378" s="4"/>
      <c r="D378" s="89"/>
      <c r="E378" s="58"/>
      <c r="F378" s="58"/>
      <c r="G378" s="4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58"/>
      <c r="C379" s="4"/>
      <c r="D379" s="89"/>
      <c r="E379" s="58"/>
      <c r="F379" s="58"/>
      <c r="G379" s="4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58"/>
      <c r="C380" s="4"/>
      <c r="D380" s="89"/>
      <c r="E380" s="58"/>
      <c r="F380" s="58"/>
      <c r="G380" s="4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58"/>
      <c r="C381" s="4"/>
      <c r="D381" s="89"/>
      <c r="E381" s="58"/>
      <c r="F381" s="58"/>
      <c r="G381" s="4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58"/>
      <c r="C382" s="4"/>
      <c r="D382" s="89"/>
      <c r="E382" s="58"/>
      <c r="F382" s="58"/>
      <c r="G382" s="4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58"/>
      <c r="C383" s="4"/>
      <c r="D383" s="89"/>
      <c r="E383" s="58"/>
      <c r="F383" s="58"/>
      <c r="G383" s="4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58"/>
      <c r="C384" s="4"/>
      <c r="D384" s="89"/>
      <c r="E384" s="58"/>
      <c r="F384" s="58"/>
      <c r="G384" s="4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58"/>
      <c r="C385" s="4"/>
      <c r="D385" s="89"/>
      <c r="E385" s="58"/>
      <c r="F385" s="58"/>
      <c r="G385" s="4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58"/>
      <c r="C386" s="4"/>
      <c r="D386" s="89"/>
      <c r="E386" s="58"/>
      <c r="F386" s="58"/>
      <c r="G386" s="4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58"/>
      <c r="C387" s="4"/>
      <c r="D387" s="89"/>
      <c r="E387" s="58"/>
      <c r="F387" s="58"/>
      <c r="G387" s="4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58"/>
      <c r="C388" s="4"/>
      <c r="D388" s="89"/>
      <c r="E388" s="58"/>
      <c r="F388" s="58"/>
      <c r="G388" s="4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58"/>
      <c r="C389" s="4"/>
      <c r="D389" s="89"/>
      <c r="E389" s="58"/>
      <c r="F389" s="58"/>
      <c r="G389" s="4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58"/>
      <c r="C390" s="4"/>
      <c r="D390" s="89"/>
      <c r="E390" s="58"/>
      <c r="F390" s="58"/>
      <c r="G390" s="4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58"/>
      <c r="C391" s="4"/>
      <c r="D391" s="89"/>
      <c r="E391" s="58"/>
      <c r="F391" s="58"/>
      <c r="G391" s="4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58"/>
      <c r="C392" s="4"/>
      <c r="D392" s="89"/>
      <c r="E392" s="58"/>
      <c r="F392" s="58"/>
      <c r="G392" s="4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58"/>
      <c r="C393" s="4"/>
      <c r="D393" s="89"/>
      <c r="E393" s="58"/>
      <c r="F393" s="58"/>
      <c r="G393" s="4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58"/>
      <c r="C394" s="4"/>
      <c r="D394" s="89"/>
      <c r="E394" s="58"/>
      <c r="F394" s="58"/>
      <c r="G394" s="4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58"/>
      <c r="C395" s="4"/>
      <c r="D395" s="89"/>
      <c r="E395" s="58"/>
      <c r="F395" s="58"/>
      <c r="G395" s="4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58"/>
      <c r="C396" s="4"/>
      <c r="D396" s="89"/>
      <c r="E396" s="58"/>
      <c r="F396" s="58"/>
      <c r="G396" s="4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58"/>
      <c r="C397" s="4"/>
      <c r="D397" s="89"/>
      <c r="E397" s="58"/>
      <c r="F397" s="58"/>
      <c r="G397" s="4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58"/>
      <c r="C398" s="4"/>
      <c r="D398" s="89"/>
      <c r="E398" s="58"/>
      <c r="F398" s="58"/>
      <c r="G398" s="4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58"/>
      <c r="C399" s="4"/>
      <c r="D399" s="89"/>
      <c r="E399" s="58"/>
      <c r="F399" s="58"/>
      <c r="G399" s="4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58"/>
      <c r="C400" s="4"/>
      <c r="D400" s="89"/>
      <c r="E400" s="58"/>
      <c r="F400" s="58"/>
      <c r="G400" s="4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58"/>
      <c r="C401" s="4"/>
      <c r="D401" s="89"/>
      <c r="E401" s="58"/>
      <c r="F401" s="58"/>
      <c r="G401" s="4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58"/>
      <c r="C402" s="4"/>
      <c r="D402" s="89"/>
      <c r="E402" s="58"/>
      <c r="F402" s="58"/>
      <c r="G402" s="4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58"/>
      <c r="C403" s="4"/>
      <c r="D403" s="89"/>
      <c r="E403" s="58"/>
      <c r="F403" s="58"/>
      <c r="G403" s="4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58"/>
      <c r="C404" s="4"/>
      <c r="D404" s="89"/>
      <c r="E404" s="58"/>
      <c r="F404" s="58"/>
      <c r="G404" s="4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58"/>
      <c r="C405" s="4"/>
      <c r="D405" s="89"/>
      <c r="E405" s="58"/>
      <c r="F405" s="58"/>
      <c r="G405" s="4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58"/>
      <c r="C406" s="4"/>
      <c r="D406" s="89"/>
      <c r="E406" s="58"/>
      <c r="F406" s="58"/>
      <c r="G406" s="4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58"/>
      <c r="C407" s="4"/>
      <c r="D407" s="89"/>
      <c r="E407" s="58"/>
      <c r="F407" s="58"/>
      <c r="G407" s="4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58"/>
      <c r="C408" s="4"/>
      <c r="D408" s="89"/>
      <c r="E408" s="58"/>
      <c r="F408" s="58"/>
      <c r="G408" s="4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58"/>
      <c r="C409" s="4"/>
      <c r="D409" s="89"/>
      <c r="E409" s="58"/>
      <c r="F409" s="58"/>
      <c r="G409" s="4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58"/>
      <c r="C410" s="4"/>
      <c r="D410" s="89"/>
      <c r="E410" s="58"/>
      <c r="F410" s="58"/>
      <c r="G410" s="4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58"/>
      <c r="C411" s="4"/>
      <c r="D411" s="89"/>
      <c r="E411" s="58"/>
      <c r="F411" s="58"/>
      <c r="G411" s="4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58"/>
      <c r="C412" s="4"/>
      <c r="D412" s="89"/>
      <c r="E412" s="58"/>
      <c r="F412" s="58"/>
      <c r="G412" s="4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58"/>
      <c r="C413" s="4"/>
      <c r="D413" s="89"/>
      <c r="E413" s="58"/>
      <c r="F413" s="58"/>
      <c r="G413" s="4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58"/>
      <c r="C414" s="4"/>
      <c r="D414" s="89"/>
      <c r="E414" s="58"/>
      <c r="F414" s="58"/>
      <c r="G414" s="4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58"/>
      <c r="C415" s="4"/>
      <c r="D415" s="89"/>
      <c r="E415" s="58"/>
      <c r="F415" s="58"/>
      <c r="G415" s="4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58"/>
      <c r="C416" s="4"/>
      <c r="D416" s="89"/>
      <c r="E416" s="58"/>
      <c r="F416" s="58"/>
      <c r="G416" s="4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58"/>
      <c r="C417" s="4"/>
      <c r="D417" s="89"/>
      <c r="E417" s="58"/>
      <c r="F417" s="58"/>
      <c r="G417" s="4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58"/>
      <c r="C418" s="4"/>
      <c r="D418" s="89"/>
      <c r="E418" s="58"/>
      <c r="F418" s="58"/>
      <c r="G418" s="4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58"/>
      <c r="C419" s="4"/>
      <c r="D419" s="89"/>
      <c r="E419" s="58"/>
      <c r="F419" s="58"/>
      <c r="G419" s="4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58"/>
      <c r="C420" s="4"/>
      <c r="D420" s="89"/>
      <c r="E420" s="58"/>
      <c r="F420" s="58"/>
      <c r="G420" s="4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58"/>
      <c r="C421" s="4"/>
      <c r="D421" s="89"/>
      <c r="E421" s="58"/>
      <c r="F421" s="58"/>
      <c r="G421" s="4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58"/>
      <c r="C422" s="4"/>
      <c r="D422" s="89"/>
      <c r="E422" s="58"/>
      <c r="F422" s="58"/>
      <c r="G422" s="4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58"/>
      <c r="C423" s="4"/>
      <c r="D423" s="89"/>
      <c r="E423" s="58"/>
      <c r="F423" s="58"/>
      <c r="G423" s="4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58"/>
      <c r="C424" s="4"/>
      <c r="D424" s="89"/>
      <c r="E424" s="58"/>
      <c r="F424" s="58"/>
      <c r="G424" s="4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58"/>
      <c r="C425" s="4"/>
      <c r="D425" s="89"/>
      <c r="E425" s="58"/>
      <c r="F425" s="58"/>
      <c r="G425" s="4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58"/>
      <c r="C426" s="4"/>
      <c r="D426" s="89"/>
      <c r="E426" s="58"/>
      <c r="F426" s="58"/>
      <c r="G426" s="4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58"/>
      <c r="C427" s="4"/>
      <c r="D427" s="89"/>
      <c r="E427" s="58"/>
      <c r="F427" s="58"/>
      <c r="G427" s="4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58"/>
      <c r="C428" s="4"/>
      <c r="D428" s="89"/>
      <c r="E428" s="58"/>
      <c r="F428" s="58"/>
      <c r="G428" s="4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58"/>
      <c r="C429" s="4"/>
      <c r="D429" s="89"/>
      <c r="E429" s="58"/>
      <c r="F429" s="58"/>
      <c r="G429" s="4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58"/>
      <c r="C430" s="4"/>
      <c r="D430" s="89"/>
      <c r="E430" s="58"/>
      <c r="F430" s="58"/>
      <c r="G430" s="4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58"/>
      <c r="C431" s="4"/>
      <c r="D431" s="89"/>
      <c r="E431" s="58"/>
      <c r="F431" s="58"/>
      <c r="G431" s="4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58"/>
      <c r="C432" s="4"/>
      <c r="D432" s="89"/>
      <c r="E432" s="58"/>
      <c r="F432" s="58"/>
      <c r="G432" s="4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58"/>
      <c r="C433" s="4"/>
      <c r="D433" s="89"/>
      <c r="E433" s="58"/>
      <c r="F433" s="58"/>
      <c r="G433" s="4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58"/>
      <c r="C434" s="4"/>
      <c r="D434" s="89"/>
      <c r="E434" s="58"/>
      <c r="F434" s="58"/>
      <c r="G434" s="4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58"/>
      <c r="C435" s="4"/>
      <c r="D435" s="89"/>
      <c r="E435" s="58"/>
      <c r="F435" s="58"/>
      <c r="G435" s="4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58"/>
      <c r="C436" s="4"/>
      <c r="D436" s="89"/>
      <c r="E436" s="58"/>
      <c r="F436" s="58"/>
      <c r="G436" s="4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58"/>
      <c r="C437" s="4"/>
      <c r="D437" s="89"/>
      <c r="E437" s="58"/>
      <c r="F437" s="58"/>
      <c r="G437" s="4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58"/>
      <c r="C438" s="4"/>
      <c r="D438" s="89"/>
      <c r="E438" s="58"/>
      <c r="F438" s="58"/>
      <c r="G438" s="4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58"/>
      <c r="C439" s="4"/>
      <c r="D439" s="89"/>
      <c r="E439" s="58"/>
      <c r="F439" s="58"/>
      <c r="G439" s="4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58"/>
      <c r="C440" s="4"/>
      <c r="D440" s="89"/>
      <c r="E440" s="58"/>
      <c r="F440" s="58"/>
      <c r="G440" s="4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58"/>
      <c r="C441" s="4"/>
      <c r="D441" s="89"/>
      <c r="E441" s="58"/>
      <c r="F441" s="58"/>
      <c r="G441" s="4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58"/>
      <c r="C442" s="4"/>
      <c r="D442" s="89"/>
      <c r="E442" s="58"/>
      <c r="F442" s="58"/>
      <c r="G442" s="4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58"/>
      <c r="C443" s="4"/>
      <c r="D443" s="89"/>
      <c r="E443" s="58"/>
      <c r="F443" s="58"/>
      <c r="G443" s="4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58"/>
      <c r="C444" s="4"/>
      <c r="D444" s="89"/>
      <c r="E444" s="58"/>
      <c r="F444" s="58"/>
      <c r="G444" s="4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58"/>
      <c r="C445" s="4"/>
      <c r="D445" s="89"/>
      <c r="E445" s="58"/>
      <c r="F445" s="58"/>
      <c r="G445" s="4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58"/>
      <c r="C446" s="4"/>
      <c r="D446" s="89"/>
      <c r="E446" s="58"/>
      <c r="F446" s="58"/>
      <c r="G446" s="4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58"/>
      <c r="C447" s="4"/>
      <c r="D447" s="89"/>
      <c r="E447" s="58"/>
      <c r="F447" s="58"/>
      <c r="G447" s="4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58"/>
      <c r="C448" s="4"/>
      <c r="D448" s="89"/>
      <c r="E448" s="58"/>
      <c r="F448" s="58"/>
      <c r="G448" s="4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58"/>
      <c r="C449" s="4"/>
      <c r="D449" s="89"/>
      <c r="E449" s="58"/>
      <c r="F449" s="58"/>
      <c r="G449" s="4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58"/>
      <c r="C450" s="4"/>
      <c r="D450" s="89"/>
      <c r="E450" s="58"/>
      <c r="F450" s="58"/>
      <c r="G450" s="4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58"/>
      <c r="C451" s="4"/>
      <c r="D451" s="89"/>
      <c r="E451" s="58"/>
      <c r="F451" s="58"/>
      <c r="G451" s="4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58"/>
      <c r="C452" s="4"/>
      <c r="D452" s="89"/>
      <c r="E452" s="58"/>
      <c r="F452" s="58"/>
      <c r="G452" s="4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58"/>
      <c r="C453" s="4"/>
      <c r="D453" s="89"/>
      <c r="E453" s="58"/>
      <c r="F453" s="58"/>
      <c r="G453" s="4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58"/>
      <c r="C454" s="4"/>
      <c r="D454" s="89"/>
      <c r="E454" s="58"/>
      <c r="F454" s="58"/>
      <c r="G454" s="4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58"/>
      <c r="C455" s="4"/>
      <c r="D455" s="89"/>
      <c r="E455" s="58"/>
      <c r="F455" s="58"/>
      <c r="G455" s="4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58"/>
      <c r="C456" s="4"/>
      <c r="D456" s="89"/>
      <c r="E456" s="58"/>
      <c r="F456" s="58"/>
      <c r="G456" s="4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58"/>
      <c r="C457" s="4"/>
      <c r="D457" s="89"/>
      <c r="E457" s="58"/>
      <c r="F457" s="58"/>
      <c r="G457" s="4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58"/>
      <c r="C458" s="4"/>
      <c r="D458" s="89"/>
      <c r="E458" s="58"/>
      <c r="F458" s="58"/>
      <c r="G458" s="4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58"/>
      <c r="C459" s="4"/>
      <c r="D459" s="89"/>
      <c r="E459" s="58"/>
      <c r="F459" s="58"/>
      <c r="G459" s="4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58"/>
      <c r="C460" s="4"/>
      <c r="D460" s="89"/>
      <c r="E460" s="58"/>
      <c r="F460" s="58"/>
      <c r="G460" s="4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58"/>
      <c r="C461" s="4"/>
      <c r="D461" s="89"/>
      <c r="E461" s="58"/>
      <c r="F461" s="58"/>
      <c r="G461" s="4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58"/>
      <c r="C462" s="4"/>
      <c r="D462" s="89"/>
      <c r="E462" s="58"/>
      <c r="F462" s="58"/>
      <c r="G462" s="4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58"/>
      <c r="C463" s="4"/>
      <c r="D463" s="89"/>
      <c r="E463" s="58"/>
      <c r="F463" s="58"/>
      <c r="G463" s="4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58"/>
      <c r="C464" s="4"/>
      <c r="D464" s="89"/>
      <c r="E464" s="58"/>
      <c r="F464" s="58"/>
      <c r="G464" s="4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58"/>
      <c r="C465" s="4"/>
      <c r="D465" s="89"/>
      <c r="E465" s="58"/>
      <c r="F465" s="58"/>
      <c r="G465" s="4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58"/>
      <c r="C466" s="4"/>
      <c r="D466" s="89"/>
      <c r="E466" s="58"/>
      <c r="F466" s="58"/>
      <c r="G466" s="4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58"/>
      <c r="C467" s="4"/>
      <c r="D467" s="89"/>
      <c r="E467" s="58"/>
      <c r="F467" s="58"/>
      <c r="G467" s="4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58"/>
      <c r="C468" s="4"/>
      <c r="D468" s="89"/>
      <c r="E468" s="58"/>
      <c r="F468" s="58"/>
      <c r="G468" s="4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58"/>
      <c r="C469" s="4"/>
      <c r="D469" s="89"/>
      <c r="E469" s="58"/>
      <c r="F469" s="58"/>
      <c r="G469" s="4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58"/>
      <c r="C470" s="4"/>
      <c r="D470" s="89"/>
      <c r="E470" s="58"/>
      <c r="F470" s="58"/>
      <c r="G470" s="4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58"/>
      <c r="C471" s="4"/>
      <c r="D471" s="89"/>
      <c r="E471" s="58"/>
      <c r="F471" s="58"/>
      <c r="G471" s="4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58"/>
      <c r="C472" s="4"/>
      <c r="D472" s="89"/>
      <c r="E472" s="58"/>
      <c r="F472" s="58"/>
      <c r="G472" s="4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58"/>
      <c r="C473" s="4"/>
      <c r="D473" s="89"/>
      <c r="E473" s="58"/>
      <c r="F473" s="58"/>
      <c r="G473" s="4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58"/>
      <c r="C474" s="4"/>
      <c r="D474" s="89"/>
      <c r="E474" s="58"/>
      <c r="F474" s="58"/>
      <c r="G474" s="4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58"/>
      <c r="C475" s="4"/>
      <c r="D475" s="89"/>
      <c r="E475" s="58"/>
      <c r="F475" s="58"/>
      <c r="G475" s="4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58"/>
      <c r="C476" s="4"/>
      <c r="D476" s="89"/>
      <c r="E476" s="58"/>
      <c r="F476" s="58"/>
      <c r="G476" s="4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58"/>
      <c r="C477" s="4"/>
      <c r="D477" s="89"/>
      <c r="E477" s="58"/>
      <c r="F477" s="58"/>
      <c r="G477" s="4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58"/>
      <c r="C478" s="4"/>
      <c r="D478" s="89"/>
      <c r="E478" s="58"/>
      <c r="F478" s="58"/>
      <c r="G478" s="4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58"/>
      <c r="C479" s="4"/>
      <c r="D479" s="89"/>
      <c r="E479" s="58"/>
      <c r="F479" s="58"/>
      <c r="G479" s="4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58"/>
      <c r="C480" s="4"/>
      <c r="D480" s="89"/>
      <c r="E480" s="58"/>
      <c r="F480" s="58"/>
      <c r="G480" s="4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58"/>
      <c r="C481" s="4"/>
      <c r="D481" s="89"/>
      <c r="E481" s="58"/>
      <c r="F481" s="58"/>
      <c r="G481" s="4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58"/>
      <c r="C482" s="4"/>
      <c r="D482" s="89"/>
      <c r="E482" s="58"/>
      <c r="F482" s="58"/>
      <c r="G482" s="4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58"/>
      <c r="C483" s="4"/>
      <c r="D483" s="89"/>
      <c r="E483" s="58"/>
      <c r="F483" s="58"/>
      <c r="G483" s="4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58"/>
      <c r="C484" s="4"/>
      <c r="D484" s="89"/>
      <c r="E484" s="58"/>
      <c r="F484" s="58"/>
      <c r="G484" s="4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58"/>
      <c r="C485" s="4"/>
      <c r="D485" s="89"/>
      <c r="E485" s="58"/>
      <c r="F485" s="58"/>
      <c r="G485" s="4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58"/>
      <c r="C486" s="4"/>
      <c r="D486" s="89"/>
      <c r="E486" s="58"/>
      <c r="F486" s="58"/>
      <c r="G486" s="4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58"/>
      <c r="C487" s="4"/>
      <c r="D487" s="89"/>
      <c r="E487" s="58"/>
      <c r="F487" s="58"/>
      <c r="G487" s="4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58"/>
      <c r="C488" s="4"/>
      <c r="D488" s="89"/>
      <c r="E488" s="58"/>
      <c r="F488" s="58"/>
      <c r="G488" s="4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58"/>
      <c r="C489" s="4"/>
      <c r="D489" s="89"/>
      <c r="E489" s="58"/>
      <c r="F489" s="58"/>
      <c r="G489" s="4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58"/>
      <c r="C490" s="4"/>
      <c r="D490" s="89"/>
      <c r="E490" s="58"/>
      <c r="F490" s="58"/>
      <c r="G490" s="4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58"/>
      <c r="C491" s="4"/>
      <c r="D491" s="89"/>
      <c r="E491" s="58"/>
      <c r="F491" s="58"/>
      <c r="G491" s="4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58"/>
      <c r="C492" s="4"/>
      <c r="D492" s="89"/>
      <c r="E492" s="58"/>
      <c r="F492" s="58"/>
      <c r="G492" s="4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58"/>
      <c r="C493" s="4"/>
      <c r="D493" s="89"/>
      <c r="E493" s="58"/>
      <c r="F493" s="58"/>
      <c r="G493" s="4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58"/>
      <c r="C494" s="4"/>
      <c r="D494" s="89"/>
      <c r="E494" s="58"/>
      <c r="F494" s="58"/>
      <c r="G494" s="4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58"/>
      <c r="C495" s="4"/>
      <c r="D495" s="89"/>
      <c r="E495" s="58"/>
      <c r="F495" s="58"/>
      <c r="G495" s="4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58"/>
      <c r="C496" s="4"/>
      <c r="D496" s="89"/>
      <c r="E496" s="58"/>
      <c r="F496" s="58"/>
      <c r="G496" s="4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58"/>
      <c r="C497" s="4"/>
      <c r="D497" s="89"/>
      <c r="E497" s="58"/>
      <c r="F497" s="58"/>
      <c r="G497" s="4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58"/>
      <c r="C498" s="4"/>
      <c r="D498" s="89"/>
      <c r="E498" s="58"/>
      <c r="F498" s="58"/>
      <c r="G498" s="4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58"/>
      <c r="C499" s="4"/>
      <c r="D499" s="89"/>
      <c r="E499" s="58"/>
      <c r="F499" s="58"/>
      <c r="G499" s="4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58"/>
      <c r="C500" s="4"/>
      <c r="D500" s="89"/>
      <c r="E500" s="58"/>
      <c r="F500" s="58"/>
      <c r="G500" s="4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58"/>
      <c r="C501" s="4"/>
      <c r="D501" s="89"/>
      <c r="E501" s="58"/>
      <c r="F501" s="58"/>
      <c r="G501" s="4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58"/>
      <c r="C502" s="4"/>
      <c r="D502" s="89"/>
      <c r="E502" s="58"/>
      <c r="F502" s="58"/>
      <c r="G502" s="4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58"/>
      <c r="C503" s="4"/>
      <c r="D503" s="89"/>
      <c r="E503" s="58"/>
      <c r="F503" s="58"/>
      <c r="G503" s="4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58"/>
      <c r="C504" s="4"/>
      <c r="D504" s="89"/>
      <c r="E504" s="58"/>
      <c r="F504" s="58"/>
      <c r="G504" s="4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58"/>
      <c r="C505" s="4"/>
      <c r="D505" s="89"/>
      <c r="E505" s="58"/>
      <c r="F505" s="58"/>
      <c r="G505" s="4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58"/>
      <c r="C506" s="4"/>
      <c r="D506" s="89"/>
      <c r="E506" s="58"/>
      <c r="F506" s="58"/>
      <c r="G506" s="4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58"/>
      <c r="C507" s="4"/>
      <c r="D507" s="89"/>
      <c r="E507" s="58"/>
      <c r="F507" s="58"/>
      <c r="G507" s="4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58"/>
      <c r="C508" s="4"/>
      <c r="D508" s="89"/>
      <c r="E508" s="58"/>
      <c r="F508" s="58"/>
      <c r="G508" s="4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58"/>
      <c r="C509" s="4"/>
      <c r="D509" s="89"/>
      <c r="E509" s="58"/>
      <c r="F509" s="58"/>
      <c r="G509" s="4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58"/>
      <c r="C510" s="4"/>
      <c r="D510" s="89"/>
      <c r="E510" s="58"/>
      <c r="F510" s="58"/>
      <c r="G510" s="4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58"/>
      <c r="C511" s="4"/>
      <c r="D511" s="89"/>
      <c r="E511" s="58"/>
      <c r="F511" s="58"/>
      <c r="G511" s="4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58"/>
      <c r="C512" s="4"/>
      <c r="D512" s="89"/>
      <c r="E512" s="58"/>
      <c r="F512" s="58"/>
      <c r="G512" s="4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58"/>
      <c r="C513" s="4"/>
      <c r="D513" s="89"/>
      <c r="E513" s="58"/>
      <c r="F513" s="58"/>
      <c r="G513" s="4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58"/>
      <c r="C514" s="4"/>
      <c r="D514" s="89"/>
      <c r="E514" s="58"/>
      <c r="F514" s="58"/>
      <c r="G514" s="4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58"/>
      <c r="C515" s="4"/>
      <c r="D515" s="89"/>
      <c r="E515" s="58"/>
      <c r="F515" s="58"/>
      <c r="G515" s="4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58"/>
      <c r="C516" s="4"/>
      <c r="D516" s="89"/>
      <c r="E516" s="58"/>
      <c r="F516" s="58"/>
      <c r="G516" s="4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58"/>
      <c r="C517" s="4"/>
      <c r="D517" s="89"/>
      <c r="E517" s="58"/>
      <c r="F517" s="58"/>
      <c r="G517" s="4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58"/>
      <c r="C518" s="4"/>
      <c r="D518" s="89"/>
      <c r="E518" s="58"/>
      <c r="F518" s="58"/>
      <c r="G518" s="4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58"/>
      <c r="C519" s="4"/>
      <c r="D519" s="89"/>
      <c r="E519" s="58"/>
      <c r="F519" s="58"/>
      <c r="G519" s="4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58"/>
      <c r="C520" s="4"/>
      <c r="D520" s="89"/>
      <c r="E520" s="58"/>
      <c r="F520" s="58"/>
      <c r="G520" s="4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58"/>
      <c r="C521" s="4"/>
      <c r="D521" s="89"/>
      <c r="E521" s="58"/>
      <c r="F521" s="58"/>
      <c r="G521" s="4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58"/>
      <c r="C522" s="4"/>
      <c r="D522" s="89"/>
      <c r="E522" s="58"/>
      <c r="F522" s="58"/>
      <c r="G522" s="4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58"/>
      <c r="C523" s="4"/>
      <c r="D523" s="89"/>
      <c r="E523" s="58"/>
      <c r="F523" s="58"/>
      <c r="G523" s="4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58"/>
      <c r="C524" s="4"/>
      <c r="D524" s="89"/>
      <c r="E524" s="58"/>
      <c r="F524" s="58"/>
      <c r="G524" s="4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58"/>
      <c r="C525" s="4"/>
      <c r="D525" s="89"/>
      <c r="E525" s="58"/>
      <c r="F525" s="58"/>
      <c r="G525" s="4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58"/>
      <c r="C526" s="4"/>
      <c r="D526" s="89"/>
      <c r="E526" s="58"/>
      <c r="F526" s="58"/>
      <c r="G526" s="4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58"/>
      <c r="C527" s="4"/>
      <c r="D527" s="89"/>
      <c r="E527" s="58"/>
      <c r="F527" s="58"/>
      <c r="G527" s="4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58"/>
      <c r="C528" s="4"/>
      <c r="D528" s="89"/>
      <c r="E528" s="58"/>
      <c r="F528" s="58"/>
      <c r="G528" s="4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58"/>
      <c r="C529" s="4"/>
      <c r="D529" s="89"/>
      <c r="E529" s="58"/>
      <c r="F529" s="58"/>
      <c r="G529" s="4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58"/>
      <c r="C530" s="4"/>
      <c r="D530" s="89"/>
      <c r="E530" s="58"/>
      <c r="F530" s="58"/>
      <c r="G530" s="4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58"/>
      <c r="C531" s="4"/>
      <c r="D531" s="89"/>
      <c r="E531" s="58"/>
      <c r="F531" s="58"/>
      <c r="G531" s="4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58"/>
      <c r="C532" s="4"/>
      <c r="D532" s="89"/>
      <c r="E532" s="58"/>
      <c r="F532" s="58"/>
      <c r="G532" s="4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58"/>
      <c r="C533" s="4"/>
      <c r="D533" s="89"/>
      <c r="E533" s="58"/>
      <c r="F533" s="58"/>
      <c r="G533" s="4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58"/>
      <c r="C534" s="4"/>
      <c r="D534" s="89"/>
      <c r="E534" s="58"/>
      <c r="F534" s="58"/>
      <c r="G534" s="4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58"/>
      <c r="C535" s="4"/>
      <c r="D535" s="89"/>
      <c r="E535" s="58"/>
      <c r="F535" s="58"/>
      <c r="G535" s="4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58"/>
      <c r="C536" s="4"/>
      <c r="D536" s="89"/>
      <c r="E536" s="58"/>
      <c r="F536" s="58"/>
      <c r="G536" s="4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58"/>
      <c r="C537" s="4"/>
      <c r="D537" s="89"/>
      <c r="E537" s="58"/>
      <c r="F537" s="58"/>
      <c r="G537" s="4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58"/>
      <c r="C538" s="4"/>
      <c r="D538" s="89"/>
      <c r="E538" s="58"/>
      <c r="F538" s="58"/>
      <c r="G538" s="4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58"/>
      <c r="C539" s="4"/>
      <c r="D539" s="89"/>
      <c r="E539" s="58"/>
      <c r="F539" s="58"/>
      <c r="G539" s="4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58"/>
      <c r="C540" s="4"/>
      <c r="D540" s="89"/>
      <c r="E540" s="58"/>
      <c r="F540" s="58"/>
      <c r="G540" s="4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58"/>
      <c r="C541" s="4"/>
      <c r="D541" s="89"/>
      <c r="E541" s="58"/>
      <c r="F541" s="58"/>
      <c r="G541" s="4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58"/>
      <c r="C542" s="4"/>
      <c r="D542" s="89"/>
      <c r="E542" s="58"/>
      <c r="F542" s="58"/>
      <c r="G542" s="4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58"/>
      <c r="C543" s="4"/>
      <c r="D543" s="89"/>
      <c r="E543" s="58"/>
      <c r="F543" s="58"/>
      <c r="G543" s="4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58"/>
      <c r="C544" s="4"/>
      <c r="D544" s="89"/>
      <c r="E544" s="58"/>
      <c r="F544" s="58"/>
      <c r="G544" s="4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58"/>
      <c r="C545" s="4"/>
      <c r="D545" s="89"/>
      <c r="E545" s="58"/>
      <c r="F545" s="58"/>
      <c r="G545" s="4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58"/>
      <c r="C546" s="4"/>
      <c r="D546" s="89"/>
      <c r="E546" s="58"/>
      <c r="F546" s="58"/>
      <c r="G546" s="4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58"/>
      <c r="C547" s="4"/>
      <c r="D547" s="89"/>
      <c r="E547" s="58"/>
      <c r="F547" s="58"/>
      <c r="G547" s="4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58"/>
      <c r="C548" s="4"/>
      <c r="D548" s="89"/>
      <c r="E548" s="58"/>
      <c r="F548" s="58"/>
      <c r="G548" s="4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58"/>
      <c r="C549" s="4"/>
      <c r="D549" s="89"/>
      <c r="E549" s="58"/>
      <c r="F549" s="58"/>
      <c r="G549" s="4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58"/>
      <c r="C550" s="4"/>
      <c r="D550" s="89"/>
      <c r="E550" s="58"/>
      <c r="F550" s="58"/>
      <c r="G550" s="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58"/>
      <c r="C551" s="4"/>
      <c r="D551" s="89"/>
      <c r="E551" s="58"/>
      <c r="F551" s="58"/>
      <c r="G551" s="4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58"/>
      <c r="C552" s="4"/>
      <c r="D552" s="89"/>
      <c r="E552" s="58"/>
      <c r="F552" s="58"/>
      <c r="G552" s="4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58"/>
      <c r="C553" s="4"/>
      <c r="D553" s="89"/>
      <c r="E553" s="58"/>
      <c r="F553" s="58"/>
      <c r="G553" s="4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58"/>
      <c r="C554" s="4"/>
      <c r="D554" s="89"/>
      <c r="E554" s="58"/>
      <c r="F554" s="58"/>
      <c r="G554" s="4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58"/>
      <c r="C555" s="4"/>
      <c r="D555" s="89"/>
      <c r="E555" s="58"/>
      <c r="F555" s="58"/>
      <c r="G555" s="4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58"/>
      <c r="C556" s="4"/>
      <c r="D556" s="89"/>
      <c r="E556" s="58"/>
      <c r="F556" s="58"/>
      <c r="G556" s="4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58"/>
      <c r="C557" s="4"/>
      <c r="D557" s="89"/>
      <c r="E557" s="58"/>
      <c r="F557" s="58"/>
      <c r="G557" s="4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58"/>
      <c r="C558" s="4"/>
      <c r="D558" s="89"/>
      <c r="E558" s="58"/>
      <c r="F558" s="58"/>
      <c r="G558" s="4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58"/>
      <c r="C559" s="4"/>
      <c r="D559" s="89"/>
      <c r="E559" s="58"/>
      <c r="F559" s="58"/>
      <c r="G559" s="4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58"/>
      <c r="C560" s="4"/>
      <c r="D560" s="89"/>
      <c r="E560" s="58"/>
      <c r="F560" s="58"/>
      <c r="G560" s="4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58"/>
      <c r="C561" s="4"/>
      <c r="D561" s="89"/>
      <c r="E561" s="58"/>
      <c r="F561" s="58"/>
      <c r="G561" s="4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58"/>
      <c r="C562" s="4"/>
      <c r="D562" s="89"/>
      <c r="E562" s="58"/>
      <c r="F562" s="58"/>
      <c r="G562" s="4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58"/>
      <c r="C563" s="4"/>
      <c r="D563" s="89"/>
      <c r="E563" s="58"/>
      <c r="F563" s="58"/>
      <c r="G563" s="4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58"/>
      <c r="C564" s="4"/>
      <c r="D564" s="89"/>
      <c r="E564" s="58"/>
      <c r="F564" s="58"/>
      <c r="G564" s="4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58"/>
      <c r="C565" s="4"/>
      <c r="D565" s="89"/>
      <c r="E565" s="58"/>
      <c r="F565" s="58"/>
      <c r="G565" s="4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58"/>
      <c r="C566" s="4"/>
      <c r="D566" s="89"/>
      <c r="E566" s="58"/>
      <c r="F566" s="58"/>
      <c r="G566" s="4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58"/>
      <c r="C567" s="4"/>
      <c r="D567" s="89"/>
      <c r="E567" s="58"/>
      <c r="F567" s="58"/>
      <c r="G567" s="4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58"/>
      <c r="C568" s="4"/>
      <c r="D568" s="89"/>
      <c r="E568" s="58"/>
      <c r="F568" s="58"/>
      <c r="G568" s="4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58"/>
      <c r="C569" s="4"/>
      <c r="D569" s="89"/>
      <c r="E569" s="58"/>
      <c r="F569" s="58"/>
      <c r="G569" s="4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58"/>
      <c r="C570" s="4"/>
      <c r="D570" s="89"/>
      <c r="E570" s="58"/>
      <c r="F570" s="58"/>
      <c r="G570" s="4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58"/>
      <c r="C571" s="4"/>
      <c r="D571" s="89"/>
      <c r="E571" s="58"/>
      <c r="F571" s="58"/>
      <c r="G571" s="4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58"/>
      <c r="C572" s="4"/>
      <c r="D572" s="89"/>
      <c r="E572" s="58"/>
      <c r="F572" s="58"/>
      <c r="G572" s="4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58"/>
      <c r="C573" s="4"/>
      <c r="D573" s="89"/>
      <c r="E573" s="58"/>
      <c r="F573" s="58"/>
      <c r="G573" s="4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58"/>
      <c r="C574" s="4"/>
      <c r="D574" s="89"/>
      <c r="E574" s="58"/>
      <c r="F574" s="58"/>
      <c r="G574" s="4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58"/>
      <c r="C575" s="4"/>
      <c r="D575" s="89"/>
      <c r="E575" s="58"/>
      <c r="F575" s="58"/>
      <c r="G575" s="4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58"/>
      <c r="C576" s="4"/>
      <c r="D576" s="89"/>
      <c r="E576" s="58"/>
      <c r="F576" s="58"/>
      <c r="G576" s="4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58"/>
      <c r="C577" s="4"/>
      <c r="D577" s="89"/>
      <c r="E577" s="58"/>
      <c r="F577" s="58"/>
      <c r="G577" s="4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58"/>
      <c r="C578" s="4"/>
      <c r="D578" s="89"/>
      <c r="E578" s="58"/>
      <c r="F578" s="58"/>
      <c r="G578" s="4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58"/>
      <c r="C579" s="4"/>
      <c r="D579" s="89"/>
      <c r="E579" s="58"/>
      <c r="F579" s="58"/>
      <c r="G579" s="4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58"/>
      <c r="C580" s="4"/>
      <c r="D580" s="89"/>
      <c r="E580" s="58"/>
      <c r="F580" s="58"/>
      <c r="G580" s="4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58"/>
      <c r="C581" s="4"/>
      <c r="D581" s="89"/>
      <c r="E581" s="58"/>
      <c r="F581" s="58"/>
      <c r="G581" s="4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58"/>
      <c r="C582" s="4"/>
      <c r="D582" s="89"/>
      <c r="E582" s="58"/>
      <c r="F582" s="58"/>
      <c r="G582" s="4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58"/>
      <c r="C583" s="4"/>
      <c r="D583" s="89"/>
      <c r="E583" s="58"/>
      <c r="F583" s="58"/>
      <c r="G583" s="4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58"/>
      <c r="C584" s="4"/>
      <c r="D584" s="89"/>
      <c r="E584" s="58"/>
      <c r="F584" s="58"/>
      <c r="G584" s="4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58"/>
      <c r="C585" s="4"/>
      <c r="D585" s="89"/>
      <c r="E585" s="58"/>
      <c r="F585" s="58"/>
      <c r="G585" s="4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58"/>
      <c r="C586" s="4"/>
      <c r="D586" s="89"/>
      <c r="E586" s="58"/>
      <c r="F586" s="58"/>
      <c r="G586" s="4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58"/>
      <c r="C587" s="4"/>
      <c r="D587" s="89"/>
      <c r="E587" s="58"/>
      <c r="F587" s="58"/>
      <c r="G587" s="4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58"/>
      <c r="C588" s="4"/>
      <c r="D588" s="89"/>
      <c r="E588" s="58"/>
      <c r="F588" s="58"/>
      <c r="G588" s="4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58"/>
      <c r="C589" s="4"/>
      <c r="D589" s="89"/>
      <c r="E589" s="58"/>
      <c r="F589" s="58"/>
      <c r="G589" s="4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58"/>
      <c r="C590" s="4"/>
      <c r="D590" s="89"/>
      <c r="E590" s="58"/>
      <c r="F590" s="58"/>
      <c r="G590" s="4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58"/>
      <c r="C591" s="4"/>
      <c r="D591" s="89"/>
      <c r="E591" s="58"/>
      <c r="F591" s="58"/>
      <c r="G591" s="4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58"/>
      <c r="C592" s="4"/>
      <c r="D592" s="89"/>
      <c r="E592" s="58"/>
      <c r="F592" s="58"/>
      <c r="G592" s="4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58"/>
      <c r="C593" s="4"/>
      <c r="D593" s="89"/>
      <c r="E593" s="58"/>
      <c r="F593" s="58"/>
      <c r="G593" s="4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58"/>
      <c r="C594" s="4"/>
      <c r="D594" s="89"/>
      <c r="E594" s="58"/>
      <c r="F594" s="58"/>
      <c r="G594" s="4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58"/>
      <c r="C595" s="4"/>
      <c r="D595" s="89"/>
      <c r="E595" s="58"/>
      <c r="F595" s="58"/>
      <c r="G595" s="4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58"/>
      <c r="C596" s="4"/>
      <c r="D596" s="89"/>
      <c r="E596" s="58"/>
      <c r="F596" s="58"/>
      <c r="G596" s="4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58"/>
      <c r="C597" s="4"/>
      <c r="D597" s="89"/>
      <c r="E597" s="58"/>
      <c r="F597" s="58"/>
      <c r="G597" s="4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58"/>
      <c r="C598" s="4"/>
      <c r="D598" s="89"/>
      <c r="E598" s="58"/>
      <c r="F598" s="58"/>
      <c r="G598" s="4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58"/>
      <c r="C599" s="4"/>
      <c r="D599" s="89"/>
      <c r="E599" s="58"/>
      <c r="F599" s="58"/>
      <c r="G599" s="4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58"/>
      <c r="C600" s="4"/>
      <c r="D600" s="89"/>
      <c r="E600" s="58"/>
      <c r="F600" s="58"/>
      <c r="G600" s="4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58"/>
      <c r="C601" s="4"/>
      <c r="D601" s="89"/>
      <c r="E601" s="58"/>
      <c r="F601" s="58"/>
      <c r="G601" s="4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58"/>
      <c r="C602" s="4"/>
      <c r="D602" s="89"/>
      <c r="E602" s="58"/>
      <c r="F602" s="58"/>
      <c r="G602" s="4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58"/>
      <c r="C603" s="4"/>
      <c r="D603" s="89"/>
      <c r="E603" s="58"/>
      <c r="F603" s="58"/>
      <c r="G603" s="4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58"/>
      <c r="C604" s="4"/>
      <c r="D604" s="89"/>
      <c r="E604" s="58"/>
      <c r="F604" s="58"/>
      <c r="G604" s="4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58"/>
      <c r="C605" s="4"/>
      <c r="D605" s="89"/>
      <c r="E605" s="58"/>
      <c r="F605" s="58"/>
      <c r="G605" s="4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58"/>
      <c r="C606" s="4"/>
      <c r="D606" s="89"/>
      <c r="E606" s="58"/>
      <c r="F606" s="58"/>
      <c r="G606" s="4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58"/>
      <c r="C607" s="4"/>
      <c r="D607" s="89"/>
      <c r="E607" s="58"/>
      <c r="F607" s="58"/>
      <c r="G607" s="4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58"/>
      <c r="C608" s="4"/>
      <c r="D608" s="89"/>
      <c r="E608" s="58"/>
      <c r="F608" s="58"/>
      <c r="G608" s="4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58"/>
      <c r="C609" s="4"/>
      <c r="D609" s="89"/>
      <c r="E609" s="58"/>
      <c r="F609" s="58"/>
      <c r="G609" s="4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58"/>
      <c r="C610" s="4"/>
      <c r="D610" s="89"/>
      <c r="E610" s="58"/>
      <c r="F610" s="58"/>
      <c r="G610" s="4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58"/>
      <c r="C611" s="4"/>
      <c r="D611" s="89"/>
      <c r="E611" s="58"/>
      <c r="F611" s="58"/>
      <c r="G611" s="4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58"/>
      <c r="C612" s="4"/>
      <c r="D612" s="89"/>
      <c r="E612" s="58"/>
      <c r="F612" s="58"/>
      <c r="G612" s="4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58"/>
      <c r="C613" s="4"/>
      <c r="D613" s="89"/>
      <c r="E613" s="58"/>
      <c r="F613" s="58"/>
      <c r="G613" s="4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58"/>
      <c r="C614" s="4"/>
      <c r="D614" s="89"/>
      <c r="E614" s="58"/>
      <c r="F614" s="58"/>
      <c r="G614" s="4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58"/>
      <c r="C615" s="4"/>
      <c r="D615" s="89"/>
      <c r="E615" s="58"/>
      <c r="F615" s="58"/>
      <c r="G615" s="4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58"/>
      <c r="C616" s="4"/>
      <c r="D616" s="89"/>
      <c r="E616" s="58"/>
      <c r="F616" s="58"/>
      <c r="G616" s="4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58"/>
      <c r="C617" s="4"/>
      <c r="D617" s="89"/>
      <c r="E617" s="58"/>
      <c r="F617" s="58"/>
      <c r="G617" s="4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58"/>
      <c r="C618" s="4"/>
      <c r="D618" s="89"/>
      <c r="E618" s="58"/>
      <c r="F618" s="58"/>
      <c r="G618" s="4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58"/>
      <c r="C619" s="4"/>
      <c r="D619" s="89"/>
      <c r="E619" s="58"/>
      <c r="F619" s="58"/>
      <c r="G619" s="4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58"/>
      <c r="C620" s="4"/>
      <c r="D620" s="89"/>
      <c r="E620" s="58"/>
      <c r="F620" s="58"/>
      <c r="G620" s="4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58"/>
      <c r="C621" s="4"/>
      <c r="D621" s="89"/>
      <c r="E621" s="58"/>
      <c r="F621" s="58"/>
      <c r="G621" s="4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58"/>
      <c r="C622" s="4"/>
      <c r="D622" s="89"/>
      <c r="E622" s="58"/>
      <c r="F622" s="58"/>
      <c r="G622" s="4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58"/>
      <c r="C623" s="4"/>
      <c r="D623" s="89"/>
      <c r="E623" s="58"/>
      <c r="F623" s="58"/>
      <c r="G623" s="4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58"/>
      <c r="C624" s="4"/>
      <c r="D624" s="89"/>
      <c r="E624" s="58"/>
      <c r="F624" s="58"/>
      <c r="G624" s="4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58"/>
      <c r="C625" s="4"/>
      <c r="D625" s="89"/>
      <c r="E625" s="58"/>
      <c r="F625" s="58"/>
      <c r="G625" s="4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58"/>
      <c r="C626" s="4"/>
      <c r="D626" s="89"/>
      <c r="E626" s="58"/>
      <c r="F626" s="58"/>
      <c r="G626" s="4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58"/>
      <c r="C627" s="4"/>
      <c r="D627" s="89"/>
      <c r="E627" s="58"/>
      <c r="F627" s="58"/>
      <c r="G627" s="4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58"/>
      <c r="C628" s="4"/>
      <c r="D628" s="89"/>
      <c r="E628" s="58"/>
      <c r="F628" s="58"/>
      <c r="G628" s="4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58"/>
      <c r="C629" s="4"/>
      <c r="D629" s="89"/>
      <c r="E629" s="58"/>
      <c r="F629" s="58"/>
      <c r="G629" s="4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58"/>
      <c r="C630" s="4"/>
      <c r="D630" s="89"/>
      <c r="E630" s="58"/>
      <c r="F630" s="58"/>
      <c r="G630" s="4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58"/>
      <c r="C631" s="4"/>
      <c r="D631" s="89"/>
      <c r="E631" s="58"/>
      <c r="F631" s="58"/>
      <c r="G631" s="4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58"/>
      <c r="C632" s="4"/>
      <c r="D632" s="89"/>
      <c r="E632" s="58"/>
      <c r="F632" s="58"/>
      <c r="G632" s="4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58"/>
      <c r="C633" s="4"/>
      <c r="D633" s="89"/>
      <c r="E633" s="58"/>
      <c r="F633" s="58"/>
      <c r="G633" s="4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58"/>
      <c r="C634" s="4"/>
      <c r="D634" s="89"/>
      <c r="E634" s="58"/>
      <c r="F634" s="58"/>
      <c r="G634" s="4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58"/>
      <c r="C635" s="4"/>
      <c r="D635" s="89"/>
      <c r="E635" s="58"/>
      <c r="F635" s="58"/>
      <c r="G635" s="4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58"/>
      <c r="C636" s="4"/>
      <c r="D636" s="89"/>
      <c r="E636" s="58"/>
      <c r="F636" s="58"/>
      <c r="G636" s="4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58"/>
      <c r="C637" s="4"/>
      <c r="D637" s="89"/>
      <c r="E637" s="58"/>
      <c r="F637" s="58"/>
      <c r="G637" s="4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58"/>
      <c r="C638" s="4"/>
      <c r="D638" s="89"/>
      <c r="E638" s="58"/>
      <c r="F638" s="58"/>
      <c r="G638" s="4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58"/>
      <c r="C639" s="4"/>
      <c r="D639" s="89"/>
      <c r="E639" s="58"/>
      <c r="F639" s="58"/>
      <c r="G639" s="4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58"/>
      <c r="C640" s="4"/>
      <c r="D640" s="89"/>
      <c r="E640" s="58"/>
      <c r="F640" s="58"/>
      <c r="G640" s="4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58"/>
      <c r="C641" s="4"/>
      <c r="D641" s="89"/>
      <c r="E641" s="58"/>
      <c r="F641" s="58"/>
      <c r="G641" s="4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58"/>
      <c r="C642" s="4"/>
      <c r="D642" s="89"/>
      <c r="E642" s="58"/>
      <c r="F642" s="58"/>
      <c r="G642" s="4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58"/>
      <c r="C643" s="4"/>
      <c r="D643" s="89"/>
      <c r="E643" s="58"/>
      <c r="F643" s="58"/>
      <c r="G643" s="4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58"/>
      <c r="C644" s="4"/>
      <c r="D644" s="89"/>
      <c r="E644" s="58"/>
      <c r="F644" s="58"/>
      <c r="G644" s="4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58"/>
      <c r="C645" s="4"/>
      <c r="D645" s="89"/>
      <c r="E645" s="58"/>
      <c r="F645" s="58"/>
      <c r="G645" s="4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58"/>
      <c r="C646" s="4"/>
      <c r="D646" s="89"/>
      <c r="E646" s="58"/>
      <c r="F646" s="58"/>
      <c r="G646" s="4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58"/>
      <c r="C647" s="4"/>
      <c r="D647" s="89"/>
      <c r="E647" s="58"/>
      <c r="F647" s="58"/>
      <c r="G647" s="4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58"/>
      <c r="C648" s="4"/>
      <c r="D648" s="89"/>
      <c r="E648" s="58"/>
      <c r="F648" s="58"/>
      <c r="G648" s="4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58"/>
      <c r="C649" s="4"/>
      <c r="D649" s="89"/>
      <c r="E649" s="58"/>
      <c r="F649" s="58"/>
      <c r="G649" s="4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58"/>
      <c r="C650" s="4"/>
      <c r="D650" s="89"/>
      <c r="E650" s="58"/>
      <c r="F650" s="58"/>
      <c r="G650" s="4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58"/>
      <c r="C651" s="4"/>
      <c r="D651" s="89"/>
      <c r="E651" s="58"/>
      <c r="F651" s="58"/>
      <c r="G651" s="4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58"/>
      <c r="C652" s="4"/>
      <c r="D652" s="89"/>
      <c r="E652" s="58"/>
      <c r="F652" s="58"/>
      <c r="G652" s="4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58"/>
      <c r="C653" s="4"/>
      <c r="D653" s="89"/>
      <c r="E653" s="58"/>
      <c r="F653" s="58"/>
      <c r="G653" s="4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58"/>
      <c r="C654" s="4"/>
      <c r="D654" s="89"/>
      <c r="E654" s="58"/>
      <c r="F654" s="58"/>
      <c r="G654" s="4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58"/>
      <c r="C655" s="4"/>
      <c r="D655" s="89"/>
      <c r="E655" s="58"/>
      <c r="F655" s="58"/>
      <c r="G655" s="4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58"/>
      <c r="C656" s="4"/>
      <c r="D656" s="89"/>
      <c r="E656" s="58"/>
      <c r="F656" s="58"/>
      <c r="G656" s="4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58"/>
      <c r="C657" s="4"/>
      <c r="D657" s="89"/>
      <c r="E657" s="58"/>
      <c r="F657" s="58"/>
      <c r="G657" s="4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58"/>
      <c r="C658" s="4"/>
      <c r="D658" s="89"/>
      <c r="E658" s="58"/>
      <c r="F658" s="58"/>
      <c r="G658" s="4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58"/>
      <c r="C659" s="4"/>
      <c r="D659" s="89"/>
      <c r="E659" s="58"/>
      <c r="F659" s="58"/>
      <c r="G659" s="4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58"/>
      <c r="C660" s="4"/>
      <c r="D660" s="89"/>
      <c r="E660" s="58"/>
      <c r="F660" s="58"/>
      <c r="G660" s="4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58"/>
      <c r="C661" s="4"/>
      <c r="D661" s="89"/>
      <c r="E661" s="58"/>
      <c r="F661" s="58"/>
      <c r="G661" s="4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58"/>
      <c r="C662" s="4"/>
      <c r="D662" s="89"/>
      <c r="E662" s="58"/>
      <c r="F662" s="58"/>
      <c r="G662" s="4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58"/>
      <c r="C663" s="4"/>
      <c r="D663" s="89"/>
      <c r="E663" s="58"/>
      <c r="F663" s="58"/>
      <c r="G663" s="4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58"/>
      <c r="C664" s="4"/>
      <c r="D664" s="89"/>
      <c r="E664" s="58"/>
      <c r="F664" s="58"/>
      <c r="G664" s="4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58"/>
      <c r="C665" s="4"/>
      <c r="D665" s="89"/>
      <c r="E665" s="58"/>
      <c r="F665" s="58"/>
      <c r="G665" s="4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58"/>
      <c r="C666" s="4"/>
      <c r="D666" s="89"/>
      <c r="E666" s="58"/>
      <c r="F666" s="58"/>
      <c r="G666" s="4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58"/>
      <c r="C667" s="4"/>
      <c r="D667" s="89"/>
      <c r="E667" s="58"/>
      <c r="F667" s="58"/>
      <c r="G667" s="4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58"/>
      <c r="C668" s="4"/>
      <c r="D668" s="89"/>
      <c r="E668" s="58"/>
      <c r="F668" s="58"/>
      <c r="G668" s="4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58"/>
      <c r="C669" s="4"/>
      <c r="D669" s="89"/>
      <c r="E669" s="58"/>
      <c r="F669" s="58"/>
      <c r="G669" s="4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58"/>
      <c r="C670" s="4"/>
      <c r="D670" s="89"/>
      <c r="E670" s="58"/>
      <c r="F670" s="58"/>
      <c r="G670" s="4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58"/>
      <c r="C671" s="4"/>
      <c r="D671" s="89"/>
      <c r="E671" s="58"/>
      <c r="F671" s="58"/>
      <c r="G671" s="4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58"/>
      <c r="C672" s="4"/>
      <c r="D672" s="89"/>
      <c r="E672" s="58"/>
      <c r="F672" s="58"/>
      <c r="G672" s="4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58"/>
      <c r="C673" s="4"/>
      <c r="D673" s="89"/>
      <c r="E673" s="58"/>
      <c r="F673" s="58"/>
      <c r="G673" s="4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58"/>
      <c r="C674" s="4"/>
      <c r="D674" s="89"/>
      <c r="E674" s="58"/>
      <c r="F674" s="58"/>
      <c r="G674" s="4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58"/>
      <c r="C675" s="4"/>
      <c r="D675" s="89"/>
      <c r="E675" s="58"/>
      <c r="F675" s="58"/>
      <c r="G675" s="4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58"/>
      <c r="C676" s="4"/>
      <c r="D676" s="89"/>
      <c r="E676" s="58"/>
      <c r="F676" s="58"/>
      <c r="G676" s="4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58"/>
      <c r="C677" s="4"/>
      <c r="D677" s="89"/>
      <c r="E677" s="58"/>
      <c r="F677" s="58"/>
      <c r="G677" s="4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58"/>
      <c r="C678" s="4"/>
      <c r="D678" s="89"/>
      <c r="E678" s="58"/>
      <c r="F678" s="58"/>
      <c r="G678" s="4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58"/>
      <c r="C679" s="4"/>
      <c r="D679" s="89"/>
      <c r="E679" s="58"/>
      <c r="F679" s="58"/>
      <c r="G679" s="4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58"/>
      <c r="C680" s="4"/>
      <c r="D680" s="89"/>
      <c r="E680" s="58"/>
      <c r="F680" s="58"/>
      <c r="G680" s="4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58"/>
      <c r="C681" s="4"/>
      <c r="D681" s="89"/>
      <c r="E681" s="58"/>
      <c r="F681" s="58"/>
      <c r="G681" s="4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58"/>
      <c r="C682" s="4"/>
      <c r="D682" s="89"/>
      <c r="E682" s="58"/>
      <c r="F682" s="58"/>
      <c r="G682" s="4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58"/>
      <c r="C683" s="4"/>
      <c r="D683" s="89"/>
      <c r="E683" s="58"/>
      <c r="F683" s="58"/>
      <c r="G683" s="4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58"/>
      <c r="C684" s="4"/>
      <c r="D684" s="89"/>
      <c r="E684" s="58"/>
      <c r="F684" s="58"/>
      <c r="G684" s="4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58"/>
      <c r="C685" s="4"/>
      <c r="D685" s="89"/>
      <c r="E685" s="58"/>
      <c r="F685" s="58"/>
      <c r="G685" s="4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58"/>
      <c r="C686" s="4"/>
      <c r="D686" s="89"/>
      <c r="E686" s="58"/>
      <c r="F686" s="58"/>
      <c r="G686" s="4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58"/>
      <c r="C687" s="4"/>
      <c r="D687" s="89"/>
      <c r="E687" s="58"/>
      <c r="F687" s="58"/>
      <c r="G687" s="4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58"/>
      <c r="C688" s="4"/>
      <c r="D688" s="89"/>
      <c r="E688" s="58"/>
      <c r="F688" s="58"/>
      <c r="G688" s="4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58"/>
      <c r="C689" s="4"/>
      <c r="D689" s="89"/>
      <c r="E689" s="58"/>
      <c r="F689" s="58"/>
      <c r="G689" s="4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58"/>
      <c r="C690" s="4"/>
      <c r="D690" s="89"/>
      <c r="E690" s="58"/>
      <c r="F690" s="58"/>
      <c r="G690" s="4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58"/>
      <c r="C691" s="4"/>
      <c r="D691" s="89"/>
      <c r="E691" s="58"/>
      <c r="F691" s="58"/>
      <c r="G691" s="4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58"/>
      <c r="C692" s="4"/>
      <c r="D692" s="89"/>
      <c r="E692" s="58"/>
      <c r="F692" s="58"/>
      <c r="G692" s="4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58"/>
      <c r="C693" s="4"/>
      <c r="D693" s="89"/>
      <c r="E693" s="58"/>
      <c r="F693" s="58"/>
      <c r="G693" s="4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58"/>
      <c r="C694" s="4"/>
      <c r="D694" s="89"/>
      <c r="E694" s="58"/>
      <c r="F694" s="58"/>
      <c r="G694" s="4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58"/>
      <c r="C695" s="4"/>
      <c r="D695" s="89"/>
      <c r="E695" s="58"/>
      <c r="F695" s="58"/>
      <c r="G695" s="4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58"/>
      <c r="C696" s="4"/>
      <c r="D696" s="89"/>
      <c r="E696" s="58"/>
      <c r="F696" s="58"/>
      <c r="G696" s="4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58"/>
      <c r="C697" s="4"/>
      <c r="D697" s="89"/>
      <c r="E697" s="58"/>
      <c r="F697" s="58"/>
      <c r="G697" s="4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58"/>
      <c r="C698" s="4"/>
      <c r="D698" s="89"/>
      <c r="E698" s="58"/>
      <c r="F698" s="58"/>
      <c r="G698" s="4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58"/>
      <c r="C699" s="4"/>
      <c r="D699" s="89"/>
      <c r="E699" s="58"/>
      <c r="F699" s="58"/>
      <c r="G699" s="4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58"/>
      <c r="C700" s="4"/>
      <c r="D700" s="89"/>
      <c r="E700" s="58"/>
      <c r="F700" s="58"/>
      <c r="G700" s="4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58"/>
      <c r="C701" s="4"/>
      <c r="D701" s="89"/>
      <c r="E701" s="58"/>
      <c r="F701" s="58"/>
      <c r="G701" s="4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58"/>
      <c r="C702" s="4"/>
      <c r="D702" s="89"/>
      <c r="E702" s="58"/>
      <c r="F702" s="58"/>
      <c r="G702" s="4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58"/>
      <c r="C703" s="4"/>
      <c r="D703" s="89"/>
      <c r="E703" s="58"/>
      <c r="F703" s="58"/>
      <c r="G703" s="4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58"/>
      <c r="C704" s="4"/>
      <c r="D704" s="89"/>
      <c r="E704" s="58"/>
      <c r="F704" s="58"/>
      <c r="G704" s="4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58"/>
      <c r="C705" s="4"/>
      <c r="D705" s="89"/>
      <c r="E705" s="58"/>
      <c r="F705" s="58"/>
      <c r="G705" s="4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58"/>
      <c r="C706" s="4"/>
      <c r="D706" s="89"/>
      <c r="E706" s="58"/>
      <c r="F706" s="58"/>
      <c r="G706" s="4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58"/>
      <c r="C707" s="4"/>
      <c r="D707" s="89"/>
      <c r="E707" s="58"/>
      <c r="F707" s="58"/>
      <c r="G707" s="4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58"/>
      <c r="C708" s="4"/>
      <c r="D708" s="89"/>
      <c r="E708" s="58"/>
      <c r="F708" s="58"/>
      <c r="G708" s="4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58"/>
      <c r="C709" s="4"/>
      <c r="D709" s="89"/>
      <c r="E709" s="58"/>
      <c r="F709" s="58"/>
      <c r="G709" s="4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58"/>
      <c r="C710" s="4"/>
      <c r="D710" s="89"/>
      <c r="E710" s="58"/>
      <c r="F710" s="58"/>
      <c r="G710" s="4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58"/>
      <c r="C711" s="4"/>
      <c r="D711" s="89"/>
      <c r="E711" s="58"/>
      <c r="F711" s="58"/>
      <c r="G711" s="4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58"/>
      <c r="C712" s="4"/>
      <c r="D712" s="89"/>
      <c r="E712" s="58"/>
      <c r="F712" s="58"/>
      <c r="G712" s="4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58"/>
      <c r="C713" s="4"/>
      <c r="D713" s="89"/>
      <c r="E713" s="58"/>
      <c r="F713" s="58"/>
      <c r="G713" s="4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58"/>
      <c r="C714" s="4"/>
      <c r="D714" s="89"/>
      <c r="E714" s="58"/>
      <c r="F714" s="58"/>
      <c r="G714" s="4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58"/>
      <c r="C715" s="4"/>
      <c r="D715" s="89"/>
      <c r="E715" s="58"/>
      <c r="F715" s="58"/>
      <c r="G715" s="4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58"/>
      <c r="C716" s="4"/>
      <c r="D716" s="89"/>
      <c r="E716" s="58"/>
      <c r="F716" s="58"/>
      <c r="G716" s="4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58"/>
      <c r="C717" s="4"/>
      <c r="D717" s="89"/>
      <c r="E717" s="58"/>
      <c r="F717" s="58"/>
      <c r="G717" s="4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58"/>
      <c r="C718" s="4"/>
      <c r="D718" s="89"/>
      <c r="E718" s="58"/>
      <c r="F718" s="58"/>
      <c r="G718" s="4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58"/>
      <c r="C719" s="4"/>
      <c r="D719" s="89"/>
      <c r="E719" s="58"/>
      <c r="F719" s="58"/>
      <c r="G719" s="4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58"/>
      <c r="C720" s="4"/>
      <c r="D720" s="89"/>
      <c r="E720" s="58"/>
      <c r="F720" s="58"/>
      <c r="G720" s="4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58"/>
      <c r="C721" s="4"/>
      <c r="D721" s="89"/>
      <c r="E721" s="58"/>
      <c r="F721" s="58"/>
      <c r="G721" s="4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58"/>
      <c r="C722" s="4"/>
      <c r="D722" s="89"/>
      <c r="E722" s="58"/>
      <c r="F722" s="58"/>
      <c r="G722" s="4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58"/>
      <c r="C723" s="4"/>
      <c r="D723" s="89"/>
      <c r="E723" s="58"/>
      <c r="F723" s="58"/>
      <c r="G723" s="4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58"/>
      <c r="C724" s="4"/>
      <c r="D724" s="89"/>
      <c r="E724" s="58"/>
      <c r="F724" s="58"/>
      <c r="G724" s="4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58"/>
      <c r="C725" s="4"/>
      <c r="D725" s="89"/>
      <c r="E725" s="58"/>
      <c r="F725" s="58"/>
      <c r="G725" s="4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58"/>
      <c r="C726" s="4"/>
      <c r="D726" s="89"/>
      <c r="E726" s="58"/>
      <c r="F726" s="58"/>
      <c r="G726" s="4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58"/>
      <c r="C727" s="4"/>
      <c r="D727" s="89"/>
      <c r="E727" s="58"/>
      <c r="F727" s="58"/>
      <c r="G727" s="4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58"/>
      <c r="C728" s="4"/>
      <c r="D728" s="89"/>
      <c r="E728" s="58"/>
      <c r="F728" s="58"/>
      <c r="G728" s="4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58"/>
      <c r="C729" s="4"/>
      <c r="D729" s="89"/>
      <c r="E729" s="58"/>
      <c r="F729" s="58"/>
      <c r="G729" s="4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58"/>
      <c r="C730" s="4"/>
      <c r="D730" s="89"/>
      <c r="E730" s="58"/>
      <c r="F730" s="58"/>
      <c r="G730" s="4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58"/>
      <c r="C731" s="4"/>
      <c r="D731" s="89"/>
      <c r="E731" s="58"/>
      <c r="F731" s="58"/>
      <c r="G731" s="4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58"/>
      <c r="C732" s="4"/>
      <c r="D732" s="89"/>
      <c r="E732" s="58"/>
      <c r="F732" s="58"/>
      <c r="G732" s="4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58"/>
      <c r="C733" s="4"/>
      <c r="D733" s="89"/>
      <c r="E733" s="58"/>
      <c r="F733" s="58"/>
      <c r="G733" s="4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58"/>
      <c r="C734" s="4"/>
      <c r="D734" s="89"/>
      <c r="E734" s="58"/>
      <c r="F734" s="58"/>
      <c r="G734" s="4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58"/>
      <c r="C735" s="4"/>
      <c r="D735" s="89"/>
      <c r="E735" s="58"/>
      <c r="F735" s="58"/>
      <c r="G735" s="4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58"/>
      <c r="C736" s="4"/>
      <c r="D736" s="89"/>
      <c r="E736" s="58"/>
      <c r="F736" s="58"/>
      <c r="G736" s="4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58"/>
      <c r="C737" s="4"/>
      <c r="D737" s="89"/>
      <c r="E737" s="58"/>
      <c r="F737" s="58"/>
      <c r="G737" s="4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58"/>
      <c r="C738" s="4"/>
      <c r="D738" s="89"/>
      <c r="E738" s="58"/>
      <c r="F738" s="58"/>
      <c r="G738" s="4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58"/>
      <c r="C739" s="4"/>
      <c r="D739" s="89"/>
      <c r="E739" s="58"/>
      <c r="F739" s="58"/>
      <c r="G739" s="4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58"/>
      <c r="C740" s="4"/>
      <c r="D740" s="89"/>
      <c r="E740" s="58"/>
      <c r="F740" s="58"/>
      <c r="G740" s="4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58"/>
      <c r="C741" s="4"/>
      <c r="D741" s="89"/>
      <c r="E741" s="58"/>
      <c r="F741" s="58"/>
      <c r="G741" s="4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58"/>
      <c r="C742" s="4"/>
      <c r="D742" s="89"/>
      <c r="E742" s="58"/>
      <c r="F742" s="58"/>
      <c r="G742" s="4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58"/>
      <c r="C743" s="4"/>
      <c r="D743" s="89"/>
      <c r="E743" s="58"/>
      <c r="F743" s="58"/>
      <c r="G743" s="4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58"/>
      <c r="C744" s="4"/>
      <c r="D744" s="89"/>
      <c r="E744" s="58"/>
      <c r="F744" s="58"/>
      <c r="G744" s="4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58"/>
      <c r="C745" s="4"/>
      <c r="D745" s="89"/>
      <c r="E745" s="58"/>
      <c r="F745" s="58"/>
      <c r="G745" s="4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58"/>
      <c r="C746" s="4"/>
      <c r="D746" s="89"/>
      <c r="E746" s="58"/>
      <c r="F746" s="58"/>
      <c r="G746" s="4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58"/>
      <c r="C747" s="4"/>
      <c r="D747" s="89"/>
      <c r="E747" s="58"/>
      <c r="F747" s="58"/>
      <c r="G747" s="4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58"/>
      <c r="C748" s="4"/>
      <c r="D748" s="89"/>
      <c r="E748" s="58"/>
      <c r="F748" s="58"/>
      <c r="G748" s="4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58"/>
      <c r="C749" s="4"/>
      <c r="D749" s="89"/>
      <c r="E749" s="58"/>
      <c r="F749" s="58"/>
      <c r="G749" s="4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58"/>
      <c r="C750" s="4"/>
      <c r="D750" s="89"/>
      <c r="E750" s="58"/>
      <c r="F750" s="58"/>
      <c r="G750" s="4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58"/>
      <c r="C751" s="4"/>
      <c r="D751" s="89"/>
      <c r="E751" s="58"/>
      <c r="F751" s="58"/>
      <c r="G751" s="4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58"/>
      <c r="C752" s="4"/>
      <c r="D752" s="89"/>
      <c r="E752" s="58"/>
      <c r="F752" s="58"/>
      <c r="G752" s="4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58"/>
      <c r="C753" s="4"/>
      <c r="D753" s="89"/>
      <c r="E753" s="58"/>
      <c r="F753" s="58"/>
      <c r="G753" s="4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58"/>
      <c r="C754" s="4"/>
      <c r="D754" s="89"/>
      <c r="E754" s="58"/>
      <c r="F754" s="58"/>
      <c r="G754" s="4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58"/>
      <c r="C755" s="4"/>
      <c r="D755" s="89"/>
      <c r="E755" s="58"/>
      <c r="F755" s="58"/>
      <c r="G755" s="4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58"/>
      <c r="C756" s="4"/>
      <c r="D756" s="89"/>
      <c r="E756" s="58"/>
      <c r="F756" s="58"/>
      <c r="G756" s="4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58"/>
      <c r="C757" s="4"/>
      <c r="D757" s="89"/>
      <c r="E757" s="58"/>
      <c r="F757" s="58"/>
      <c r="G757" s="4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58"/>
      <c r="C758" s="4"/>
      <c r="D758" s="89"/>
      <c r="E758" s="58"/>
      <c r="F758" s="58"/>
      <c r="G758" s="4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58"/>
      <c r="C759" s="4"/>
      <c r="D759" s="89"/>
      <c r="E759" s="58"/>
      <c r="F759" s="58"/>
      <c r="G759" s="4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58"/>
      <c r="C760" s="4"/>
      <c r="D760" s="89"/>
      <c r="E760" s="58"/>
      <c r="F760" s="58"/>
      <c r="G760" s="4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58"/>
      <c r="C761" s="4"/>
      <c r="D761" s="89"/>
      <c r="E761" s="58"/>
      <c r="F761" s="58"/>
      <c r="G761" s="4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58"/>
      <c r="C762" s="4"/>
      <c r="D762" s="89"/>
      <c r="E762" s="58"/>
      <c r="F762" s="58"/>
      <c r="G762" s="4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58"/>
      <c r="C763" s="4"/>
      <c r="D763" s="89"/>
      <c r="E763" s="58"/>
      <c r="F763" s="58"/>
      <c r="G763" s="4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58"/>
      <c r="C764" s="4"/>
      <c r="D764" s="89"/>
      <c r="E764" s="58"/>
      <c r="F764" s="58"/>
      <c r="G764" s="4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58"/>
      <c r="C765" s="4"/>
      <c r="D765" s="89"/>
      <c r="E765" s="58"/>
      <c r="F765" s="58"/>
      <c r="G765" s="4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58"/>
      <c r="C766" s="4"/>
      <c r="D766" s="89"/>
      <c r="E766" s="58"/>
      <c r="F766" s="58"/>
      <c r="G766" s="4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58"/>
      <c r="C767" s="4"/>
      <c r="D767" s="89"/>
      <c r="E767" s="58"/>
      <c r="F767" s="58"/>
      <c r="G767" s="4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58"/>
      <c r="C768" s="4"/>
      <c r="D768" s="89"/>
      <c r="E768" s="58"/>
      <c r="F768" s="58"/>
      <c r="G768" s="4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58"/>
      <c r="C769" s="4"/>
      <c r="D769" s="89"/>
      <c r="E769" s="58"/>
      <c r="F769" s="58"/>
      <c r="G769" s="4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58"/>
      <c r="C770" s="4"/>
      <c r="D770" s="89"/>
      <c r="E770" s="58"/>
      <c r="F770" s="58"/>
      <c r="G770" s="4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58"/>
      <c r="C771" s="4"/>
      <c r="D771" s="89"/>
      <c r="E771" s="58"/>
      <c r="F771" s="58"/>
      <c r="G771" s="4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58"/>
      <c r="C772" s="4"/>
      <c r="D772" s="89"/>
      <c r="E772" s="58"/>
      <c r="F772" s="58"/>
      <c r="G772" s="4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58"/>
      <c r="C773" s="4"/>
      <c r="D773" s="89"/>
      <c r="E773" s="58"/>
      <c r="F773" s="58"/>
      <c r="G773" s="4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58"/>
      <c r="C774" s="4"/>
      <c r="D774" s="89"/>
      <c r="E774" s="58"/>
      <c r="F774" s="58"/>
      <c r="G774" s="4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58"/>
      <c r="C775" s="4"/>
      <c r="D775" s="89"/>
      <c r="E775" s="58"/>
      <c r="F775" s="58"/>
      <c r="G775" s="4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58"/>
      <c r="C776" s="4"/>
      <c r="D776" s="89"/>
      <c r="E776" s="58"/>
      <c r="F776" s="58"/>
      <c r="G776" s="4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58"/>
      <c r="C777" s="4"/>
      <c r="D777" s="89"/>
      <c r="E777" s="58"/>
      <c r="F777" s="58"/>
      <c r="G777" s="4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58"/>
      <c r="C778" s="4"/>
      <c r="D778" s="89"/>
      <c r="E778" s="58"/>
      <c r="F778" s="58"/>
      <c r="G778" s="4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58"/>
      <c r="C779" s="4"/>
      <c r="D779" s="89"/>
      <c r="E779" s="58"/>
      <c r="F779" s="58"/>
      <c r="G779" s="4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58"/>
      <c r="C780" s="4"/>
      <c r="D780" s="89"/>
      <c r="E780" s="58"/>
      <c r="F780" s="58"/>
      <c r="G780" s="4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58"/>
      <c r="C781" s="4"/>
      <c r="D781" s="89"/>
      <c r="E781" s="58"/>
      <c r="F781" s="58"/>
      <c r="G781" s="4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58"/>
      <c r="C782" s="4"/>
      <c r="D782" s="89"/>
      <c r="E782" s="58"/>
      <c r="F782" s="58"/>
      <c r="G782" s="4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58"/>
      <c r="C783" s="4"/>
      <c r="D783" s="89"/>
      <c r="E783" s="58"/>
      <c r="F783" s="58"/>
      <c r="G783" s="4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58"/>
      <c r="C784" s="4"/>
      <c r="D784" s="89"/>
      <c r="E784" s="58"/>
      <c r="F784" s="58"/>
      <c r="G784" s="4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58"/>
      <c r="C785" s="4"/>
      <c r="D785" s="89"/>
      <c r="E785" s="58"/>
      <c r="F785" s="58"/>
      <c r="G785" s="4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58"/>
      <c r="C786" s="4"/>
      <c r="D786" s="89"/>
      <c r="E786" s="58"/>
      <c r="F786" s="58"/>
      <c r="G786" s="4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58"/>
      <c r="C787" s="4"/>
      <c r="D787" s="89"/>
      <c r="E787" s="58"/>
      <c r="F787" s="58"/>
      <c r="G787" s="4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58"/>
      <c r="C788" s="4"/>
      <c r="D788" s="89"/>
      <c r="E788" s="58"/>
      <c r="F788" s="58"/>
      <c r="G788" s="4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58"/>
      <c r="C789" s="4"/>
      <c r="D789" s="89"/>
      <c r="E789" s="58"/>
      <c r="F789" s="58"/>
      <c r="G789" s="4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58"/>
      <c r="C790" s="4"/>
      <c r="D790" s="89"/>
      <c r="E790" s="58"/>
      <c r="F790" s="58"/>
      <c r="G790" s="4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58"/>
      <c r="C791" s="4"/>
      <c r="D791" s="89"/>
      <c r="E791" s="58"/>
      <c r="F791" s="58"/>
      <c r="G791" s="4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58"/>
      <c r="C792" s="4"/>
      <c r="D792" s="89"/>
      <c r="E792" s="58"/>
      <c r="F792" s="58"/>
      <c r="G792" s="4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58"/>
      <c r="C793" s="4"/>
      <c r="D793" s="89"/>
      <c r="E793" s="58"/>
      <c r="F793" s="58"/>
      <c r="G793" s="4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58"/>
      <c r="C794" s="4"/>
      <c r="D794" s="89"/>
      <c r="E794" s="58"/>
      <c r="F794" s="58"/>
      <c r="G794" s="4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58"/>
      <c r="C795" s="4"/>
      <c r="D795" s="89"/>
      <c r="E795" s="58"/>
      <c r="F795" s="58"/>
      <c r="G795" s="4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58"/>
      <c r="C796" s="4"/>
      <c r="D796" s="89"/>
      <c r="E796" s="58"/>
      <c r="F796" s="58"/>
      <c r="G796" s="4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58"/>
      <c r="C797" s="4"/>
      <c r="D797" s="89"/>
      <c r="E797" s="58"/>
      <c r="F797" s="58"/>
      <c r="G797" s="4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58"/>
      <c r="C798" s="4"/>
      <c r="D798" s="89"/>
      <c r="E798" s="58"/>
      <c r="F798" s="58"/>
      <c r="G798" s="4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58"/>
      <c r="C799" s="4"/>
      <c r="D799" s="89"/>
      <c r="E799" s="58"/>
      <c r="F799" s="58"/>
      <c r="G799" s="4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58"/>
      <c r="C800" s="4"/>
      <c r="D800" s="89"/>
      <c r="E800" s="58"/>
      <c r="F800" s="58"/>
      <c r="G800" s="4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58"/>
      <c r="C801" s="4"/>
      <c r="D801" s="89"/>
      <c r="E801" s="58"/>
      <c r="F801" s="58"/>
      <c r="G801" s="4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58"/>
      <c r="C802" s="4"/>
      <c r="D802" s="89"/>
      <c r="E802" s="58"/>
      <c r="F802" s="58"/>
      <c r="G802" s="4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58"/>
      <c r="C803" s="4"/>
      <c r="D803" s="89"/>
      <c r="E803" s="58"/>
      <c r="F803" s="58"/>
      <c r="G803" s="4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58"/>
      <c r="C804" s="4"/>
      <c r="D804" s="89"/>
      <c r="E804" s="58"/>
      <c r="F804" s="58"/>
      <c r="G804" s="4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58"/>
      <c r="C805" s="4"/>
      <c r="D805" s="89"/>
      <c r="E805" s="58"/>
      <c r="F805" s="58"/>
      <c r="G805" s="4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58"/>
      <c r="C806" s="4"/>
      <c r="D806" s="89"/>
      <c r="E806" s="58"/>
      <c r="F806" s="58"/>
      <c r="G806" s="4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58"/>
      <c r="C807" s="4"/>
      <c r="D807" s="89"/>
      <c r="E807" s="58"/>
      <c r="F807" s="58"/>
      <c r="G807" s="4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58"/>
      <c r="C808" s="4"/>
      <c r="D808" s="89"/>
      <c r="E808" s="58"/>
      <c r="F808" s="58"/>
      <c r="G808" s="4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58"/>
      <c r="C809" s="4"/>
      <c r="D809" s="89"/>
      <c r="E809" s="58"/>
      <c r="F809" s="58"/>
      <c r="G809" s="4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58"/>
      <c r="C810" s="4"/>
      <c r="D810" s="89"/>
      <c r="E810" s="58"/>
      <c r="F810" s="58"/>
      <c r="G810" s="4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58"/>
      <c r="C811" s="4"/>
      <c r="D811" s="89"/>
      <c r="E811" s="58"/>
      <c r="F811" s="58"/>
      <c r="G811" s="4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58"/>
      <c r="C812" s="4"/>
      <c r="D812" s="89"/>
      <c r="E812" s="58"/>
      <c r="F812" s="58"/>
      <c r="G812" s="4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58"/>
      <c r="C813" s="4"/>
      <c r="D813" s="89"/>
      <c r="E813" s="58"/>
      <c r="F813" s="58"/>
      <c r="G813" s="4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58"/>
      <c r="C814" s="4"/>
      <c r="D814" s="89"/>
      <c r="E814" s="58"/>
      <c r="F814" s="58"/>
      <c r="G814" s="4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58"/>
      <c r="C815" s="4"/>
      <c r="D815" s="89"/>
      <c r="E815" s="58"/>
      <c r="F815" s="58"/>
      <c r="G815" s="4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58"/>
      <c r="C816" s="4"/>
      <c r="D816" s="89"/>
      <c r="E816" s="58"/>
      <c r="F816" s="58"/>
      <c r="G816" s="4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58"/>
      <c r="C817" s="4"/>
      <c r="D817" s="89"/>
      <c r="E817" s="58"/>
      <c r="F817" s="58"/>
      <c r="G817" s="4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58"/>
      <c r="C818" s="4"/>
      <c r="D818" s="89"/>
      <c r="E818" s="58"/>
      <c r="F818" s="58"/>
      <c r="G818" s="4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58"/>
      <c r="C819" s="4"/>
      <c r="D819" s="89"/>
      <c r="E819" s="58"/>
      <c r="F819" s="58"/>
      <c r="G819" s="4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58"/>
      <c r="C820" s="4"/>
      <c r="D820" s="89"/>
      <c r="E820" s="58"/>
      <c r="F820" s="58"/>
      <c r="G820" s="4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58"/>
      <c r="C821" s="4"/>
      <c r="D821" s="89"/>
      <c r="E821" s="58"/>
      <c r="F821" s="58"/>
      <c r="G821" s="4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58"/>
      <c r="C822" s="4"/>
      <c r="D822" s="89"/>
      <c r="E822" s="58"/>
      <c r="F822" s="58"/>
      <c r="G822" s="4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58"/>
      <c r="C823" s="4"/>
      <c r="D823" s="89"/>
      <c r="E823" s="58"/>
      <c r="F823" s="58"/>
      <c r="G823" s="4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58"/>
      <c r="C824" s="4"/>
      <c r="D824" s="89"/>
      <c r="E824" s="58"/>
      <c r="F824" s="58"/>
      <c r="G824" s="4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58"/>
      <c r="C825" s="4"/>
      <c r="D825" s="89"/>
      <c r="E825" s="58"/>
      <c r="F825" s="58"/>
      <c r="G825" s="4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58"/>
      <c r="C826" s="4"/>
      <c r="D826" s="89"/>
      <c r="E826" s="58"/>
      <c r="F826" s="58"/>
      <c r="G826" s="4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58"/>
      <c r="C827" s="4"/>
      <c r="D827" s="89"/>
      <c r="E827" s="58"/>
      <c r="F827" s="58"/>
      <c r="G827" s="4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58"/>
      <c r="C828" s="4"/>
      <c r="D828" s="89"/>
      <c r="E828" s="58"/>
      <c r="F828" s="58"/>
      <c r="G828" s="4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58"/>
      <c r="C829" s="4"/>
      <c r="D829" s="89"/>
      <c r="E829" s="58"/>
      <c r="F829" s="58"/>
      <c r="G829" s="4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58"/>
      <c r="C830" s="4"/>
      <c r="D830" s="89"/>
      <c r="E830" s="58"/>
      <c r="F830" s="58"/>
      <c r="G830" s="4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58"/>
      <c r="C831" s="4"/>
      <c r="D831" s="89"/>
      <c r="E831" s="58"/>
      <c r="F831" s="58"/>
      <c r="G831" s="4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58"/>
      <c r="C832" s="4"/>
      <c r="D832" s="89"/>
      <c r="E832" s="58"/>
      <c r="F832" s="58"/>
      <c r="G832" s="4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58"/>
      <c r="C833" s="4"/>
      <c r="D833" s="89"/>
      <c r="E833" s="58"/>
      <c r="F833" s="58"/>
      <c r="G833" s="4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58"/>
      <c r="C834" s="4"/>
      <c r="D834" s="89"/>
      <c r="E834" s="58"/>
      <c r="F834" s="58"/>
      <c r="G834" s="4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58"/>
      <c r="C835" s="4"/>
      <c r="D835" s="89"/>
      <c r="E835" s="58"/>
      <c r="F835" s="58"/>
      <c r="G835" s="4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58"/>
      <c r="C836" s="4"/>
      <c r="D836" s="89"/>
      <c r="E836" s="58"/>
      <c r="F836" s="58"/>
      <c r="G836" s="4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58"/>
      <c r="C837" s="4"/>
      <c r="D837" s="89"/>
      <c r="E837" s="58"/>
      <c r="F837" s="58"/>
      <c r="G837" s="4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58"/>
      <c r="C838" s="4"/>
      <c r="D838" s="89"/>
      <c r="E838" s="58"/>
      <c r="F838" s="58"/>
      <c r="G838" s="4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58"/>
      <c r="C839" s="4"/>
      <c r="D839" s="89"/>
      <c r="E839" s="58"/>
      <c r="F839" s="58"/>
      <c r="G839" s="4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58"/>
      <c r="C840" s="4"/>
      <c r="D840" s="89"/>
      <c r="E840" s="58"/>
      <c r="F840" s="58"/>
      <c r="G840" s="4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58"/>
      <c r="C841" s="4"/>
      <c r="D841" s="89"/>
      <c r="E841" s="58"/>
      <c r="F841" s="58"/>
      <c r="G841" s="4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58"/>
      <c r="C842" s="4"/>
      <c r="D842" s="89"/>
      <c r="E842" s="58"/>
      <c r="F842" s="58"/>
      <c r="G842" s="4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58"/>
      <c r="C843" s="4"/>
      <c r="D843" s="89"/>
      <c r="E843" s="58"/>
      <c r="F843" s="58"/>
      <c r="G843" s="4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58"/>
      <c r="C844" s="4"/>
      <c r="D844" s="89"/>
      <c r="E844" s="58"/>
      <c r="F844" s="58"/>
      <c r="G844" s="4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58"/>
      <c r="C845" s="4"/>
      <c r="D845" s="89"/>
      <c r="E845" s="58"/>
      <c r="F845" s="58"/>
      <c r="G845" s="4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58"/>
      <c r="C846" s="4"/>
      <c r="D846" s="89"/>
      <c r="E846" s="58"/>
      <c r="F846" s="58"/>
      <c r="G846" s="4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58"/>
      <c r="C847" s="4"/>
      <c r="D847" s="89"/>
      <c r="E847" s="58"/>
      <c r="F847" s="58"/>
      <c r="G847" s="4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58"/>
      <c r="C848" s="4"/>
      <c r="D848" s="89"/>
      <c r="E848" s="58"/>
      <c r="F848" s="58"/>
      <c r="G848" s="4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58"/>
      <c r="C849" s="4"/>
      <c r="D849" s="89"/>
      <c r="E849" s="58"/>
      <c r="F849" s="58"/>
      <c r="G849" s="4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58"/>
      <c r="C850" s="4"/>
      <c r="D850" s="89"/>
      <c r="E850" s="58"/>
      <c r="F850" s="58"/>
      <c r="G850" s="4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58"/>
      <c r="C851" s="4"/>
      <c r="D851" s="89"/>
      <c r="E851" s="58"/>
      <c r="F851" s="58"/>
      <c r="G851" s="4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58"/>
      <c r="C852" s="4"/>
      <c r="D852" s="89"/>
      <c r="E852" s="58"/>
      <c r="F852" s="58"/>
      <c r="G852" s="4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58"/>
      <c r="C853" s="4"/>
      <c r="D853" s="89"/>
      <c r="E853" s="58"/>
      <c r="F853" s="58"/>
      <c r="G853" s="4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58"/>
      <c r="C854" s="4"/>
      <c r="D854" s="89"/>
      <c r="E854" s="58"/>
      <c r="F854" s="58"/>
      <c r="G854" s="4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58"/>
      <c r="C855" s="4"/>
      <c r="D855" s="89"/>
      <c r="E855" s="58"/>
      <c r="F855" s="58"/>
      <c r="G855" s="4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58"/>
      <c r="C856" s="4"/>
      <c r="D856" s="89"/>
      <c r="E856" s="58"/>
      <c r="F856" s="58"/>
      <c r="G856" s="4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58"/>
      <c r="C857" s="4"/>
      <c r="D857" s="89"/>
      <c r="E857" s="58"/>
      <c r="F857" s="58"/>
      <c r="G857" s="4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58"/>
      <c r="C858" s="4"/>
      <c r="D858" s="89"/>
      <c r="E858" s="58"/>
      <c r="F858" s="58"/>
      <c r="G858" s="4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58"/>
      <c r="C859" s="4"/>
      <c r="D859" s="89"/>
      <c r="E859" s="58"/>
      <c r="F859" s="58"/>
      <c r="G859" s="4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58"/>
      <c r="C860" s="4"/>
      <c r="D860" s="89"/>
      <c r="E860" s="58"/>
      <c r="F860" s="58"/>
      <c r="G860" s="4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58"/>
      <c r="C861" s="4"/>
      <c r="D861" s="89"/>
      <c r="E861" s="58"/>
      <c r="F861" s="58"/>
      <c r="G861" s="4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58"/>
      <c r="C862" s="4"/>
      <c r="D862" s="89"/>
      <c r="E862" s="58"/>
      <c r="F862" s="58"/>
      <c r="G862" s="4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58"/>
      <c r="C863" s="4"/>
      <c r="D863" s="89"/>
      <c r="E863" s="58"/>
      <c r="F863" s="58"/>
      <c r="G863" s="4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58"/>
      <c r="C864" s="4"/>
      <c r="D864" s="89"/>
      <c r="E864" s="58"/>
      <c r="F864" s="58"/>
      <c r="G864" s="4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58"/>
      <c r="C865" s="4"/>
      <c r="D865" s="89"/>
      <c r="E865" s="58"/>
      <c r="F865" s="58"/>
      <c r="G865" s="4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58"/>
      <c r="C866" s="4"/>
      <c r="D866" s="89"/>
      <c r="E866" s="58"/>
      <c r="F866" s="58"/>
      <c r="G866" s="4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58"/>
      <c r="C867" s="4"/>
      <c r="D867" s="89"/>
      <c r="E867" s="58"/>
      <c r="F867" s="58"/>
      <c r="G867" s="4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58"/>
      <c r="C868" s="4"/>
      <c r="D868" s="89"/>
      <c r="E868" s="58"/>
      <c r="F868" s="58"/>
      <c r="G868" s="4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58"/>
      <c r="C869" s="4"/>
      <c r="D869" s="89"/>
      <c r="E869" s="58"/>
      <c r="F869" s="58"/>
      <c r="G869" s="4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58"/>
      <c r="C870" s="4"/>
      <c r="D870" s="89"/>
      <c r="E870" s="58"/>
      <c r="F870" s="58"/>
      <c r="G870" s="4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58"/>
      <c r="C871" s="4"/>
      <c r="D871" s="89"/>
      <c r="E871" s="58"/>
      <c r="F871" s="58"/>
      <c r="G871" s="4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58"/>
      <c r="C872" s="4"/>
      <c r="D872" s="89"/>
      <c r="E872" s="58"/>
      <c r="F872" s="58"/>
      <c r="G872" s="4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58"/>
      <c r="C873" s="4"/>
      <c r="D873" s="89"/>
      <c r="E873" s="58"/>
      <c r="F873" s="58"/>
      <c r="G873" s="4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58"/>
      <c r="C874" s="4"/>
      <c r="D874" s="89"/>
      <c r="E874" s="58"/>
      <c r="F874" s="58"/>
      <c r="G874" s="4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58"/>
      <c r="C875" s="4"/>
      <c r="D875" s="89"/>
      <c r="E875" s="58"/>
      <c r="F875" s="58"/>
      <c r="G875" s="4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58"/>
      <c r="C876" s="4"/>
      <c r="D876" s="89"/>
      <c r="E876" s="58"/>
      <c r="F876" s="58"/>
      <c r="G876" s="4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58"/>
      <c r="C877" s="4"/>
      <c r="D877" s="89"/>
      <c r="E877" s="58"/>
      <c r="F877" s="58"/>
      <c r="G877" s="4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58"/>
      <c r="C878" s="4"/>
      <c r="D878" s="89"/>
      <c r="E878" s="58"/>
      <c r="F878" s="58"/>
      <c r="G878" s="4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58"/>
      <c r="C879" s="4"/>
      <c r="D879" s="89"/>
      <c r="E879" s="58"/>
      <c r="F879" s="58"/>
      <c r="G879" s="4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58"/>
      <c r="C880" s="4"/>
      <c r="D880" s="89"/>
      <c r="E880" s="58"/>
      <c r="F880" s="58"/>
      <c r="G880" s="4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58"/>
      <c r="C881" s="4"/>
      <c r="D881" s="89"/>
      <c r="E881" s="58"/>
      <c r="F881" s="58"/>
      <c r="G881" s="4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58"/>
      <c r="C882" s="4"/>
      <c r="D882" s="89"/>
      <c r="E882" s="58"/>
      <c r="F882" s="58"/>
      <c r="G882" s="4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58"/>
      <c r="C883" s="4"/>
      <c r="D883" s="89"/>
      <c r="E883" s="58"/>
      <c r="F883" s="58"/>
      <c r="G883" s="4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58"/>
      <c r="C884" s="4"/>
      <c r="D884" s="89"/>
      <c r="E884" s="58"/>
      <c r="F884" s="58"/>
      <c r="G884" s="4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58"/>
      <c r="C885" s="4"/>
      <c r="D885" s="89"/>
      <c r="E885" s="58"/>
      <c r="F885" s="58"/>
      <c r="G885" s="4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58"/>
      <c r="C886" s="4"/>
      <c r="D886" s="89"/>
      <c r="E886" s="58"/>
      <c r="F886" s="58"/>
      <c r="G886" s="4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58"/>
      <c r="C887" s="4"/>
      <c r="D887" s="89"/>
      <c r="E887" s="58"/>
      <c r="F887" s="58"/>
      <c r="G887" s="4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58"/>
      <c r="C888" s="4"/>
      <c r="D888" s="89"/>
      <c r="E888" s="58"/>
      <c r="F888" s="58"/>
      <c r="G888" s="4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58"/>
      <c r="C889" s="4"/>
      <c r="D889" s="89"/>
      <c r="E889" s="58"/>
      <c r="F889" s="58"/>
      <c r="G889" s="4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58"/>
      <c r="C890" s="4"/>
      <c r="D890" s="89"/>
      <c r="E890" s="58"/>
      <c r="F890" s="58"/>
      <c r="G890" s="4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58"/>
      <c r="C891" s="4"/>
      <c r="D891" s="89"/>
      <c r="E891" s="58"/>
      <c r="F891" s="58"/>
      <c r="G891" s="4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58"/>
      <c r="C892" s="4"/>
      <c r="D892" s="89"/>
      <c r="E892" s="58"/>
      <c r="F892" s="58"/>
      <c r="G892" s="4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58"/>
      <c r="C893" s="4"/>
      <c r="D893" s="89"/>
      <c r="E893" s="58"/>
      <c r="F893" s="58"/>
      <c r="G893" s="4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58"/>
      <c r="C894" s="4"/>
      <c r="D894" s="89"/>
      <c r="E894" s="58"/>
      <c r="F894" s="58"/>
      <c r="G894" s="4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58"/>
      <c r="C895" s="4"/>
      <c r="D895" s="89"/>
      <c r="E895" s="58"/>
      <c r="F895" s="58"/>
      <c r="G895" s="4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58"/>
      <c r="C896" s="4"/>
      <c r="D896" s="89"/>
      <c r="E896" s="58"/>
      <c r="F896" s="58"/>
      <c r="G896" s="4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58"/>
      <c r="C897" s="4"/>
      <c r="D897" s="89"/>
      <c r="E897" s="58"/>
      <c r="F897" s="58"/>
      <c r="G897" s="4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58"/>
      <c r="C898" s="4"/>
      <c r="D898" s="89"/>
      <c r="E898" s="58"/>
      <c r="F898" s="58"/>
      <c r="G898" s="4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58"/>
      <c r="C899" s="4"/>
      <c r="D899" s="89"/>
      <c r="E899" s="58"/>
      <c r="F899" s="58"/>
      <c r="G899" s="4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58"/>
      <c r="C900" s="4"/>
      <c r="D900" s="89"/>
      <c r="E900" s="58"/>
      <c r="F900" s="58"/>
      <c r="G900" s="4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58"/>
      <c r="C901" s="4"/>
      <c r="D901" s="89"/>
      <c r="E901" s="58"/>
      <c r="F901" s="58"/>
      <c r="G901" s="4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58"/>
      <c r="C902" s="4"/>
      <c r="D902" s="89"/>
      <c r="E902" s="58"/>
      <c r="F902" s="58"/>
      <c r="G902" s="4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58"/>
      <c r="C903" s="4"/>
      <c r="D903" s="89"/>
      <c r="E903" s="58"/>
      <c r="F903" s="58"/>
      <c r="G903" s="4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58"/>
      <c r="C904" s="4"/>
      <c r="D904" s="89"/>
      <c r="E904" s="58"/>
      <c r="F904" s="58"/>
      <c r="G904" s="4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58"/>
      <c r="C905" s="4"/>
      <c r="D905" s="89"/>
      <c r="E905" s="58"/>
      <c r="F905" s="58"/>
      <c r="G905" s="4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58"/>
      <c r="C906" s="4"/>
      <c r="D906" s="89"/>
      <c r="E906" s="58"/>
      <c r="F906" s="58"/>
      <c r="G906" s="4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58"/>
      <c r="C907" s="4"/>
      <c r="D907" s="89"/>
      <c r="E907" s="58"/>
      <c r="F907" s="58"/>
      <c r="G907" s="4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58"/>
      <c r="C908" s="4"/>
      <c r="D908" s="89"/>
      <c r="E908" s="58"/>
      <c r="F908" s="58"/>
      <c r="G908" s="4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58"/>
      <c r="C909" s="4"/>
      <c r="D909" s="89"/>
      <c r="E909" s="58"/>
      <c r="F909" s="58"/>
      <c r="G909" s="4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58"/>
      <c r="C910" s="4"/>
      <c r="D910" s="89"/>
      <c r="E910" s="58"/>
      <c r="F910" s="58"/>
      <c r="G910" s="4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58"/>
      <c r="C911" s="4"/>
      <c r="D911" s="89"/>
      <c r="E911" s="58"/>
      <c r="F911" s="58"/>
      <c r="G911" s="4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58"/>
      <c r="C912" s="4"/>
      <c r="D912" s="89"/>
      <c r="E912" s="58"/>
      <c r="F912" s="58"/>
      <c r="G912" s="4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58"/>
      <c r="C913" s="4"/>
      <c r="D913" s="89"/>
      <c r="E913" s="58"/>
      <c r="F913" s="58"/>
      <c r="G913" s="4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58"/>
      <c r="C914" s="4"/>
      <c r="D914" s="89"/>
      <c r="E914" s="58"/>
      <c r="F914" s="58"/>
      <c r="G914" s="4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58"/>
      <c r="C915" s="4"/>
      <c r="D915" s="89"/>
      <c r="E915" s="58"/>
      <c r="F915" s="58"/>
      <c r="G915" s="4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58"/>
      <c r="C916" s="4"/>
      <c r="D916" s="89"/>
      <c r="E916" s="58"/>
      <c r="F916" s="58"/>
      <c r="G916" s="4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58"/>
      <c r="C917" s="4"/>
      <c r="D917" s="89"/>
      <c r="E917" s="58"/>
      <c r="F917" s="58"/>
      <c r="G917" s="4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58"/>
      <c r="C918" s="4"/>
      <c r="D918" s="89"/>
      <c r="E918" s="58"/>
      <c r="F918" s="58"/>
      <c r="G918" s="4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58"/>
      <c r="C919" s="4"/>
      <c r="D919" s="89"/>
      <c r="E919" s="58"/>
      <c r="F919" s="58"/>
      <c r="G919" s="4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58"/>
      <c r="C920" s="4"/>
      <c r="D920" s="89"/>
      <c r="E920" s="58"/>
      <c r="F920" s="58"/>
      <c r="G920" s="4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58"/>
      <c r="C921" s="4"/>
      <c r="D921" s="89"/>
      <c r="E921" s="58"/>
      <c r="F921" s="58"/>
      <c r="G921" s="4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58"/>
      <c r="C922" s="4"/>
      <c r="D922" s="89"/>
      <c r="E922" s="58"/>
      <c r="F922" s="58"/>
      <c r="G922" s="4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58"/>
      <c r="C923" s="4"/>
      <c r="D923" s="89"/>
      <c r="E923" s="58"/>
      <c r="F923" s="58"/>
      <c r="G923" s="4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58"/>
      <c r="C924" s="4"/>
      <c r="D924" s="89"/>
      <c r="E924" s="58"/>
      <c r="F924" s="58"/>
      <c r="G924" s="4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58"/>
      <c r="C925" s="4"/>
      <c r="D925" s="89"/>
      <c r="E925" s="58"/>
      <c r="F925" s="58"/>
      <c r="G925" s="4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58"/>
      <c r="C926" s="4"/>
      <c r="D926" s="89"/>
      <c r="E926" s="58"/>
      <c r="F926" s="58"/>
      <c r="G926" s="4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58"/>
      <c r="C927" s="4"/>
      <c r="D927" s="89"/>
      <c r="E927" s="58"/>
      <c r="F927" s="58"/>
      <c r="G927" s="4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58"/>
      <c r="C928" s="4"/>
      <c r="D928" s="89"/>
      <c r="E928" s="58"/>
      <c r="F928" s="58"/>
      <c r="G928" s="4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58"/>
      <c r="C929" s="4"/>
      <c r="D929" s="89"/>
      <c r="E929" s="58"/>
      <c r="F929" s="58"/>
      <c r="G929" s="4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58"/>
      <c r="C930" s="4"/>
      <c r="D930" s="89"/>
      <c r="E930" s="58"/>
      <c r="F930" s="58"/>
      <c r="G930" s="4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58"/>
      <c r="C931" s="4"/>
      <c r="D931" s="89"/>
      <c r="E931" s="58"/>
      <c r="F931" s="58"/>
      <c r="G931" s="4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58"/>
      <c r="C932" s="4"/>
      <c r="D932" s="89"/>
      <c r="E932" s="58"/>
      <c r="F932" s="58"/>
      <c r="G932" s="4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58"/>
      <c r="C933" s="4"/>
      <c r="D933" s="89"/>
      <c r="E933" s="58"/>
      <c r="F933" s="58"/>
      <c r="G933" s="4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58"/>
      <c r="C934" s="4"/>
      <c r="D934" s="89"/>
      <c r="E934" s="58"/>
      <c r="F934" s="58"/>
      <c r="G934" s="4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58"/>
      <c r="C935" s="4"/>
      <c r="D935" s="89"/>
      <c r="E935" s="58"/>
      <c r="F935" s="58"/>
      <c r="G935" s="4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58"/>
      <c r="C936" s="4"/>
      <c r="D936" s="89"/>
      <c r="E936" s="58"/>
      <c r="F936" s="58"/>
      <c r="G936" s="4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58"/>
      <c r="C937" s="4"/>
      <c r="D937" s="89"/>
      <c r="E937" s="58"/>
      <c r="F937" s="58"/>
      <c r="G937" s="4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58"/>
      <c r="C938" s="4"/>
      <c r="D938" s="89"/>
      <c r="E938" s="58"/>
      <c r="F938" s="58"/>
      <c r="G938" s="4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58"/>
      <c r="C939" s="4"/>
      <c r="D939" s="89"/>
      <c r="E939" s="58"/>
      <c r="F939" s="58"/>
      <c r="G939" s="4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58"/>
      <c r="C940" s="4"/>
      <c r="D940" s="89"/>
      <c r="E940" s="58"/>
      <c r="F940" s="58"/>
      <c r="G940" s="4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58"/>
      <c r="C941" s="4"/>
      <c r="D941" s="89"/>
      <c r="E941" s="58"/>
      <c r="F941" s="58"/>
      <c r="G941" s="4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58"/>
      <c r="C942" s="4"/>
      <c r="D942" s="89"/>
      <c r="E942" s="58"/>
      <c r="F942" s="58"/>
      <c r="G942" s="4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58"/>
      <c r="C943" s="4"/>
      <c r="D943" s="89"/>
      <c r="E943" s="58"/>
      <c r="F943" s="58"/>
      <c r="G943" s="4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58"/>
      <c r="C944" s="4"/>
      <c r="D944" s="89"/>
      <c r="E944" s="58"/>
      <c r="F944" s="58"/>
      <c r="G944" s="4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58"/>
      <c r="C945" s="4"/>
      <c r="D945" s="89"/>
      <c r="E945" s="58"/>
      <c r="F945" s="58"/>
      <c r="G945" s="4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58"/>
      <c r="C946" s="4"/>
      <c r="D946" s="89"/>
      <c r="E946" s="58"/>
      <c r="F946" s="58"/>
      <c r="G946" s="4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58"/>
      <c r="C947" s="4"/>
      <c r="D947" s="89"/>
      <c r="E947" s="58"/>
      <c r="F947" s="58"/>
      <c r="G947" s="4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58"/>
      <c r="C948" s="4"/>
      <c r="D948" s="89"/>
      <c r="E948" s="58"/>
      <c r="F948" s="58"/>
      <c r="G948" s="4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58"/>
      <c r="C949" s="4"/>
      <c r="D949" s="89"/>
      <c r="E949" s="58"/>
      <c r="F949" s="58"/>
      <c r="G949" s="4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58"/>
      <c r="C950" s="4"/>
      <c r="D950" s="89"/>
      <c r="E950" s="58"/>
      <c r="F950" s="58"/>
      <c r="G950" s="4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58"/>
      <c r="C951" s="4"/>
      <c r="D951" s="89"/>
      <c r="E951" s="58"/>
      <c r="F951" s="58"/>
      <c r="G951" s="4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58"/>
      <c r="C952" s="4"/>
      <c r="D952" s="89"/>
      <c r="E952" s="58"/>
      <c r="F952" s="58"/>
      <c r="G952" s="4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58"/>
      <c r="C953" s="4"/>
      <c r="D953" s="89"/>
      <c r="E953" s="58"/>
      <c r="F953" s="58"/>
      <c r="G953" s="4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58"/>
      <c r="C954" s="4"/>
      <c r="D954" s="89"/>
      <c r="E954" s="58"/>
      <c r="F954" s="58"/>
      <c r="G954" s="4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58"/>
      <c r="C955" s="4"/>
      <c r="D955" s="89"/>
      <c r="E955" s="58"/>
      <c r="F955" s="58"/>
      <c r="G955" s="4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58"/>
      <c r="C956" s="4"/>
      <c r="D956" s="89"/>
      <c r="E956" s="58"/>
      <c r="F956" s="58"/>
      <c r="G956" s="4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58"/>
      <c r="C957" s="4"/>
      <c r="D957" s="89"/>
      <c r="E957" s="58"/>
      <c r="F957" s="58"/>
      <c r="G957" s="4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58"/>
      <c r="C958" s="4"/>
      <c r="D958" s="89"/>
      <c r="E958" s="58"/>
      <c r="F958" s="58"/>
      <c r="G958" s="4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58"/>
      <c r="C959" s="4"/>
      <c r="D959" s="89"/>
      <c r="E959" s="58"/>
      <c r="F959" s="58"/>
      <c r="G959" s="4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58"/>
      <c r="C960" s="4"/>
      <c r="D960" s="89"/>
      <c r="E960" s="58"/>
      <c r="F960" s="58"/>
      <c r="G960" s="4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58"/>
      <c r="C961" s="4"/>
      <c r="D961" s="89"/>
      <c r="E961" s="58"/>
      <c r="F961" s="58"/>
      <c r="G961" s="4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58"/>
      <c r="C962" s="4"/>
      <c r="D962" s="89"/>
      <c r="E962" s="58"/>
      <c r="F962" s="58"/>
      <c r="G962" s="4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58"/>
      <c r="C963" s="4"/>
      <c r="D963" s="89"/>
      <c r="E963" s="58"/>
      <c r="F963" s="58"/>
      <c r="G963" s="4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58"/>
      <c r="C964" s="4"/>
      <c r="D964" s="89"/>
      <c r="E964" s="58"/>
      <c r="F964" s="58"/>
      <c r="G964" s="4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58"/>
      <c r="C965" s="4"/>
      <c r="D965" s="89"/>
      <c r="E965" s="58"/>
      <c r="F965" s="58"/>
      <c r="G965" s="4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58"/>
      <c r="C966" s="4"/>
      <c r="D966" s="89"/>
      <c r="E966" s="58"/>
      <c r="F966" s="58"/>
      <c r="G966" s="4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58"/>
      <c r="C967" s="4"/>
      <c r="D967" s="89"/>
      <c r="E967" s="58"/>
      <c r="F967" s="58"/>
      <c r="G967" s="4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58"/>
      <c r="C968" s="4"/>
      <c r="D968" s="89"/>
      <c r="E968" s="58"/>
      <c r="F968" s="58"/>
      <c r="G968" s="4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58"/>
      <c r="C969" s="4"/>
      <c r="D969" s="89"/>
      <c r="E969" s="58"/>
      <c r="F969" s="58"/>
      <c r="G969" s="4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58"/>
      <c r="C970" s="4"/>
      <c r="D970" s="89"/>
      <c r="E970" s="58"/>
      <c r="F970" s="58"/>
      <c r="G970" s="4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58"/>
      <c r="C971" s="4"/>
      <c r="D971" s="89"/>
      <c r="E971" s="58"/>
      <c r="F971" s="58"/>
      <c r="G971" s="4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58"/>
      <c r="C972" s="4"/>
      <c r="D972" s="89"/>
      <c r="E972" s="58"/>
      <c r="F972" s="58"/>
      <c r="G972" s="4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58"/>
      <c r="C973" s="4"/>
      <c r="D973" s="89"/>
      <c r="E973" s="58"/>
      <c r="F973" s="58"/>
      <c r="G973" s="4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58"/>
      <c r="C974" s="4"/>
      <c r="D974" s="89"/>
      <c r="E974" s="58"/>
      <c r="F974" s="58"/>
      <c r="G974" s="4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58"/>
      <c r="C975" s="4"/>
      <c r="D975" s="89"/>
      <c r="E975" s="58"/>
      <c r="F975" s="58"/>
      <c r="G975" s="4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58"/>
      <c r="C976" s="4"/>
      <c r="D976" s="89"/>
      <c r="E976" s="58"/>
      <c r="F976" s="58"/>
      <c r="G976" s="4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58"/>
      <c r="C977" s="4"/>
      <c r="D977" s="89"/>
      <c r="E977" s="58"/>
      <c r="F977" s="58"/>
      <c r="G977" s="4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58"/>
      <c r="C978" s="4"/>
      <c r="D978" s="89"/>
      <c r="E978" s="58"/>
      <c r="F978" s="58"/>
      <c r="G978" s="4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58"/>
      <c r="C979" s="4"/>
      <c r="D979" s="89"/>
      <c r="E979" s="58"/>
      <c r="F979" s="58"/>
      <c r="G979" s="4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58"/>
      <c r="C980" s="4"/>
      <c r="D980" s="89"/>
      <c r="E980" s="58"/>
      <c r="F980" s="58"/>
      <c r="G980" s="4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58"/>
      <c r="C981" s="4"/>
      <c r="D981" s="89"/>
      <c r="E981" s="58"/>
      <c r="F981" s="58"/>
      <c r="G981" s="4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58"/>
      <c r="C982" s="4"/>
      <c r="D982" s="89"/>
      <c r="E982" s="58"/>
      <c r="F982" s="58"/>
      <c r="G982" s="4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58"/>
      <c r="C983" s="4"/>
      <c r="D983" s="89"/>
      <c r="E983" s="58"/>
      <c r="F983" s="58"/>
      <c r="G983" s="4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58"/>
      <c r="C984" s="4"/>
      <c r="D984" s="89"/>
      <c r="E984" s="58"/>
      <c r="F984" s="58"/>
      <c r="G984" s="4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58"/>
      <c r="C985" s="4"/>
      <c r="D985" s="89"/>
      <c r="E985" s="58"/>
      <c r="F985" s="58"/>
      <c r="G985" s="4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58"/>
      <c r="C986" s="4"/>
      <c r="D986" s="89"/>
      <c r="E986" s="58"/>
      <c r="F986" s="58"/>
      <c r="G986" s="4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58"/>
      <c r="C987" s="4"/>
      <c r="D987" s="89"/>
      <c r="E987" s="58"/>
      <c r="F987" s="58"/>
      <c r="G987" s="4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58"/>
      <c r="C988" s="4"/>
      <c r="D988" s="89"/>
      <c r="E988" s="58"/>
      <c r="F988" s="58"/>
      <c r="G988" s="4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58"/>
      <c r="C989" s="4"/>
      <c r="D989" s="89"/>
      <c r="E989" s="58"/>
      <c r="F989" s="58"/>
      <c r="G989" s="4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58"/>
      <c r="C990" s="4"/>
      <c r="D990" s="89"/>
      <c r="E990" s="58"/>
      <c r="F990" s="58"/>
      <c r="G990" s="4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58"/>
      <c r="C991" s="4"/>
      <c r="D991" s="89"/>
      <c r="E991" s="58"/>
      <c r="F991" s="58"/>
      <c r="G991" s="4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58"/>
      <c r="C992" s="4"/>
      <c r="D992" s="89"/>
      <c r="E992" s="58"/>
      <c r="F992" s="58"/>
      <c r="G992" s="4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58"/>
      <c r="C993" s="4"/>
      <c r="D993" s="89"/>
      <c r="E993" s="58"/>
      <c r="F993" s="58"/>
      <c r="G993" s="4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58"/>
      <c r="C994" s="4"/>
      <c r="D994" s="89"/>
      <c r="E994" s="58"/>
      <c r="F994" s="58"/>
      <c r="G994" s="4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58"/>
      <c r="C995" s="4"/>
      <c r="D995" s="89"/>
      <c r="E995" s="58"/>
      <c r="F995" s="58"/>
      <c r="G995" s="4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58"/>
      <c r="C996" s="4"/>
      <c r="D996" s="89"/>
      <c r="E996" s="58"/>
      <c r="F996" s="58"/>
      <c r="G996" s="4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58"/>
      <c r="C997" s="4"/>
      <c r="D997" s="89"/>
      <c r="E997" s="58"/>
      <c r="F997" s="58"/>
      <c r="G997" s="4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58"/>
      <c r="C998" s="4"/>
      <c r="D998" s="89"/>
      <c r="E998" s="58"/>
      <c r="F998" s="58"/>
      <c r="G998" s="4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58"/>
      <c r="C999" s="4"/>
      <c r="D999" s="89"/>
      <c r="E999" s="58"/>
      <c r="F999" s="58"/>
      <c r="G999" s="4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58"/>
      <c r="C1000" s="4"/>
      <c r="D1000" s="89"/>
      <c r="E1000" s="58"/>
      <c r="F1000" s="58"/>
      <c r="G1000" s="4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4"/>
      <c r="B1001" s="58"/>
      <c r="C1001" s="4"/>
      <c r="D1001" s="89"/>
      <c r="E1001" s="58"/>
      <c r="F1001" s="58"/>
      <c r="G1001" s="4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4"/>
      <c r="V1001" s="4"/>
      <c r="W1001" s="4"/>
      <c r="X1001" s="4"/>
      <c r="Y1001" s="4"/>
      <c r="Z1001" s="4"/>
      <c r="AA1001" s="4"/>
      <c r="AB1001" s="4"/>
    </row>
  </sheetData>
  <mergeCells count="17">
    <mergeCell ref="C3:C4"/>
    <mergeCell ref="D3:D4"/>
    <mergeCell ref="G3:H3"/>
    <mergeCell ref="I3:J3"/>
    <mergeCell ref="K3:L3"/>
    <mergeCell ref="M3:N3"/>
    <mergeCell ref="O3:P3"/>
    <mergeCell ref="Q3:Q4"/>
    <mergeCell ref="R3:S3"/>
    <mergeCell ref="T3:T4"/>
    <mergeCell ref="A1:T1"/>
    <mergeCell ref="A2:B2"/>
    <mergeCell ref="E2:E4"/>
    <mergeCell ref="F2:F4"/>
    <mergeCell ref="G2:T2"/>
    <mergeCell ref="A3:A4"/>
    <mergeCell ref="B3:B4"/>
  </mergeCells>
  <printOptions horizontalCentered="1"/>
  <pageMargins bottom="0.47" footer="0.0" header="0.0" left="0.25" right="0.25" top="0.38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2020-07-07T06:48:10Z</dcterms:created>
  <dc:creator>Staff</dc:creator>
</cp:coreProperties>
</file>