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itle Page" sheetId="1" r:id="rId1"/>
    <sheet name="Baseplate" sheetId="2" r:id="rId2"/>
    <sheet name="Frame" sheetId="3" r:id="rId3"/>
    <sheet name="Cylinder" sheetId="4" r:id="rId4"/>
    <sheet name="Piston" sheetId="5" r:id="rId5"/>
    <sheet name="Flywheel" sheetId="6" r:id="rId6"/>
    <sheet name="Crank" sheetId="7"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6" i="3" l="1"/>
  <c r="E37" i="3" s="1"/>
  <c r="E41" i="3"/>
  <c r="A42" i="3"/>
  <c r="E42" i="3"/>
  <c r="G42" i="3"/>
  <c r="M42" i="3"/>
  <c r="A43" i="3"/>
  <c r="A44" i="3" s="1"/>
  <c r="A45" i="3" s="1"/>
  <c r="A46" i="3" s="1"/>
  <c r="A47" i="3" s="1"/>
  <c r="A48" i="3" s="1"/>
  <c r="A49" i="3" s="1"/>
  <c r="A50" i="3" s="1"/>
  <c r="A51" i="3" s="1"/>
  <c r="A52" i="3" s="1"/>
  <c r="A53" i="3" s="1"/>
  <c r="A54" i="3" s="1"/>
  <c r="A55" i="3" s="1"/>
  <c r="A56" i="3" s="1"/>
  <c r="A57" i="3" s="1"/>
  <c r="A58" i="3" s="1"/>
  <c r="A59" i="3" s="1"/>
  <c r="D43" i="3"/>
  <c r="M43" i="3"/>
  <c r="E44" i="3"/>
  <c r="F44" i="3"/>
  <c r="G44" i="3"/>
  <c r="H44" i="3"/>
  <c r="K44" i="3"/>
  <c r="M44" i="3"/>
  <c r="N44" i="3"/>
  <c r="E45" i="3"/>
  <c r="F45" i="3"/>
  <c r="M45" i="3"/>
  <c r="N45" i="3"/>
  <c r="D46" i="3"/>
  <c r="D55" i="3" s="1"/>
  <c r="H46" i="3"/>
  <c r="E47" i="3"/>
  <c r="M47" i="3"/>
  <c r="M51" i="3" s="1"/>
  <c r="M56" i="3" s="1"/>
  <c r="M57" i="3" s="1"/>
  <c r="M58" i="3" s="1"/>
  <c r="M59" i="3" s="1"/>
  <c r="N47" i="3"/>
  <c r="H49" i="3"/>
  <c r="K49" i="3"/>
  <c r="M49" i="3"/>
  <c r="N49" i="3"/>
  <c r="E50" i="3"/>
  <c r="D50" i="3" s="1"/>
  <c r="F50" i="3"/>
  <c r="H50" i="3"/>
  <c r="M50" i="3"/>
  <c r="E51" i="3"/>
  <c r="F51" i="3"/>
  <c r="G51" i="3"/>
  <c r="I51" i="3"/>
  <c r="J51" i="3"/>
  <c r="N51" i="3"/>
  <c r="C53" i="3"/>
  <c r="E53" i="3"/>
  <c r="F53" i="3"/>
  <c r="G53" i="3"/>
  <c r="H53" i="3"/>
  <c r="I53" i="3"/>
  <c r="J53" i="3"/>
  <c r="M53" i="3"/>
  <c r="M54" i="3"/>
  <c r="C55" i="3"/>
  <c r="F55" i="3"/>
  <c r="G55" i="3"/>
  <c r="K55" i="3"/>
  <c r="L55" i="3"/>
  <c r="M55" i="3"/>
  <c r="N55" i="3"/>
  <c r="B56" i="3"/>
  <c r="B57" i="3"/>
  <c r="C57" i="3"/>
  <c r="G57" i="3"/>
  <c r="G59" i="3" s="1"/>
  <c r="E36" i="2"/>
  <c r="G36" i="2"/>
  <c r="G37" i="2" s="1"/>
  <c r="E37" i="2"/>
  <c r="H37" i="2"/>
  <c r="E41" i="2"/>
  <c r="E42" i="2" s="1"/>
  <c r="E43" i="2" s="1"/>
  <c r="F41" i="2"/>
  <c r="G43" i="2"/>
  <c r="K44" i="2"/>
  <c r="K46" i="2"/>
  <c r="E44" i="2" l="1"/>
</calcChain>
</file>

<file path=xl/comments1.xml><?xml version="1.0" encoding="utf-8"?>
<comments xmlns="http://schemas.openxmlformats.org/spreadsheetml/2006/main">
  <authors>
    <author>Author</author>
  </authors>
  <commentList>
    <comment ref="E40" authorId="0" shapeId="0">
      <text>
        <r>
          <rPr>
            <sz val="9"/>
            <color indexed="81"/>
            <rFont val="Tahoma"/>
            <family val="2"/>
          </rPr>
          <t xml:space="preserve">
Reminder, Virtual Condition is how big a pin can act or how small a hole can act when considering it's MMC size and Position.</t>
        </r>
      </text>
    </comment>
  </commentList>
</comments>
</file>

<file path=xl/comments2.xml><?xml version="1.0" encoding="utf-8"?>
<comments xmlns="http://schemas.openxmlformats.org/spreadsheetml/2006/main">
  <authors>
    <author>Author</author>
  </authors>
  <commentList>
    <comment ref="E40" authorId="0" shapeId="0">
      <text>
        <r>
          <rPr>
            <sz val="9"/>
            <color indexed="81"/>
            <rFont val="Tahoma"/>
            <family val="2"/>
          </rPr>
          <t xml:space="preserve">
Reminder, Virtual Condition is how big a pin can act or how small a hole can act when considering it's MMC size and Position.</t>
        </r>
      </text>
    </comment>
  </commentList>
</comments>
</file>

<file path=xl/comments3.xml><?xml version="1.0" encoding="utf-8"?>
<comments xmlns="http://schemas.openxmlformats.org/spreadsheetml/2006/main">
  <authors>
    <author>Author</author>
  </authors>
  <commentList>
    <comment ref="E39" authorId="0" shapeId="0">
      <text>
        <r>
          <rPr>
            <sz val="9"/>
            <color indexed="81"/>
            <rFont val="Tahoma"/>
            <family val="2"/>
          </rPr>
          <t xml:space="preserve">
Reminder, Virtual Condition is how big a pin can act or how small a hole can act when considering it's MMC size and Position.</t>
        </r>
      </text>
    </comment>
  </commentList>
</comments>
</file>

<file path=xl/comments4.xml><?xml version="1.0" encoding="utf-8"?>
<comments xmlns="http://schemas.openxmlformats.org/spreadsheetml/2006/main">
  <authors>
    <author>Author</author>
  </authors>
  <commentList>
    <comment ref="E39" authorId="0" shapeId="0">
      <text>
        <r>
          <rPr>
            <sz val="9"/>
            <color indexed="81"/>
            <rFont val="Tahoma"/>
            <family val="2"/>
          </rPr>
          <t xml:space="preserve">
Reminder, Virtual Condition is how big a pin can act or how small a hole can act when considering it's MMC size and Position.</t>
        </r>
      </text>
    </comment>
  </commentList>
</comments>
</file>

<file path=xl/comments5.xml><?xml version="1.0" encoding="utf-8"?>
<comments xmlns="http://schemas.openxmlformats.org/spreadsheetml/2006/main">
  <authors>
    <author>Author</author>
  </authors>
  <commentList>
    <comment ref="E39" authorId="0" shapeId="0">
      <text>
        <r>
          <rPr>
            <sz val="9"/>
            <color indexed="81"/>
            <rFont val="Tahoma"/>
            <family val="2"/>
          </rPr>
          <t xml:space="preserve">
Reminder, Virtual Condition is how big a pin can act or how small a hole can act when considering it's MMC size and Position.</t>
        </r>
      </text>
    </comment>
  </commentList>
</comments>
</file>

<file path=xl/comments6.xml><?xml version="1.0" encoding="utf-8"?>
<comments xmlns="http://schemas.openxmlformats.org/spreadsheetml/2006/main">
  <authors>
    <author>Author</author>
  </authors>
  <commentList>
    <comment ref="E39" authorId="0" shapeId="0">
      <text>
        <r>
          <rPr>
            <sz val="9"/>
            <color indexed="81"/>
            <rFont val="Tahoma"/>
            <family val="2"/>
          </rPr>
          <t xml:space="preserve">
Reminder, Virtual Condition is how big a pin can act or how small a hole can act when considering it's MMC size and Position.</t>
        </r>
      </text>
    </comment>
  </commentList>
</comments>
</file>

<file path=xl/sharedStrings.xml><?xml version="1.0" encoding="utf-8"?>
<sst xmlns="http://schemas.openxmlformats.org/spreadsheetml/2006/main" count="492" uniqueCount="228">
  <si>
    <t>two parallel planes parallel to C with the surface between them</t>
  </si>
  <si>
    <t>the base should be flat compared to the datum to keep the air engine upright</t>
  </si>
  <si>
    <t>C</t>
  </si>
  <si>
    <t>dial indicator</t>
  </si>
  <si>
    <t>NA</t>
  </si>
  <si>
    <t>parallelism opposite datum C</t>
  </si>
  <si>
    <t>two parallel planes with the surface between them.</t>
  </si>
  <si>
    <t>no, it's a surface</t>
  </si>
  <si>
    <t>C should be flat to not tilt the screws too much</t>
  </si>
  <si>
    <t>none</t>
  </si>
  <si>
    <t>dial indicator, 3 conical jacks</t>
  </si>
  <si>
    <t>flatness on Datum C</t>
  </si>
  <si>
    <t>a cylinder positioned by basic dimensions inside the plate, and the hole's axis should be inside the cylinder.</t>
  </si>
  <si>
    <t>the position of the hole should be about right so it looks neat.</t>
  </si>
  <si>
    <t>C, D, E</t>
  </si>
  <si>
    <t>pin gage and calipers</t>
  </si>
  <si>
    <t>hole position relative to C, D, and E</t>
  </si>
  <si>
    <t>a narrow cylinder and the axis of the hole must pass through the ends of the cylinder</t>
  </si>
  <si>
    <t>no</t>
  </si>
  <si>
    <t>the screws need to fit relative to eachother into the holes, also the screws need to hole the frame upright</t>
  </si>
  <si>
    <t>Hole perpendicularity</t>
  </si>
  <si>
    <t>two parallel planes located by basic dimension (3.5), the hole needs to be between the planes</t>
  </si>
  <si>
    <t>the screws need to fit relative to eachother into the holes</t>
  </si>
  <si>
    <t>C, B</t>
  </si>
  <si>
    <t>functional gage with two pins</t>
  </si>
  <si>
    <t>Hole position relative to C and B</t>
  </si>
  <si>
    <t>two cylinders, and the hole surface needs to be between them</t>
  </si>
  <si>
    <t>yes</t>
  </si>
  <si>
    <t>go-nogo</t>
  </si>
  <si>
    <t>Hole and countersink size and depth</t>
  </si>
  <si>
    <t>What does the tolerance zone look like?</t>
  </si>
  <si>
    <t>Is this a feature
of size?</t>
  </si>
  <si>
    <t>Why did you apply this GD&amp;T 
to this datum or feature?</t>
  </si>
  <si>
    <t xml:space="preserve"> Datums Listed in FCF</t>
  </si>
  <si>
    <t>Gage</t>
  </si>
  <si>
    <t xml:space="preserve">LMC </t>
  </si>
  <si>
    <t>MMC
(or Virtual Condition)</t>
  </si>
  <si>
    <t>Total Tolerance</t>
  </si>
  <si>
    <t>Nominal
Size</t>
  </si>
  <si>
    <t>Description</t>
  </si>
  <si>
    <t>#</t>
  </si>
  <si>
    <t>GD&amp;T controls applied</t>
  </si>
  <si>
    <t>E - side face</t>
  </si>
  <si>
    <t>locate the holes on the plate</t>
  </si>
  <si>
    <t>D - side face</t>
  </si>
  <si>
    <t>measure distances between the holes with datum help, but making sure things are perpendicular to B</t>
  </si>
  <si>
    <t>pin gage</t>
  </si>
  <si>
    <t>B - hole</t>
  </si>
  <si>
    <t>keep things perpendicular to the face</t>
  </si>
  <si>
    <t>angle plate or surface plate</t>
  </si>
  <si>
    <t>C -top face</t>
  </si>
  <si>
    <t>Rotational</t>
  </si>
  <si>
    <t>Translational</t>
  </si>
  <si>
    <t>Why did you select this feature to be this datum?</t>
  </si>
  <si>
    <t>Is this a feature of size?</t>
  </si>
  <si>
    <t>Datum Simulator description</t>
  </si>
  <si>
    <t>Degrees of Freedom Removed</t>
  </si>
  <si>
    <t>Name / Description</t>
  </si>
  <si>
    <t>Datums</t>
  </si>
  <si>
    <t>a cylinder centered on the true position of the hole, perpendicular to datums C and D, projected 0.5 in from the surface, and the axis of the hole needs to go through the whole length of the cylinder.</t>
  </si>
  <si>
    <t>the distance between the two holes needs to stay precise along the whole projected length</t>
  </si>
  <si>
    <t>C, D</t>
  </si>
  <si>
    <t>Threaded hole for baseplate bolt perpendicularity to C, D</t>
  </si>
  <si>
    <t>two concentric cylinders around datum B, both cylinders projected out of the surface 0.5 in, the inner cylinder is 3.498 in diameter and the outer cylinder is 3.502 in diameter, and the axis needs to pass through the volume between the cylinders</t>
  </si>
  <si>
    <t>the distance between the two holes needs to be really precise</t>
  </si>
  <si>
    <t>B</t>
  </si>
  <si>
    <t>two thread gages + calipers</t>
  </si>
  <si>
    <t>Threaded hole for baseplate bolt position to B</t>
  </si>
  <si>
    <t>this is the maximum distance the hole can be translated without penetrating the two side faces of the part</t>
  </si>
  <si>
    <t>a rectangular prism  0.2 in (horizontal) x 0.05 in (vertical) x 0.5 in (projected) projected down from the surface of the hole, where the axis of the hole must be inside the prism.</t>
  </si>
  <si>
    <t>this is the maximum distance the hole can be translated without penetrating the two big faces of the part</t>
  </si>
  <si>
    <t>thread gage + height gage</t>
  </si>
  <si>
    <t>Threaded hole for baseplate bolt size</t>
  </si>
  <si>
    <t>two places parallel to datum C</t>
  </si>
  <si>
    <t>The two air holes rely on this surface and they need to be really precise, so this surface needs to be parallel. Also, it needs to be really flat so that the cylinder can slide against it.</t>
  </si>
  <si>
    <t>Paralellness of surface oposite datum C</t>
  </si>
  <si>
    <t>two planes both perpendicular to datum D</t>
  </si>
  <si>
    <t>I think that the maximum tilt back-and-forth of the assembly relative to the base is about 1.72 degrees (tan(1.72) = .03)</t>
  </si>
  <si>
    <t>Bottom face perpendicularity to D</t>
  </si>
  <si>
    <t>two planes both perpendicular to datum C</t>
  </si>
  <si>
    <t>no, it is a surface.</t>
  </si>
  <si>
    <t>I think that the maximum tilt side-to-side of the assembly relative to the base is about 5.7 degrees (tan(5.7) = .1)</t>
  </si>
  <si>
    <t>Bottom face perpendicularity to C</t>
  </si>
  <si>
    <t>The position of this hole affects the alignment with the two airflow holes, which affects the timing of the intake and exhaust</t>
  </si>
  <si>
    <t>C, D, A</t>
  </si>
  <si>
    <t>.5, 1, 2.0</t>
  </si>
  <si>
    <t>hole for cylinder bolt position</t>
  </si>
  <si>
    <t>go-nogo, or just push the bolt into the hole to make sure it fits and doesn't wiggle</t>
  </si>
  <si>
    <t>RC9 because the bolt size varies so much</t>
  </si>
  <si>
    <t>go/nogo</t>
  </si>
  <si>
    <t>hole for cylinder bolt size</t>
  </si>
  <si>
    <t>thread gage + dial indicator</t>
  </si>
  <si>
    <t>Pressurized Air Intake Threaded Hole Parallellism</t>
  </si>
  <si>
    <t>the space between two parallel planes, perpendicular to datum C and parallel to datum A, 0.05 in apart, the 0.5 in long axis of this hole must be between them</t>
  </si>
  <si>
    <t>no, it is a single surface</t>
  </si>
  <si>
    <t>The vertical angle of this hole affects the vertical ovalness of the end of the hole, which needs to be controlled to affect the range along the vertical axis where exhausting can occur.</t>
  </si>
  <si>
    <t>A, C</t>
  </si>
  <si>
    <t>gage pin + dial indicator</t>
  </si>
  <si>
    <t>Cylinder Air Exhaust Hole Paralellism</t>
  </si>
  <si>
    <t>The position of this threaded hole affects the position of the part that goes inside the hole, which has another hole inside it, and the position of that hole controls when the air intake occurs and how long it lasts.</t>
  </si>
  <si>
    <t>.5, 1, 1.9</t>
  </si>
  <si>
    <t>Pressurized Air Intake Threaded Hole Position</t>
  </si>
  <si>
    <t>the shape of thread gage must fit inside the threaded hole and not wiggle too much</t>
  </si>
  <si>
    <t>yes, it's the size of a hole</t>
  </si>
  <si>
    <t>thread gage</t>
  </si>
  <si>
    <t>NA (threaded)</t>
  </si>
  <si>
    <t>Pressurized Air Intake Threaded Hole Size</t>
  </si>
  <si>
    <t>The position of this hole affects when the exhaust occurs and how long it lasts. The hole does not need to be perpendicular to datum C, it could even be parallel and the vent will still work.</t>
  </si>
  <si>
    <t>Gage pin + Height gage</t>
  </si>
  <si>
    <t>.5, 1, 2.1</t>
  </si>
  <si>
    <t>Cylinder Air Exhaust Hole Position</t>
  </si>
  <si>
    <t>Cylinder Air Exhaust Hole Size</t>
  </si>
  <si>
    <t>The Size of the feature cannot be any bigger than MMC and no smaller than Min.</t>
  </si>
  <si>
    <t>Oil Embedded Flange Hole Size</t>
  </si>
  <si>
    <t>the horizontal position of this hole affects the depth to which the piston moves during a stroke, and there is a lot of wiggle room available in the assembly for the depth to vary, so it has a large tolerance</t>
  </si>
  <si>
    <t>Oil Embedded Flange Hole Position relative to D</t>
  </si>
  <si>
    <t>a rectangular prism  0.1 in (horizontal) x 0.002 in (vertical) x 0.5 in (thick), where the axis of the hole must be inside the volume.</t>
  </si>
  <si>
    <t>no, it is the void at the center of a hole.</t>
  </si>
  <si>
    <t>the vertical height of this hole affects the angles at which the cylinder opens and closes its air hole.</t>
  </si>
  <si>
    <t>C ,A</t>
  </si>
  <si>
    <t>Gage pin + Height Gage, or a functional gage with a pin in the hole and the extension of the pin must fit in a slot</t>
  </si>
  <si>
    <t>Oil Embedded Flange Hole Position relative to A</t>
  </si>
  <si>
    <t>precise distances between holes</t>
  </si>
  <si>
    <t>enforce perpendicularity to face</t>
  </si>
  <si>
    <t xml:space="preserve">C - front face </t>
  </si>
  <si>
    <t>important distance to baseplate</t>
  </si>
  <si>
    <t>angle block or surface plate on flat face of part</t>
  </si>
  <si>
    <t>A - bottom face</t>
  </si>
  <si>
    <t>precise distance to other screw hole</t>
  </si>
  <si>
    <t>B - screw hole</t>
  </si>
  <si>
    <t>The hole must fit into the LCm and the MMC</t>
  </si>
  <si>
    <t>Yes</t>
  </si>
  <si>
    <t>The hole must be lined up with the screw going into it.</t>
  </si>
  <si>
    <t xml:space="preserve">Gage Pin </t>
  </si>
  <si>
    <t>Position</t>
  </si>
  <si>
    <t>Gage Pin &amp; Dial Indicator</t>
  </si>
  <si>
    <t>The surface should fall between two parallel planes .005" apart. And parallel to Datum C</t>
  </si>
  <si>
    <t>No</t>
  </si>
  <si>
    <t>The shape is a rectangle</t>
  </si>
  <si>
    <t>Dial Indicator</t>
  </si>
  <si>
    <t>N/A</t>
  </si>
  <si>
    <t>Parallel</t>
  </si>
  <si>
    <t>The surface should fall between two parallel planes .005" apart. And parallel to Datum B</t>
  </si>
  <si>
    <t>The surface should fall between two parallel planes .005" apart.</t>
  </si>
  <si>
    <t>The surface sits next to the piston</t>
  </si>
  <si>
    <t>Flatness</t>
  </si>
  <si>
    <t>The surface sits next to the baseplate</t>
  </si>
  <si>
    <t>The hole must be lined up with the piston going into it.</t>
  </si>
  <si>
    <t>gage pin</t>
  </si>
  <si>
    <t>It gets rid of the last Degree of Freedom.</t>
  </si>
  <si>
    <t>No-It is a surface</t>
  </si>
  <si>
    <t>Angle Block- But it next to the face</t>
  </si>
  <si>
    <t>Side of cylinder</t>
  </si>
  <si>
    <t>It has the hole where the cylinder meets the piston</t>
  </si>
  <si>
    <t xml:space="preserve"> Angle Block- put block next to the face</t>
  </si>
  <si>
    <t>B-Top face of cylinder</t>
  </si>
  <si>
    <t>It gets rid of the most Degrees of Freedom, and it where the cylinder is placed next to the frame.</t>
  </si>
  <si>
    <t>Surface plate-place face down</t>
  </si>
  <si>
    <t>A-Face with holes of cylinder</t>
  </si>
  <si>
    <t>The tolerance must be within the length.</t>
  </si>
  <si>
    <t>The piston must not trapper, or brallel so it can fit in the cylinder. It must also be the right length to match up with the pin hole.</t>
  </si>
  <si>
    <t>caplier</t>
  </si>
  <si>
    <t>cylindricity</t>
  </si>
  <si>
    <t>The hole most be in the right spot to go onto the pin.</t>
  </si>
  <si>
    <t>postion</t>
  </si>
  <si>
    <t>This is where the pin and the piston mates. It also gets rid of the  rest of the degrees of freedom.</t>
  </si>
  <si>
    <t>dowel pin-hole the piston by the hole</t>
  </si>
  <si>
    <t>B-The outside of the hole</t>
  </si>
  <si>
    <t>I selected this feature to be a datum because it is what goes into the cylinder</t>
  </si>
  <si>
    <t>No- It is a surface</t>
  </si>
  <si>
    <t>Surface plate- The face of the piston face down of the plate</t>
  </si>
  <si>
    <t>A- The face of the piston</t>
  </si>
  <si>
    <t>2 parellel cylenders</t>
  </si>
  <si>
    <t>it is a cylender and the sied of it needs to no be bevoled</t>
  </si>
  <si>
    <t>dile indecatr</t>
  </si>
  <si>
    <t>the side of the cylender</t>
  </si>
  <si>
    <t>2 parellel planes</t>
  </si>
  <si>
    <t>no-it’s a face</t>
  </si>
  <si>
    <t xml:space="preserve">it is a curcle and needed to be flat </t>
  </si>
  <si>
    <t>dattom B the face</t>
  </si>
  <si>
    <t>2 cylenders</t>
  </si>
  <si>
    <t xml:space="preserve">because you can't be percice so there is vaireation </t>
  </si>
  <si>
    <t>pin gage and dile indecator</t>
  </si>
  <si>
    <t>na</t>
  </si>
  <si>
    <t>position of dattom a hole</t>
  </si>
  <si>
    <t>the tolerence zone is 2 cylinder</t>
  </si>
  <si>
    <t>because it is a hole and there is vereation pluse needed to have a press fit</t>
  </si>
  <si>
    <t>Dattom A size of hole</t>
  </si>
  <si>
    <t>this was the only other option on this part that was good</t>
  </si>
  <si>
    <t>No- it’s a surface</t>
  </si>
  <si>
    <t xml:space="preserve">angle block to hold it to </t>
  </si>
  <si>
    <t>Datom B</t>
  </si>
  <si>
    <t xml:space="preserve">because you can use it to check for both runnouts </t>
  </si>
  <si>
    <t xml:space="preserve">use a pin gage to check how clse to center the hole is </t>
  </si>
  <si>
    <t>Datom A</t>
  </si>
  <si>
    <t>2 pairellel cylenders</t>
  </si>
  <si>
    <t>dile indecator</t>
  </si>
  <si>
    <t>there is always veriation with holes positions</t>
  </si>
  <si>
    <t>gage pin and dile indecator</t>
  </si>
  <si>
    <t>position of the top hole</t>
  </si>
  <si>
    <t>No- it’s a face</t>
  </si>
  <si>
    <t>there needs to be a controle of the flasness but it rely only needs to be in a spot</t>
  </si>
  <si>
    <t>the opiest face to thr front face</t>
  </si>
  <si>
    <t>the front face Dattom B</t>
  </si>
  <si>
    <t xml:space="preserve">yes </t>
  </si>
  <si>
    <t>position of the off set hole</t>
  </si>
  <si>
    <t>there is always veriation with hole size</t>
  </si>
  <si>
    <t>gage pins</t>
  </si>
  <si>
    <t>the off set hole</t>
  </si>
  <si>
    <t>cylender</t>
  </si>
  <si>
    <t>position of dattom A</t>
  </si>
  <si>
    <t>Dattom A hole</t>
  </si>
  <si>
    <t xml:space="preserve">angle block </t>
  </si>
  <si>
    <t>Dattom B</t>
  </si>
  <si>
    <t>pin gage will go into the hole and hold it so someone can measure it</t>
  </si>
  <si>
    <t>Dattom A</t>
  </si>
  <si>
    <t>Title Page</t>
  </si>
  <si>
    <t>Group 1</t>
  </si>
  <si>
    <t>MCET 150</t>
  </si>
  <si>
    <t>Section4</t>
  </si>
  <si>
    <t>Final Project GD&amp;T explanations spreadsheets</t>
  </si>
  <si>
    <t>Authors:</t>
  </si>
  <si>
    <t>Baseplate - Sammy</t>
  </si>
  <si>
    <t>Frame - Sammy</t>
  </si>
  <si>
    <t>Cylinder - Cat</t>
  </si>
  <si>
    <t>Piston - Cat</t>
  </si>
  <si>
    <t>Flywheel - Maxwell</t>
  </si>
  <si>
    <t>Crank - Maxwell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</si>
</sst>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
    <numFmt numFmtId="165" formatCode="0.000"/>
    <numFmt numFmtId="166" formatCode="0.0000"/>
  </numFmts>
  <fonts count="4" x14ac:knownFonts="1">
    <font>
      <sz val="11"/>
      <color theme="1"/>
      <name val="Calibri"/>
      <family val="2"/>
      <scheme val="minor"/>
    </font>
    <font>
      <sz val="9"/>
      <color theme="1"/>
      <name val="Calibri"/>
      <family val="2"/>
      <scheme val="minor"/>
    </font>
    <font>
      <sz val="8"/>
      <color theme="1"/>
      <name val="Calibri"/>
      <family val="2"/>
      <scheme val="minor"/>
    </font>
    <font>
      <sz val="9"/>
      <color indexed="81"/>
      <name val="Tahoma"/>
      <family val="2"/>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8">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Border="1"/>
    <xf numFmtId="0" fontId="1" fillId="0" borderId="1" xfId="0" applyFont="1" applyFill="1" applyBorder="1" applyAlignment="1">
      <alignment horizontal="left" vertical="center" wrapText="1"/>
    </xf>
    <xf numFmtId="0" fontId="0" fillId="0" borderId="1" xfId="0" applyFill="1" applyBorder="1" applyAlignment="1">
      <alignment horizontal="center" vertical="center" wrapText="1"/>
    </xf>
    <xf numFmtId="0" fontId="1" fillId="0" borderId="2" xfId="0" applyFont="1" applyFill="1" applyBorder="1" applyAlignment="1">
      <alignment horizontal="left" vertical="center" wrapText="1"/>
    </xf>
    <xf numFmtId="0" fontId="1" fillId="0" borderId="3" xfId="0" applyFont="1" applyFill="1" applyBorder="1" applyAlignment="1">
      <alignment horizontal="left" vertical="center" wrapText="1"/>
    </xf>
    <xf numFmtId="0" fontId="0" fillId="0" borderId="1" xfId="0" applyNumberFormat="1" applyFill="1" applyBorder="1" applyAlignment="1">
      <alignment horizontal="center" vertical="center" wrapText="1"/>
    </xf>
    <xf numFmtId="0" fontId="0" fillId="0" borderId="1" xfId="0" applyNumberFormat="1" applyBorder="1" applyAlignment="1">
      <alignment horizontal="center" vertical="center" wrapText="1"/>
    </xf>
    <xf numFmtId="0" fontId="0" fillId="0" borderId="2" xfId="0" applyNumberFormat="1" applyBorder="1" applyAlignment="1">
      <alignment horizontal="center" vertical="center" wrapText="1"/>
    </xf>
    <xf numFmtId="0" fontId="1" fillId="0" borderId="1" xfId="0" applyFont="1" applyBorder="1" applyAlignment="1">
      <alignment horizontal="left" vertical="center" wrapText="1"/>
    </xf>
    <xf numFmtId="0" fontId="0" fillId="2" borderId="1" xfId="0" applyFill="1" applyBorder="1" applyAlignment="1">
      <alignment horizontal="center" vertical="center"/>
    </xf>
    <xf numFmtId="0" fontId="0" fillId="0" borderId="1" xfId="0" applyNumberFormat="1" applyBorder="1" applyAlignment="1">
      <alignment vertical="center" wrapText="1"/>
    </xf>
    <xf numFmtId="0" fontId="0" fillId="2" borderId="1" xfId="0" applyFill="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0" fillId="2" borderId="1" xfId="0" applyFill="1" applyBorder="1" applyAlignment="1">
      <alignment horizontal="left" vertical="center"/>
    </xf>
    <xf numFmtId="0" fontId="1" fillId="0" borderId="1" xfId="0" applyFont="1" applyFill="1" applyBorder="1" applyAlignment="1">
      <alignment horizontal="center" vertical="center" wrapText="1"/>
    </xf>
    <xf numFmtId="0" fontId="0" fillId="0" borderId="1" xfId="0" applyFill="1" applyBorder="1" applyAlignment="1">
      <alignment horizontal="center" vertical="center"/>
    </xf>
    <xf numFmtId="0" fontId="1" fillId="0" borderId="3" xfId="0" applyFont="1" applyBorder="1" applyAlignment="1">
      <alignment horizontal="left" vertical="center"/>
    </xf>
    <xf numFmtId="0" fontId="1" fillId="0" borderId="1"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2" fillId="2" borderId="1" xfId="0" applyFont="1" applyFill="1" applyBorder="1" applyAlignment="1">
      <alignment horizontal="center" vertical="center" wrapText="1"/>
    </xf>
    <xf numFmtId="0" fontId="0" fillId="2" borderId="4" xfId="0" applyFill="1" applyBorder="1" applyAlignment="1">
      <alignment horizontal="center" vertical="center"/>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9" xfId="0" applyFill="1" applyBorder="1" applyAlignment="1">
      <alignment horizontal="center" vertical="center" wrapText="1"/>
    </xf>
    <xf numFmtId="0" fontId="0" fillId="2" borderId="7" xfId="0" applyFill="1" applyBorder="1" applyAlignment="1">
      <alignment horizontal="center" vertical="center"/>
    </xf>
    <xf numFmtId="0" fontId="0" fillId="0" borderId="0" xfId="0" applyAlignment="1">
      <alignment wrapText="1"/>
    </xf>
    <xf numFmtId="0" fontId="0" fillId="0" borderId="1" xfId="0" applyNumberFormat="1" applyBorder="1" applyAlignment="1">
      <alignment horizontal="center" vertical="center"/>
    </xf>
    <xf numFmtId="0" fontId="1" fillId="0" borderId="4"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0" fillId="0" borderId="2" xfId="0" applyNumberFormat="1" applyBorder="1" applyAlignment="1">
      <alignment horizontal="center" vertical="center"/>
    </xf>
    <xf numFmtId="164" fontId="0" fillId="0" borderId="2" xfId="0" applyNumberFormat="1" applyBorder="1" applyAlignment="1">
      <alignment horizontal="center" vertical="center"/>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0" fillId="0" borderId="1" xfId="0" applyBorder="1" applyAlignment="1">
      <alignment horizontal="center" vertical="center"/>
    </xf>
    <xf numFmtId="2" fontId="0" fillId="0" borderId="2" xfId="0" applyNumberFormat="1" applyBorder="1" applyAlignment="1">
      <alignment horizontal="center" vertical="center"/>
    </xf>
    <xf numFmtId="0" fontId="0" fillId="0" borderId="1" xfId="0" applyBorder="1" applyAlignment="1">
      <alignment horizontal="center" vertical="center" wrapText="1"/>
    </xf>
    <xf numFmtId="165" fontId="0" fillId="0" borderId="2" xfId="0" applyNumberFormat="1" applyBorder="1" applyAlignment="1">
      <alignment horizontal="center" vertical="center"/>
    </xf>
    <xf numFmtId="0" fontId="0" fillId="0" borderId="1" xfId="0" applyBorder="1" applyAlignment="1">
      <alignment vertical="center"/>
    </xf>
    <xf numFmtId="166" fontId="0" fillId="0" borderId="2"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0</xdr:col>
      <xdr:colOff>41412</xdr:colOff>
      <xdr:row>0</xdr:row>
      <xdr:rowOff>55217</xdr:rowOff>
    </xdr:from>
    <xdr:ext cx="14245817" cy="10417682"/>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412" y="55217"/>
          <a:ext cx="14245817" cy="10417682"/>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285290</xdr:colOff>
      <xdr:row>0</xdr:row>
      <xdr:rowOff>73624</xdr:rowOff>
    </xdr:from>
    <xdr:ext cx="13109529" cy="10263144"/>
    <xdr:pic>
      <xdr:nvPicPr>
        <xdr:cNvPr id="2" name="Picture 1"/>
        <xdr:cNvPicPr>
          <a:picLocks noChangeAspect="1"/>
        </xdr:cNvPicPr>
      </xdr:nvPicPr>
      <xdr:blipFill>
        <a:blip xmlns:r="http://schemas.openxmlformats.org/officeDocument/2006/relationships" r:embed="rId1"/>
        <a:stretch>
          <a:fillRect/>
        </a:stretch>
      </xdr:blipFill>
      <xdr:spPr>
        <a:xfrm>
          <a:off x="285290" y="73624"/>
          <a:ext cx="13109529" cy="1026314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217170</xdr:colOff>
      <xdr:row>0</xdr:row>
      <xdr:rowOff>0</xdr:rowOff>
    </xdr:from>
    <xdr:ext cx="6727190" cy="5469035"/>
    <xdr:pic>
      <xdr:nvPicPr>
        <xdr:cNvPr id="2" name="Picture 1">
          <a:extLst>
            <a:ext uri="{FF2B5EF4-FFF2-40B4-BE49-F238E27FC236}">
              <a16:creationId xmlns:a16="http://schemas.microsoft.com/office/drawing/2014/main" id="{452BF33B-9AC3-44C5-ACF3-9A07C74054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6770" y="0"/>
          <a:ext cx="6727190" cy="546903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1047750</xdr:colOff>
      <xdr:row>1</xdr:row>
      <xdr:rowOff>166401</xdr:rowOff>
    </xdr:from>
    <xdr:ext cx="5717540" cy="4699320"/>
    <xdr:pic>
      <xdr:nvPicPr>
        <xdr:cNvPr id="2" name="Picture 1">
          <a:extLst>
            <a:ext uri="{FF2B5EF4-FFF2-40B4-BE49-F238E27FC236}">
              <a16:creationId xmlns:a16="http://schemas.microsoft.com/office/drawing/2014/main" id="{1DEE9C50-16B2-4DB3-9EDB-B407C5651A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19200" y="350551"/>
          <a:ext cx="5717540" cy="469932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554181</xdr:colOff>
      <xdr:row>2</xdr:row>
      <xdr:rowOff>69272</xdr:rowOff>
    </xdr:from>
    <xdr:ext cx="8154988" cy="4651374"/>
    <xdr:sp macro="" textlink="">
      <xdr:nvSpPr>
        <xdr:cNvPr id="2" name="TextBox 1">
          <a:extLst>
            <a:ext uri="{FF2B5EF4-FFF2-40B4-BE49-F238E27FC236}">
              <a16:creationId xmlns:a16="http://schemas.microsoft.com/office/drawing/2014/main" id="{1C1FAA7E-ED15-4425-8EBE-C1C7383D284B}"/>
            </a:ext>
          </a:extLst>
        </xdr:cNvPr>
        <xdr:cNvSpPr txBox="1"/>
      </xdr:nvSpPr>
      <xdr:spPr>
        <a:xfrm>
          <a:off x="554181" y="437572"/>
          <a:ext cx="8154988" cy="4651374"/>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endParaRPr lang="en-US" sz="9600">
            <a:solidFill>
              <a:srgbClr val="FF0000"/>
            </a:solidFill>
          </a:endParaRPr>
        </a:p>
      </xdr:txBody>
    </xdr:sp>
    <xdr:clientData/>
  </xdr:oneCellAnchor>
  <xdr:oneCellAnchor>
    <xdr:from>
      <xdr:col>1</xdr:col>
      <xdr:colOff>51261</xdr:colOff>
      <xdr:row>2</xdr:row>
      <xdr:rowOff>114992</xdr:rowOff>
    </xdr:from>
    <xdr:ext cx="6778799" cy="5197414"/>
    <xdr:pic>
      <xdr:nvPicPr>
        <xdr:cNvPr id="3" name="Picture 2">
          <a:extLst>
            <a:ext uri="{FF2B5EF4-FFF2-40B4-BE49-F238E27FC236}">
              <a16:creationId xmlns:a16="http://schemas.microsoft.com/office/drawing/2014/main" id="{71B5063C-DF86-4E93-AE0C-71F051840B28}"/>
            </a:ext>
          </a:extLst>
        </xdr:cNvPr>
        <xdr:cNvPicPr>
          <a:picLocks noChangeAspect="1"/>
        </xdr:cNvPicPr>
      </xdr:nvPicPr>
      <xdr:blipFill>
        <a:blip xmlns:r="http://schemas.openxmlformats.org/officeDocument/2006/relationships" r:embed="rId1"/>
        <a:stretch>
          <a:fillRect/>
        </a:stretch>
      </xdr:blipFill>
      <xdr:spPr>
        <a:xfrm>
          <a:off x="660861" y="483292"/>
          <a:ext cx="6778799" cy="5197414"/>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554181</xdr:colOff>
      <xdr:row>2</xdr:row>
      <xdr:rowOff>69272</xdr:rowOff>
    </xdr:from>
    <xdr:ext cx="8154988" cy="4651374"/>
    <xdr:sp macro="" textlink="">
      <xdr:nvSpPr>
        <xdr:cNvPr id="2" name="TextBox 1">
          <a:extLst>
            <a:ext uri="{FF2B5EF4-FFF2-40B4-BE49-F238E27FC236}">
              <a16:creationId xmlns:a16="http://schemas.microsoft.com/office/drawing/2014/main" id="{7A588C3D-E60C-4EE5-AFE5-D1F857D0FED8}"/>
            </a:ext>
          </a:extLst>
        </xdr:cNvPr>
        <xdr:cNvSpPr txBox="1"/>
      </xdr:nvSpPr>
      <xdr:spPr>
        <a:xfrm>
          <a:off x="554181" y="437572"/>
          <a:ext cx="8154988" cy="4651374"/>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endParaRPr lang="en-US" sz="9600">
            <a:solidFill>
              <a:srgbClr val="FF0000"/>
            </a:solidFill>
          </a:endParaRPr>
        </a:p>
      </xdr:txBody>
    </xdr:sp>
    <xdr:clientData/>
  </xdr:oneCellAnchor>
  <xdr:oneCellAnchor>
    <xdr:from>
      <xdr:col>0</xdr:col>
      <xdr:colOff>554181</xdr:colOff>
      <xdr:row>2</xdr:row>
      <xdr:rowOff>84512</xdr:rowOff>
    </xdr:from>
    <xdr:ext cx="6717839" cy="5150342"/>
    <xdr:pic>
      <xdr:nvPicPr>
        <xdr:cNvPr id="3" name="Picture 2">
          <a:extLst>
            <a:ext uri="{FF2B5EF4-FFF2-40B4-BE49-F238E27FC236}">
              <a16:creationId xmlns:a16="http://schemas.microsoft.com/office/drawing/2014/main" id="{43F41668-B7D6-42D7-A61A-E85A569817F8}"/>
            </a:ext>
          </a:extLst>
        </xdr:cNvPr>
        <xdr:cNvPicPr>
          <a:picLocks noChangeAspect="1"/>
        </xdr:cNvPicPr>
      </xdr:nvPicPr>
      <xdr:blipFill>
        <a:blip xmlns:r="http://schemas.openxmlformats.org/officeDocument/2006/relationships" r:embed="rId1"/>
        <a:stretch>
          <a:fillRect/>
        </a:stretch>
      </xdr:blipFill>
      <xdr:spPr>
        <a:xfrm>
          <a:off x="554181" y="452812"/>
          <a:ext cx="6717839" cy="5150342"/>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tabSelected="1" workbookViewId="0">
      <selection activeCell="I38" sqref="I38"/>
    </sheetView>
  </sheetViews>
  <sheetFormatPr defaultRowHeight="14.5" x14ac:dyDescent="0.35"/>
  <sheetData>
    <row r="1" spans="1:1" x14ac:dyDescent="0.35">
      <c r="A1" t="s">
        <v>216</v>
      </c>
    </row>
    <row r="2" spans="1:1" x14ac:dyDescent="0.35">
      <c r="A2" t="s">
        <v>218</v>
      </c>
    </row>
    <row r="3" spans="1:1" x14ac:dyDescent="0.35">
      <c r="A3" t="s">
        <v>219</v>
      </c>
    </row>
    <row r="4" spans="1:1" x14ac:dyDescent="0.35">
      <c r="A4" t="s">
        <v>217</v>
      </c>
    </row>
    <row r="5" spans="1:1" x14ac:dyDescent="0.35">
      <c r="A5" t="s">
        <v>220</v>
      </c>
    </row>
    <row r="6" spans="1:1" x14ac:dyDescent="0.35">
      <c r="A6" t="s">
        <v>221</v>
      </c>
    </row>
    <row r="7" spans="1:1" x14ac:dyDescent="0.35">
      <c r="A7" t="s">
        <v>222</v>
      </c>
    </row>
    <row r="8" spans="1:1" x14ac:dyDescent="0.35">
      <c r="A8" t="s">
        <v>223</v>
      </c>
    </row>
    <row r="9" spans="1:1" x14ac:dyDescent="0.35">
      <c r="A9" t="s">
        <v>224</v>
      </c>
    </row>
    <row r="10" spans="1:1" x14ac:dyDescent="0.35">
      <c r="A10" t="s">
        <v>225</v>
      </c>
    </row>
    <row r="11" spans="1:1" x14ac:dyDescent="0.35">
      <c r="A11" t="s">
        <v>226</v>
      </c>
    </row>
    <row r="12" spans="1:1" x14ac:dyDescent="0.35">
      <c r="A12" t="s">
        <v>227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0:X57"/>
  <sheetViews>
    <sheetView topLeftCell="A7" zoomScale="69" zoomScaleNormal="69" workbookViewId="0">
      <selection activeCell="N30" sqref="N30"/>
    </sheetView>
  </sheetViews>
  <sheetFormatPr defaultRowHeight="14.5" x14ac:dyDescent="0.35"/>
  <cols>
    <col min="2" max="2" width="25.54296875" style="3" customWidth="1"/>
    <col min="3" max="6" width="10.54296875" customWidth="1"/>
    <col min="7" max="7" width="14" bestFit="1" customWidth="1"/>
    <col min="9" max="9" width="25.453125" customWidth="1"/>
    <col min="10" max="10" width="11.81640625" customWidth="1"/>
    <col min="11" max="11" width="20.81640625" bestFit="1" customWidth="1"/>
    <col min="12" max="12" width="52.81640625" customWidth="1"/>
    <col min="13" max="13" width="14.81640625" customWidth="1"/>
    <col min="14" max="14" width="10" customWidth="1"/>
    <col min="15" max="15" width="43.54296875" customWidth="1"/>
    <col min="16" max="16" width="45.54296875" customWidth="1"/>
    <col min="17" max="17" width="53.81640625" bestFit="1" customWidth="1"/>
    <col min="18" max="19" width="12.453125" customWidth="1"/>
    <col min="20" max="20" width="12.81640625" customWidth="1"/>
    <col min="21" max="22" width="13" customWidth="1"/>
    <col min="23" max="23" width="20.54296875" style="2" customWidth="1"/>
    <col min="24" max="24" width="24" style="1" customWidth="1"/>
    <col min="25" max="25" width="15.81640625" customWidth="1"/>
    <col min="26" max="26" width="15" customWidth="1"/>
    <col min="27" max="27" width="10.54296875" customWidth="1"/>
  </cols>
  <sheetData>
    <row r="30" spans="1:24" ht="409.5" customHeight="1" x14ac:dyDescent="0.35"/>
    <row r="31" spans="1:24" x14ac:dyDescent="0.35">
      <c r="A31" s="12" t="s">
        <v>58</v>
      </c>
    </row>
    <row r="32" spans="1:24" ht="58" customHeight="1" x14ac:dyDescent="0.35">
      <c r="A32" s="32" t="s">
        <v>40</v>
      </c>
      <c r="B32" s="32" t="s">
        <v>57</v>
      </c>
      <c r="C32" s="16" t="s">
        <v>56</v>
      </c>
      <c r="D32" s="15"/>
      <c r="E32" s="31" t="s">
        <v>55</v>
      </c>
      <c r="F32" s="30"/>
      <c r="G32" s="29" t="s">
        <v>54</v>
      </c>
      <c r="H32" s="23" t="s">
        <v>53</v>
      </c>
      <c r="I32" s="23"/>
      <c r="L32" s="2"/>
      <c r="M32" s="1"/>
      <c r="W32"/>
      <c r="X32"/>
    </row>
    <row r="33" spans="1:24" x14ac:dyDescent="0.35">
      <c r="A33" s="28"/>
      <c r="B33" s="28"/>
      <c r="C33" s="27" t="s">
        <v>52</v>
      </c>
      <c r="D33" s="27" t="s">
        <v>51</v>
      </c>
      <c r="E33" s="26"/>
      <c r="F33" s="25"/>
      <c r="G33" s="24"/>
      <c r="H33" s="23"/>
      <c r="I33" s="23"/>
      <c r="L33" s="2"/>
      <c r="M33" s="1"/>
      <c r="W33"/>
      <c r="X33"/>
    </row>
    <row r="34" spans="1:24" ht="50.25" customHeight="1" x14ac:dyDescent="0.35">
      <c r="A34" s="12">
        <v>1</v>
      </c>
      <c r="B34" s="21" t="s">
        <v>50</v>
      </c>
      <c r="C34" s="20">
        <v>1</v>
      </c>
      <c r="D34" s="20">
        <v>2</v>
      </c>
      <c r="E34" s="7" t="s">
        <v>49</v>
      </c>
      <c r="F34" s="6"/>
      <c r="G34" s="22" t="s">
        <v>7</v>
      </c>
      <c r="H34" s="7" t="s">
        <v>48</v>
      </c>
      <c r="I34" s="6"/>
      <c r="L34" s="2"/>
      <c r="M34" s="1"/>
      <c r="W34"/>
      <c r="X34"/>
    </row>
    <row r="35" spans="1:24" ht="50.25" customHeight="1" x14ac:dyDescent="0.35">
      <c r="A35" s="12">
        <v>2</v>
      </c>
      <c r="B35" s="21" t="s">
        <v>47</v>
      </c>
      <c r="C35" s="20">
        <v>2</v>
      </c>
      <c r="D35" s="20">
        <v>1</v>
      </c>
      <c r="E35" s="7" t="s">
        <v>46</v>
      </c>
      <c r="F35" s="6"/>
      <c r="G35" s="22" t="s">
        <v>27</v>
      </c>
      <c r="H35" s="7" t="s">
        <v>45</v>
      </c>
      <c r="I35" s="6"/>
      <c r="L35" s="2"/>
      <c r="M35" s="1"/>
      <c r="W35"/>
      <c r="X35"/>
    </row>
    <row r="36" spans="1:24" ht="50.25" customHeight="1" x14ac:dyDescent="0.35">
      <c r="A36" s="12">
        <v>3</v>
      </c>
      <c r="B36" s="21" t="s">
        <v>44</v>
      </c>
      <c r="C36" s="20">
        <v>1</v>
      </c>
      <c r="D36" s="20">
        <v>1</v>
      </c>
      <c r="E36" s="7" t="str">
        <f>E34</f>
        <v>angle plate or surface plate</v>
      </c>
      <c r="F36" s="6"/>
      <c r="G36" s="19" t="str">
        <f>G34</f>
        <v>no, it's a surface</v>
      </c>
      <c r="H36" s="7" t="s">
        <v>43</v>
      </c>
      <c r="I36" s="6"/>
      <c r="L36" s="2"/>
      <c r="M36" s="1"/>
      <c r="W36"/>
      <c r="X36"/>
    </row>
    <row r="37" spans="1:24" ht="50.25" customHeight="1" x14ac:dyDescent="0.35">
      <c r="A37" s="12">
        <v>4</v>
      </c>
      <c r="B37" s="21" t="s">
        <v>42</v>
      </c>
      <c r="C37" s="20">
        <v>1</v>
      </c>
      <c r="D37" s="20">
        <v>0</v>
      </c>
      <c r="E37" s="7" t="str">
        <f>E36</f>
        <v>angle plate or surface plate</v>
      </c>
      <c r="F37" s="6"/>
      <c r="G37" s="19" t="str">
        <f>G36</f>
        <v>no, it's a surface</v>
      </c>
      <c r="H37" s="7" t="str">
        <f>H36</f>
        <v>locate the holes on the plate</v>
      </c>
      <c r="I37" s="6"/>
      <c r="L37" s="2"/>
      <c r="M37" s="1"/>
      <c r="W37"/>
      <c r="X37"/>
    </row>
    <row r="39" spans="1:24" x14ac:dyDescent="0.35">
      <c r="A39" s="18" t="s">
        <v>41</v>
      </c>
      <c r="B39" s="14"/>
      <c r="T39" s="2"/>
      <c r="U39" s="1"/>
      <c r="W39"/>
      <c r="X39"/>
    </row>
    <row r="40" spans="1:24" ht="58" customHeight="1" x14ac:dyDescent="0.35">
      <c r="A40" s="12" t="s">
        <v>40</v>
      </c>
      <c r="B40" s="14" t="s">
        <v>39</v>
      </c>
      <c r="C40" s="17" t="s">
        <v>38</v>
      </c>
      <c r="D40" s="14" t="s">
        <v>37</v>
      </c>
      <c r="E40" s="14" t="s">
        <v>36</v>
      </c>
      <c r="F40" s="14" t="s">
        <v>35</v>
      </c>
      <c r="G40" s="14" t="s">
        <v>34</v>
      </c>
      <c r="H40" s="14" t="s">
        <v>33</v>
      </c>
      <c r="I40" s="16" t="s">
        <v>32</v>
      </c>
      <c r="J40" s="15"/>
      <c r="K40" s="14" t="s">
        <v>31</v>
      </c>
      <c r="L40" s="14" t="s">
        <v>30</v>
      </c>
      <c r="R40" s="2"/>
      <c r="S40" s="1"/>
      <c r="W40"/>
      <c r="X40"/>
    </row>
    <row r="41" spans="1:24" ht="41.25" customHeight="1" x14ac:dyDescent="0.35">
      <c r="A41" s="12">
        <v>1</v>
      </c>
      <c r="B41" s="11" t="s">
        <v>29</v>
      </c>
      <c r="C41" s="10">
        <v>0.20100000000000001</v>
      </c>
      <c r="D41" s="9">
        <v>5.0000000000000001E-3</v>
      </c>
      <c r="E41" s="10">
        <f>C41-D41</f>
        <v>0.19600000000000001</v>
      </c>
      <c r="F41" s="10">
        <f>C41+D41</f>
        <v>0.20600000000000002</v>
      </c>
      <c r="G41" s="9" t="s">
        <v>28</v>
      </c>
      <c r="H41" s="8" t="s">
        <v>4</v>
      </c>
      <c r="I41" s="7" t="s">
        <v>4</v>
      </c>
      <c r="J41" s="6"/>
      <c r="K41" s="5" t="s">
        <v>27</v>
      </c>
      <c r="L41" s="4" t="s">
        <v>26</v>
      </c>
      <c r="R41" s="2"/>
      <c r="S41" s="1"/>
      <c r="W41"/>
      <c r="X41"/>
    </row>
    <row r="42" spans="1:24" ht="41.25" customHeight="1" x14ac:dyDescent="0.35">
      <c r="A42" s="12">
        <v>2</v>
      </c>
      <c r="B42" s="11" t="s">
        <v>25</v>
      </c>
      <c r="C42" s="10" t="s">
        <v>4</v>
      </c>
      <c r="D42" s="9">
        <v>2E-3</v>
      </c>
      <c r="E42" s="9">
        <f>E41-D42</f>
        <v>0.19400000000000001</v>
      </c>
      <c r="F42" s="9" t="s">
        <v>4</v>
      </c>
      <c r="G42" s="9" t="s">
        <v>24</v>
      </c>
      <c r="H42" s="8" t="s">
        <v>23</v>
      </c>
      <c r="I42" s="7" t="s">
        <v>22</v>
      </c>
      <c r="J42" s="6"/>
      <c r="K42" s="5" t="s">
        <v>18</v>
      </c>
      <c r="L42" s="4" t="s">
        <v>21</v>
      </c>
      <c r="R42" s="2"/>
      <c r="S42" s="1"/>
      <c r="W42"/>
      <c r="X42"/>
    </row>
    <row r="43" spans="1:24" ht="41.25" customHeight="1" x14ac:dyDescent="0.35">
      <c r="A43" s="12">
        <v>3</v>
      </c>
      <c r="B43" s="11" t="s">
        <v>20</v>
      </c>
      <c r="C43" s="10" t="s">
        <v>4</v>
      </c>
      <c r="D43" s="9">
        <v>2E-3</v>
      </c>
      <c r="E43" s="10">
        <f>E42</f>
        <v>0.19400000000000001</v>
      </c>
      <c r="F43" s="10" t="s">
        <v>4</v>
      </c>
      <c r="G43" s="13" t="str">
        <f>G42</f>
        <v>functional gage with two pins</v>
      </c>
      <c r="H43" s="8" t="s">
        <v>2</v>
      </c>
      <c r="I43" s="7" t="s">
        <v>19</v>
      </c>
      <c r="J43" s="6"/>
      <c r="K43" s="5" t="s">
        <v>18</v>
      </c>
      <c r="L43" s="4" t="s">
        <v>17</v>
      </c>
      <c r="R43" s="2"/>
      <c r="S43" s="1"/>
      <c r="W43"/>
      <c r="X43"/>
    </row>
    <row r="44" spans="1:24" ht="41.25" customHeight="1" x14ac:dyDescent="0.35">
      <c r="A44" s="12">
        <v>4</v>
      </c>
      <c r="B44" s="11" t="s">
        <v>16</v>
      </c>
      <c r="C44" s="10" t="s">
        <v>4</v>
      </c>
      <c r="D44" s="9">
        <v>0.1</v>
      </c>
      <c r="E44" s="10">
        <f>E41-D44</f>
        <v>9.6000000000000002E-2</v>
      </c>
      <c r="F44" s="10" t="s">
        <v>4</v>
      </c>
      <c r="G44" s="13" t="s">
        <v>15</v>
      </c>
      <c r="H44" s="8" t="s">
        <v>14</v>
      </c>
      <c r="I44" s="7" t="s">
        <v>13</v>
      </c>
      <c r="J44" s="6"/>
      <c r="K44" s="5" t="str">
        <f>Frame!M42</f>
        <v>no, it is the void at the center of a hole.</v>
      </c>
      <c r="L44" s="4" t="s">
        <v>12</v>
      </c>
      <c r="R44" s="2"/>
      <c r="S44" s="1"/>
      <c r="W44"/>
      <c r="X44"/>
    </row>
    <row r="45" spans="1:24" ht="41.25" customHeight="1" x14ac:dyDescent="0.35">
      <c r="A45" s="12">
        <v>5</v>
      </c>
      <c r="B45" s="11" t="s">
        <v>11</v>
      </c>
      <c r="C45" s="10" t="s">
        <v>4</v>
      </c>
      <c r="D45" s="9">
        <v>0.05</v>
      </c>
      <c r="E45" s="9" t="s">
        <v>4</v>
      </c>
      <c r="F45" s="9" t="s">
        <v>4</v>
      </c>
      <c r="G45" s="9" t="s">
        <v>10</v>
      </c>
      <c r="H45" s="8" t="s">
        <v>9</v>
      </c>
      <c r="I45" s="7" t="s">
        <v>8</v>
      </c>
      <c r="J45" s="6"/>
      <c r="K45" s="5" t="s">
        <v>7</v>
      </c>
      <c r="L45" s="4" t="s">
        <v>6</v>
      </c>
      <c r="P45" s="2"/>
      <c r="Q45" s="1"/>
      <c r="W45"/>
      <c r="X45"/>
    </row>
    <row r="46" spans="1:24" ht="41.25" customHeight="1" x14ac:dyDescent="0.35">
      <c r="A46" s="12">
        <v>6</v>
      </c>
      <c r="B46" s="11" t="s">
        <v>5</v>
      </c>
      <c r="C46" s="10" t="s">
        <v>4</v>
      </c>
      <c r="D46" s="9">
        <v>0.2</v>
      </c>
      <c r="E46" s="9" t="s">
        <v>4</v>
      </c>
      <c r="F46" s="9" t="s">
        <v>4</v>
      </c>
      <c r="G46" s="9" t="s">
        <v>3</v>
      </c>
      <c r="H46" s="8" t="s">
        <v>2</v>
      </c>
      <c r="I46" s="7" t="s">
        <v>1</v>
      </c>
      <c r="J46" s="6"/>
      <c r="K46" s="5" t="str">
        <f>K45</f>
        <v>no, it's a surface</v>
      </c>
      <c r="L46" s="4" t="s">
        <v>0</v>
      </c>
      <c r="P46" s="2"/>
      <c r="Q46" s="1"/>
      <c r="W46"/>
      <c r="X46"/>
    </row>
    <row r="47" spans="1:24" ht="41.25" customHeight="1" x14ac:dyDescent="0.35">
      <c r="A47" s="12">
        <v>7</v>
      </c>
      <c r="B47" s="11"/>
      <c r="C47" s="10"/>
      <c r="D47" s="9"/>
      <c r="E47" s="9"/>
      <c r="F47" s="9"/>
      <c r="G47" s="9"/>
      <c r="H47" s="8"/>
      <c r="I47" s="7"/>
      <c r="J47" s="6"/>
      <c r="K47" s="5"/>
      <c r="L47" s="4"/>
      <c r="P47" s="2"/>
      <c r="Q47" s="1"/>
      <c r="W47"/>
      <c r="X47"/>
    </row>
    <row r="48" spans="1:24" ht="41.25" customHeight="1" x14ac:dyDescent="0.35">
      <c r="A48" s="12">
        <v>8</v>
      </c>
      <c r="B48" s="11"/>
      <c r="C48" s="10"/>
      <c r="D48" s="9"/>
      <c r="E48" s="9"/>
      <c r="F48" s="9"/>
      <c r="G48" s="9"/>
      <c r="H48" s="8"/>
      <c r="I48" s="7"/>
      <c r="J48" s="6"/>
      <c r="K48" s="5"/>
      <c r="L48" s="4"/>
      <c r="P48" s="2"/>
      <c r="Q48" s="1"/>
      <c r="W48"/>
      <c r="X48"/>
    </row>
    <row r="49" spans="1:24" ht="41.25" customHeight="1" x14ac:dyDescent="0.35">
      <c r="A49" s="12">
        <v>9</v>
      </c>
      <c r="B49" s="11"/>
      <c r="C49" s="10"/>
      <c r="D49" s="9"/>
      <c r="E49" s="9"/>
      <c r="F49" s="9"/>
      <c r="G49" s="9"/>
      <c r="H49" s="8"/>
      <c r="I49" s="7"/>
      <c r="J49" s="6"/>
      <c r="K49" s="5"/>
      <c r="L49" s="4"/>
      <c r="P49" s="2"/>
      <c r="Q49" s="1"/>
      <c r="W49"/>
      <c r="X49"/>
    </row>
    <row r="50" spans="1:24" ht="41.25" customHeight="1" x14ac:dyDescent="0.35">
      <c r="A50" s="12">
        <v>10</v>
      </c>
      <c r="B50" s="11"/>
      <c r="C50" s="10"/>
      <c r="D50" s="9"/>
      <c r="E50" s="9"/>
      <c r="F50" s="9"/>
      <c r="G50" s="9"/>
      <c r="H50" s="8"/>
      <c r="I50" s="7"/>
      <c r="J50" s="6"/>
      <c r="K50" s="5"/>
      <c r="L50" s="4"/>
      <c r="P50" s="2"/>
      <c r="Q50" s="1"/>
      <c r="W50"/>
      <c r="X50"/>
    </row>
    <row r="51" spans="1:24" x14ac:dyDescent="0.35">
      <c r="M51" s="2"/>
      <c r="N51" s="1"/>
    </row>
    <row r="53" spans="1:24" x14ac:dyDescent="0.35">
      <c r="M53" s="2"/>
      <c r="N53" s="1"/>
    </row>
    <row r="54" spans="1:24" x14ac:dyDescent="0.35">
      <c r="M54" s="2"/>
      <c r="N54" s="1"/>
    </row>
    <row r="55" spans="1:24" x14ac:dyDescent="0.35">
      <c r="M55" s="2"/>
      <c r="N55" s="1"/>
    </row>
    <row r="56" spans="1:24" x14ac:dyDescent="0.35">
      <c r="M56" s="2"/>
      <c r="N56" s="1"/>
    </row>
    <row r="57" spans="1:24" x14ac:dyDescent="0.35">
      <c r="M57" s="2"/>
      <c r="N57" s="1"/>
    </row>
  </sheetData>
  <mergeCells count="25">
    <mergeCell ref="I48:J48"/>
    <mergeCell ref="I49:J49"/>
    <mergeCell ref="I50:J50"/>
    <mergeCell ref="I41:J41"/>
    <mergeCell ref="I42:J42"/>
    <mergeCell ref="I43:J43"/>
    <mergeCell ref="I44:J44"/>
    <mergeCell ref="I46:J46"/>
    <mergeCell ref="I47:J47"/>
    <mergeCell ref="H34:I34"/>
    <mergeCell ref="E36:F36"/>
    <mergeCell ref="H36:I36"/>
    <mergeCell ref="H32:I33"/>
    <mergeCell ref="I45:J45"/>
    <mergeCell ref="E35:F35"/>
    <mergeCell ref="H35:I35"/>
    <mergeCell ref="E37:F37"/>
    <mergeCell ref="H37:I37"/>
    <mergeCell ref="I40:J40"/>
    <mergeCell ref="A32:A33"/>
    <mergeCell ref="B32:B33"/>
    <mergeCell ref="C32:D32"/>
    <mergeCell ref="E32:F33"/>
    <mergeCell ref="G32:G33"/>
    <mergeCell ref="E34:F34"/>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0:Z59"/>
  <sheetViews>
    <sheetView zoomScale="69" zoomScaleNormal="69" workbookViewId="0">
      <selection activeCell="O17" sqref="O17"/>
    </sheetView>
  </sheetViews>
  <sheetFormatPr defaultRowHeight="14.5" x14ac:dyDescent="0.35"/>
  <cols>
    <col min="2" max="2" width="25.54296875" style="3" customWidth="1"/>
    <col min="3" max="5" width="10.54296875" style="33" customWidth="1"/>
    <col min="6" max="6" width="10.54296875" customWidth="1"/>
    <col min="7" max="7" width="35.26953125" customWidth="1"/>
    <col min="8" max="9" width="14" customWidth="1"/>
    <col min="11" max="11" width="25.453125" customWidth="1"/>
    <col min="12" max="12" width="11.81640625" customWidth="1"/>
    <col min="13" max="13" width="20.81640625" style="33" bestFit="1" customWidth="1"/>
    <col min="14" max="14" width="60.453125" customWidth="1"/>
    <col min="15" max="15" width="14.81640625" customWidth="1"/>
    <col min="16" max="16" width="10" customWidth="1"/>
    <col min="17" max="17" width="43.54296875" customWidth="1"/>
    <col min="18" max="18" width="45.54296875" customWidth="1"/>
    <col min="19" max="19" width="53.81640625" bestFit="1" customWidth="1"/>
    <col min="20" max="21" width="12.453125" customWidth="1"/>
    <col min="22" max="22" width="12.81640625" customWidth="1"/>
    <col min="23" max="24" width="13" customWidth="1"/>
    <col min="25" max="25" width="20.54296875" style="2" customWidth="1"/>
    <col min="26" max="26" width="24" style="1" customWidth="1"/>
    <col min="27" max="27" width="15.81640625" customWidth="1"/>
    <col min="28" max="28" width="15" customWidth="1"/>
    <col min="29" max="29" width="10.54296875" customWidth="1"/>
  </cols>
  <sheetData>
    <row r="30" spans="1:26" ht="399" customHeight="1" x14ac:dyDescent="0.35"/>
    <row r="31" spans="1:26" x14ac:dyDescent="0.35">
      <c r="A31" s="12" t="s">
        <v>58</v>
      </c>
    </row>
    <row r="32" spans="1:26" ht="58" customHeight="1" x14ac:dyDescent="0.35">
      <c r="A32" s="32" t="s">
        <v>40</v>
      </c>
      <c r="B32" s="32" t="s">
        <v>57</v>
      </c>
      <c r="C32" s="16" t="s">
        <v>56</v>
      </c>
      <c r="D32" s="15"/>
      <c r="E32" s="31" t="s">
        <v>55</v>
      </c>
      <c r="F32" s="30"/>
      <c r="G32" s="29" t="s">
        <v>54</v>
      </c>
      <c r="H32" s="31" t="s">
        <v>53</v>
      </c>
      <c r="I32" s="30"/>
      <c r="N32" s="2"/>
      <c r="O32" s="1"/>
      <c r="Y32"/>
      <c r="Z32"/>
    </row>
    <row r="33" spans="1:26" x14ac:dyDescent="0.35">
      <c r="A33" s="28"/>
      <c r="B33" s="28"/>
      <c r="C33" s="27" t="s">
        <v>52</v>
      </c>
      <c r="D33" s="27" t="s">
        <v>51</v>
      </c>
      <c r="E33" s="26"/>
      <c r="F33" s="25"/>
      <c r="G33" s="24"/>
      <c r="H33" s="26"/>
      <c r="I33" s="25"/>
      <c r="N33" s="2"/>
      <c r="O33" s="1"/>
      <c r="Y33"/>
      <c r="Z33"/>
    </row>
    <row r="34" spans="1:26" ht="50.25" customHeight="1" x14ac:dyDescent="0.35">
      <c r="A34" s="12">
        <v>1</v>
      </c>
      <c r="B34" s="21" t="s">
        <v>129</v>
      </c>
      <c r="C34" s="5">
        <v>2</v>
      </c>
      <c r="D34" s="5">
        <v>2</v>
      </c>
      <c r="E34" s="41" t="s">
        <v>104</v>
      </c>
      <c r="F34" s="41"/>
      <c r="G34" s="22" t="s">
        <v>27</v>
      </c>
      <c r="H34" s="40" t="s">
        <v>128</v>
      </c>
      <c r="I34" s="39"/>
      <c r="N34" s="2"/>
      <c r="O34" s="1"/>
      <c r="Y34"/>
      <c r="Z34"/>
    </row>
    <row r="35" spans="1:26" ht="50.25" customHeight="1" x14ac:dyDescent="0.35">
      <c r="A35" s="12">
        <v>2</v>
      </c>
      <c r="B35" s="21" t="s">
        <v>127</v>
      </c>
      <c r="C35" s="5">
        <v>1</v>
      </c>
      <c r="D35" s="5">
        <v>2</v>
      </c>
      <c r="E35" s="41" t="s">
        <v>126</v>
      </c>
      <c r="F35" s="41"/>
      <c r="G35" s="22" t="s">
        <v>18</v>
      </c>
      <c r="H35" s="40" t="s">
        <v>125</v>
      </c>
      <c r="I35" s="39"/>
      <c r="N35" s="2"/>
      <c r="O35" s="1"/>
      <c r="Y35"/>
      <c r="Z35"/>
    </row>
    <row r="36" spans="1:26" ht="50.25" customHeight="1" x14ac:dyDescent="0.35">
      <c r="A36" s="12">
        <v>3</v>
      </c>
      <c r="B36" s="21" t="s">
        <v>124</v>
      </c>
      <c r="C36" s="5">
        <v>1</v>
      </c>
      <c r="D36" s="5">
        <v>2</v>
      </c>
      <c r="E36" s="41" t="str">
        <f>E35</f>
        <v>angle block or surface plate on flat face of part</v>
      </c>
      <c r="F36" s="41"/>
      <c r="G36" s="22" t="s">
        <v>18</v>
      </c>
      <c r="H36" s="40" t="s">
        <v>123</v>
      </c>
      <c r="I36" s="39"/>
      <c r="N36" s="2"/>
      <c r="O36" s="1"/>
      <c r="Y36"/>
      <c r="Z36"/>
    </row>
    <row r="37" spans="1:26" ht="50.25" customHeight="1" x14ac:dyDescent="0.35">
      <c r="A37" s="12">
        <v>4</v>
      </c>
      <c r="B37" s="21" t="s">
        <v>44</v>
      </c>
      <c r="C37" s="5">
        <v>1</v>
      </c>
      <c r="D37" s="5">
        <v>2</v>
      </c>
      <c r="E37" s="41" t="str">
        <f>E36</f>
        <v>angle block or surface plate on flat face of part</v>
      </c>
      <c r="F37" s="41"/>
      <c r="G37" s="19" t="s">
        <v>18</v>
      </c>
      <c r="H37" s="40" t="s">
        <v>122</v>
      </c>
      <c r="I37" s="39"/>
      <c r="N37" s="2"/>
      <c r="O37" s="1"/>
      <c r="Y37"/>
      <c r="Z37"/>
    </row>
    <row r="39" spans="1:26" ht="32.5" customHeight="1" x14ac:dyDescent="0.35">
      <c r="A39" s="18" t="s">
        <v>41</v>
      </c>
      <c r="B39" s="14"/>
      <c r="I39" s="16" t="s">
        <v>56</v>
      </c>
      <c r="J39" s="15"/>
      <c r="V39" s="2"/>
      <c r="W39" s="1"/>
      <c r="Y39"/>
      <c r="Z39"/>
    </row>
    <row r="40" spans="1:26" ht="58" customHeight="1" x14ac:dyDescent="0.35">
      <c r="A40" s="12" t="s">
        <v>40</v>
      </c>
      <c r="B40" s="14" t="s">
        <v>39</v>
      </c>
      <c r="C40" s="17" t="s">
        <v>38</v>
      </c>
      <c r="D40" s="14" t="s">
        <v>37</v>
      </c>
      <c r="E40" s="14" t="s">
        <v>36</v>
      </c>
      <c r="F40" s="14" t="s">
        <v>35</v>
      </c>
      <c r="G40" s="14" t="s">
        <v>34</v>
      </c>
      <c r="H40" s="14" t="s">
        <v>33</v>
      </c>
      <c r="I40" s="27" t="s">
        <v>52</v>
      </c>
      <c r="J40" s="27" t="s">
        <v>51</v>
      </c>
      <c r="K40" s="16" t="s">
        <v>32</v>
      </c>
      <c r="L40" s="15"/>
      <c r="M40" s="14" t="s">
        <v>31</v>
      </c>
      <c r="N40" s="14" t="s">
        <v>30</v>
      </c>
      <c r="T40" s="2"/>
      <c r="U40" s="1"/>
      <c r="Y40"/>
      <c r="Z40"/>
    </row>
    <row r="41" spans="1:26" ht="41.25" customHeight="1" x14ac:dyDescent="0.35">
      <c r="A41" s="12">
        <v>1</v>
      </c>
      <c r="B41" s="11" t="s">
        <v>121</v>
      </c>
      <c r="C41" s="10">
        <v>2</v>
      </c>
      <c r="D41" s="9">
        <v>2E-3</v>
      </c>
      <c r="E41" s="9">
        <f>E43-D41</f>
        <v>0.37424999999999997</v>
      </c>
      <c r="F41" s="34" t="s">
        <v>4</v>
      </c>
      <c r="G41" s="9" t="s">
        <v>120</v>
      </c>
      <c r="H41" s="20" t="s">
        <v>119</v>
      </c>
      <c r="I41" s="20">
        <v>2</v>
      </c>
      <c r="J41" s="20">
        <v>3</v>
      </c>
      <c r="K41" s="7" t="s">
        <v>118</v>
      </c>
      <c r="L41" s="6"/>
      <c r="M41" s="5" t="s">
        <v>117</v>
      </c>
      <c r="N41" s="36" t="s">
        <v>116</v>
      </c>
      <c r="T41" s="2"/>
      <c r="U41" s="1"/>
      <c r="Y41"/>
      <c r="Z41"/>
    </row>
    <row r="42" spans="1:26" ht="67.5" customHeight="1" x14ac:dyDescent="0.35">
      <c r="A42" s="12">
        <f>A41+1</f>
        <v>2</v>
      </c>
      <c r="B42" s="11" t="s">
        <v>115</v>
      </c>
      <c r="C42" s="10">
        <v>3.5</v>
      </c>
      <c r="D42" s="9">
        <v>0.1</v>
      </c>
      <c r="E42" s="9">
        <f>E43-D42</f>
        <v>0.27625</v>
      </c>
      <c r="F42" s="34" t="s">
        <v>4</v>
      </c>
      <c r="G42" s="9" t="str">
        <f>G41</f>
        <v>Gage pin + Height Gage, or a functional gage with a pin in the hole and the extension of the pin must fit in a slot</v>
      </c>
      <c r="H42" s="20" t="s">
        <v>61</v>
      </c>
      <c r="I42" s="20">
        <v>2</v>
      </c>
      <c r="J42" s="20">
        <v>3</v>
      </c>
      <c r="K42" s="7" t="s">
        <v>114</v>
      </c>
      <c r="L42" s="6"/>
      <c r="M42" s="5" t="str">
        <f>M41</f>
        <v>no, it is the void at the center of a hole.</v>
      </c>
      <c r="N42" s="35"/>
      <c r="T42" s="2"/>
      <c r="U42" s="1"/>
      <c r="Y42"/>
      <c r="Z42"/>
    </row>
    <row r="43" spans="1:26" ht="41.25" customHeight="1" x14ac:dyDescent="0.35">
      <c r="A43" s="12">
        <f>A42+1</f>
        <v>3</v>
      </c>
      <c r="B43" s="11" t="s">
        <v>113</v>
      </c>
      <c r="C43" s="10">
        <v>0.377</v>
      </c>
      <c r="D43" s="9">
        <f>-F43+E43</f>
        <v>1.3499999999999623E-3</v>
      </c>
      <c r="E43" s="10">
        <v>0.37624999999999997</v>
      </c>
      <c r="F43" s="38">
        <v>0.37490000000000001</v>
      </c>
      <c r="G43" s="9" t="s">
        <v>89</v>
      </c>
      <c r="H43" s="20" t="s">
        <v>4</v>
      </c>
      <c r="I43" s="20"/>
      <c r="J43" s="20"/>
      <c r="K43" s="7" t="s">
        <v>4</v>
      </c>
      <c r="L43" s="6"/>
      <c r="M43" s="5" t="str">
        <f>M44</f>
        <v>yes, it's the size of a hole</v>
      </c>
      <c r="N43" s="4" t="s">
        <v>112</v>
      </c>
      <c r="T43" s="2"/>
      <c r="U43" s="1"/>
      <c r="Y43"/>
      <c r="Z43"/>
    </row>
    <row r="44" spans="1:26" ht="41.25" customHeight="1" x14ac:dyDescent="0.35">
      <c r="A44" s="12">
        <f>A43+1</f>
        <v>4</v>
      </c>
      <c r="B44" s="11" t="s">
        <v>111</v>
      </c>
      <c r="C44" s="10">
        <v>0.159</v>
      </c>
      <c r="D44" s="9">
        <v>5.0000000000000001E-3</v>
      </c>
      <c r="E44" s="10">
        <f>C44-D44</f>
        <v>0.154</v>
      </c>
      <c r="F44" s="37">
        <f>C44+D44</f>
        <v>0.16400000000000001</v>
      </c>
      <c r="G44" s="9" t="str">
        <f>G43</f>
        <v>go/nogo</v>
      </c>
      <c r="H44" s="20" t="str">
        <f>H43</f>
        <v>NA</v>
      </c>
      <c r="I44" s="20"/>
      <c r="J44" s="20"/>
      <c r="K44" s="7" t="str">
        <f>K43</f>
        <v>NA</v>
      </c>
      <c r="L44" s="6"/>
      <c r="M44" s="5" t="str">
        <f>M46</f>
        <v>yes, it's the size of a hole</v>
      </c>
      <c r="N44" s="4" t="str">
        <f>N43</f>
        <v>The Size of the feature cannot be any bigger than MMC and no smaller than Min.</v>
      </c>
      <c r="T44" s="2"/>
      <c r="U44" s="1"/>
      <c r="Y44"/>
      <c r="Z44"/>
    </row>
    <row r="45" spans="1:26" ht="65.5" customHeight="1" x14ac:dyDescent="0.35">
      <c r="A45" s="12">
        <f>A44+1</f>
        <v>5</v>
      </c>
      <c r="B45" s="11" t="s">
        <v>110</v>
      </c>
      <c r="C45" s="10" t="s">
        <v>109</v>
      </c>
      <c r="D45" s="9">
        <v>5.0000000000000001E-3</v>
      </c>
      <c r="E45" s="9">
        <f>E44-D45</f>
        <v>0.14899999999999999</v>
      </c>
      <c r="F45" s="34" t="str">
        <f>F42</f>
        <v>NA</v>
      </c>
      <c r="G45" s="9" t="s">
        <v>108</v>
      </c>
      <c r="H45" s="20" t="s">
        <v>84</v>
      </c>
      <c r="I45" s="20">
        <v>3</v>
      </c>
      <c r="J45" s="20">
        <v>3</v>
      </c>
      <c r="K45" s="7" t="s">
        <v>107</v>
      </c>
      <c r="L45" s="6"/>
      <c r="M45" s="5" t="str">
        <f>M42</f>
        <v>no, it is the void at the center of a hole.</v>
      </c>
      <c r="N45" s="4" t="str">
        <f>"The axis of the feature must fall within a circular tolerance zone with a diameter of "&amp;D45&amp;" on the surface opposite datum C (because of the (P) 0  ).  The zone will be located relative to the Datums by the basic dimensions."</f>
        <v>The axis of the feature must fall within a circular tolerance zone with a diameter of 0.005 on the surface opposite datum C (because of the (P) 0  ).  The zone will be located relative to the Datums by the basic dimensions.</v>
      </c>
      <c r="R45" s="2"/>
      <c r="S45" s="1"/>
      <c r="Y45"/>
      <c r="Z45"/>
    </row>
    <row r="46" spans="1:26" ht="41.25" customHeight="1" x14ac:dyDescent="0.35">
      <c r="A46" s="12">
        <f>A45+1</f>
        <v>6</v>
      </c>
      <c r="B46" s="11" t="s">
        <v>106</v>
      </c>
      <c r="C46" s="10" t="s">
        <v>105</v>
      </c>
      <c r="D46" s="9" t="str">
        <f>C46</f>
        <v>NA (threaded)</v>
      </c>
      <c r="E46" s="9" t="s">
        <v>4</v>
      </c>
      <c r="F46" s="34" t="s">
        <v>4</v>
      </c>
      <c r="G46" s="9" t="s">
        <v>104</v>
      </c>
      <c r="H46" s="20" t="str">
        <f>H55</f>
        <v>NA</v>
      </c>
      <c r="I46" s="20"/>
      <c r="J46" s="20"/>
      <c r="K46" s="7" t="s">
        <v>4</v>
      </c>
      <c r="L46" s="6"/>
      <c r="M46" s="5" t="s">
        <v>103</v>
      </c>
      <c r="N46" s="4" t="s">
        <v>102</v>
      </c>
      <c r="R46" s="2"/>
      <c r="S46" s="1"/>
      <c r="Y46"/>
      <c r="Z46"/>
    </row>
    <row r="47" spans="1:26" ht="67.5" customHeight="1" x14ac:dyDescent="0.35">
      <c r="A47" s="12">
        <f>A46+1</f>
        <v>7</v>
      </c>
      <c r="B47" s="11" t="s">
        <v>101</v>
      </c>
      <c r="C47" s="10" t="s">
        <v>100</v>
      </c>
      <c r="D47" s="9">
        <v>2E-3</v>
      </c>
      <c r="E47" s="9" t="str">
        <f>E56</f>
        <v>NA</v>
      </c>
      <c r="F47" s="34" t="s">
        <v>4</v>
      </c>
      <c r="G47" s="9" t="s">
        <v>71</v>
      </c>
      <c r="H47" s="20" t="s">
        <v>84</v>
      </c>
      <c r="I47" s="20">
        <v>3</v>
      </c>
      <c r="J47" s="20">
        <v>3</v>
      </c>
      <c r="K47" s="7" t="s">
        <v>99</v>
      </c>
      <c r="L47" s="6"/>
      <c r="M47" s="5" t="str">
        <f>M45</f>
        <v>no, it is the void at the center of a hole.</v>
      </c>
      <c r="N47" s="4" t="str">
        <f>"The axis of the feature must fall within a circular tolerance zone with a diameter of "&amp;D47&amp;" on the surface opposite datum C (because of the (P) 0  ).  The zone will be located relative to the Datums by the basic dimensions."</f>
        <v>The axis of the feature must fall within a circular tolerance zone with a diameter of 0.002 on the surface opposite datum C (because of the (P) 0  ).  The zone will be located relative to the Datums by the basic dimensions.</v>
      </c>
      <c r="T47" s="2"/>
      <c r="U47" s="1"/>
      <c r="Y47"/>
      <c r="Z47"/>
    </row>
    <row r="48" spans="1:26" ht="58" customHeight="1" x14ac:dyDescent="0.35">
      <c r="A48" s="12">
        <f>A47+1</f>
        <v>8</v>
      </c>
      <c r="B48" s="11" t="s">
        <v>98</v>
      </c>
      <c r="C48" s="10" t="s">
        <v>4</v>
      </c>
      <c r="D48" s="9">
        <v>0.05</v>
      </c>
      <c r="E48" s="9" t="s">
        <v>4</v>
      </c>
      <c r="F48" s="34" t="s">
        <v>4</v>
      </c>
      <c r="G48" s="9" t="s">
        <v>97</v>
      </c>
      <c r="H48" s="20" t="s">
        <v>96</v>
      </c>
      <c r="I48" s="20">
        <v>1</v>
      </c>
      <c r="J48" s="20">
        <v>2</v>
      </c>
      <c r="K48" s="7" t="s">
        <v>95</v>
      </c>
      <c r="L48" s="6"/>
      <c r="M48" s="5" t="s">
        <v>94</v>
      </c>
      <c r="N48" s="4" t="s">
        <v>93</v>
      </c>
      <c r="R48" s="2"/>
      <c r="S48" s="1"/>
      <c r="Y48"/>
      <c r="Z48"/>
    </row>
    <row r="49" spans="1:26" ht="53.5" customHeight="1" x14ac:dyDescent="0.35">
      <c r="A49" s="12">
        <f>A48+1</f>
        <v>9</v>
      </c>
      <c r="B49" s="11" t="s">
        <v>92</v>
      </c>
      <c r="C49" s="10" t="s">
        <v>4</v>
      </c>
      <c r="D49" s="9">
        <v>0.05</v>
      </c>
      <c r="E49" s="9" t="s">
        <v>4</v>
      </c>
      <c r="F49" s="34" t="s">
        <v>4</v>
      </c>
      <c r="G49" s="9" t="s">
        <v>91</v>
      </c>
      <c r="H49" s="20" t="str">
        <f>H48</f>
        <v>A, C</v>
      </c>
      <c r="I49" s="20">
        <v>1</v>
      </c>
      <c r="J49" s="20">
        <v>2</v>
      </c>
      <c r="K49" s="7" t="str">
        <f>K48</f>
        <v>The vertical angle of this hole affects the vertical ovalness of the end of the hole, which needs to be controlled to affect the range along the vertical axis where exhausting can occur.</v>
      </c>
      <c r="L49" s="6"/>
      <c r="M49" s="5" t="str">
        <f>M48</f>
        <v>no, it is a single surface</v>
      </c>
      <c r="N49" s="4" t="str">
        <f>N48</f>
        <v>the space between two parallel planes, perpendicular to datum C and parallel to datum A, 0.05 in apart, the 0.5 in long axis of this hole must be between them</v>
      </c>
      <c r="R49" s="2"/>
      <c r="S49" s="1"/>
      <c r="Y49"/>
      <c r="Z49"/>
    </row>
    <row r="50" spans="1:26" ht="41.25" customHeight="1" x14ac:dyDescent="0.35">
      <c r="A50" s="12">
        <f>A49+1</f>
        <v>10</v>
      </c>
      <c r="B50" s="11" t="s">
        <v>90</v>
      </c>
      <c r="C50" s="10">
        <v>0.19350000000000001</v>
      </c>
      <c r="D50" s="10">
        <f>E50-F50</f>
        <v>-5.6999999999999829E-3</v>
      </c>
      <c r="E50" s="10">
        <f>0.19+5/1000</f>
        <v>0.19500000000000001</v>
      </c>
      <c r="F50" s="10">
        <f>0.19+10.7/1000</f>
        <v>0.20069999999999999</v>
      </c>
      <c r="G50" s="10" t="s">
        <v>89</v>
      </c>
      <c r="H50" s="10" t="str">
        <f>H55</f>
        <v>NA</v>
      </c>
      <c r="I50" s="10"/>
      <c r="J50" s="10"/>
      <c r="K50" s="7" t="s">
        <v>88</v>
      </c>
      <c r="L50" s="6"/>
      <c r="M50" s="5" t="str">
        <f>M46</f>
        <v>yes, it's the size of a hole</v>
      </c>
      <c r="N50" s="4" t="s">
        <v>87</v>
      </c>
      <c r="R50" s="2"/>
      <c r="S50" s="1"/>
      <c r="Y50"/>
      <c r="Z50"/>
    </row>
    <row r="51" spans="1:26" ht="41.25" customHeight="1" x14ac:dyDescent="0.35">
      <c r="A51" s="12">
        <f>A50+1</f>
        <v>11</v>
      </c>
      <c r="B51" s="11" t="s">
        <v>86</v>
      </c>
      <c r="C51" s="10" t="s">
        <v>85</v>
      </c>
      <c r="D51" s="9">
        <v>2E-3</v>
      </c>
      <c r="E51" s="9">
        <f>E50-D51</f>
        <v>0.193</v>
      </c>
      <c r="F51" s="34" t="str">
        <f>F47</f>
        <v>NA</v>
      </c>
      <c r="G51" s="34" t="str">
        <f>G47</f>
        <v>thread gage + height gage</v>
      </c>
      <c r="H51" s="34" t="s">
        <v>84</v>
      </c>
      <c r="I51" s="34">
        <f>I47</f>
        <v>3</v>
      </c>
      <c r="J51" s="34">
        <f>J47</f>
        <v>3</v>
      </c>
      <c r="K51" s="7" t="s">
        <v>83</v>
      </c>
      <c r="L51" s="6"/>
      <c r="M51" s="5" t="str">
        <f>M47</f>
        <v>no, it is the void at the center of a hole.</v>
      </c>
      <c r="N51" s="4" t="str">
        <f>"The axis of the feature must fall within a circular tolerance zone with a diameter of "&amp;D51&amp;" on the surface opposite datum C (because of the (P) 0  ).  The zone will be located relative to the Datums by the basic dimensions."</f>
        <v>The axis of the feature must fall within a circular tolerance zone with a diameter of 0.002 on the surface opposite datum C (because of the (P) 0  ).  The zone will be located relative to the Datums by the basic dimensions.</v>
      </c>
      <c r="R51" s="2"/>
      <c r="S51" s="1"/>
      <c r="Y51"/>
      <c r="Z51"/>
    </row>
    <row r="52" spans="1:26" ht="41.25" customHeight="1" x14ac:dyDescent="0.35">
      <c r="A52" s="12">
        <f>A51+1</f>
        <v>12</v>
      </c>
      <c r="B52" s="11" t="s">
        <v>82</v>
      </c>
      <c r="C52" s="10" t="s">
        <v>4</v>
      </c>
      <c r="D52" s="9">
        <v>0.05</v>
      </c>
      <c r="E52" s="9" t="s">
        <v>4</v>
      </c>
      <c r="F52" s="34" t="s">
        <v>4</v>
      </c>
      <c r="G52" s="9" t="s">
        <v>3</v>
      </c>
      <c r="H52" s="20" t="s">
        <v>2</v>
      </c>
      <c r="I52" s="20">
        <v>1</v>
      </c>
      <c r="J52" s="20">
        <v>2</v>
      </c>
      <c r="K52" s="7" t="s">
        <v>81</v>
      </c>
      <c r="L52" s="6"/>
      <c r="M52" s="5" t="s">
        <v>80</v>
      </c>
      <c r="N52" s="4" t="s">
        <v>79</v>
      </c>
      <c r="R52" s="2"/>
      <c r="S52" s="1"/>
      <c r="Y52"/>
      <c r="Z52"/>
    </row>
    <row r="53" spans="1:26" ht="41.25" customHeight="1" x14ac:dyDescent="0.35">
      <c r="A53" s="12">
        <f>A52+1</f>
        <v>13</v>
      </c>
      <c r="B53" s="11" t="s">
        <v>78</v>
      </c>
      <c r="C53" s="10" t="str">
        <f>C52</f>
        <v>NA</v>
      </c>
      <c r="D53" s="10">
        <v>0.15</v>
      </c>
      <c r="E53" s="10" t="str">
        <f>E52</f>
        <v>NA</v>
      </c>
      <c r="F53" s="10" t="str">
        <f>F52</f>
        <v>NA</v>
      </c>
      <c r="G53" s="10" t="str">
        <f>G52</f>
        <v>dial indicator</v>
      </c>
      <c r="H53" s="10" t="str">
        <f>H52</f>
        <v>C</v>
      </c>
      <c r="I53" s="10">
        <f>I52</f>
        <v>1</v>
      </c>
      <c r="J53" s="10">
        <f>J52</f>
        <v>2</v>
      </c>
      <c r="K53" s="7" t="s">
        <v>77</v>
      </c>
      <c r="L53" s="6"/>
      <c r="M53" s="5" t="str">
        <f>M52</f>
        <v>no, it is a surface.</v>
      </c>
      <c r="N53" s="4" t="s">
        <v>76</v>
      </c>
      <c r="R53" s="2"/>
      <c r="S53" s="1"/>
      <c r="Y53"/>
      <c r="Z53"/>
    </row>
    <row r="54" spans="1:26" ht="58" customHeight="1" x14ac:dyDescent="0.35">
      <c r="A54" s="12">
        <f>A53+1</f>
        <v>14</v>
      </c>
      <c r="B54" s="11" t="s">
        <v>75</v>
      </c>
      <c r="C54" s="10" t="s">
        <v>4</v>
      </c>
      <c r="D54" s="9">
        <v>1E-3</v>
      </c>
      <c r="E54" s="9" t="s">
        <v>4</v>
      </c>
      <c r="F54" s="34" t="s">
        <v>4</v>
      </c>
      <c r="G54" s="9" t="s">
        <v>3</v>
      </c>
      <c r="H54" s="20" t="s">
        <v>2</v>
      </c>
      <c r="I54" s="20">
        <v>1</v>
      </c>
      <c r="J54" s="20">
        <v>2</v>
      </c>
      <c r="K54" s="7" t="s">
        <v>74</v>
      </c>
      <c r="L54" s="6"/>
      <c r="M54" s="5" t="str">
        <f>M53</f>
        <v>no, it is a surface.</v>
      </c>
      <c r="N54" s="4" t="s">
        <v>73</v>
      </c>
      <c r="R54" s="2"/>
      <c r="S54" s="1"/>
      <c r="Y54"/>
      <c r="Z54"/>
    </row>
    <row r="55" spans="1:26" ht="41.25" customHeight="1" x14ac:dyDescent="0.35">
      <c r="A55" s="12">
        <f>A54+1</f>
        <v>15</v>
      </c>
      <c r="B55" s="11" t="s">
        <v>72</v>
      </c>
      <c r="C55" s="10" t="str">
        <f>C46</f>
        <v>NA (threaded)</v>
      </c>
      <c r="D55" s="10" t="str">
        <f>D46</f>
        <v>NA (threaded)</v>
      </c>
      <c r="E55" s="10" t="s">
        <v>4</v>
      </c>
      <c r="F55" s="10" t="str">
        <f>F46</f>
        <v>NA</v>
      </c>
      <c r="G55" s="10" t="str">
        <f>G46</f>
        <v>thread gage</v>
      </c>
      <c r="H55" s="10" t="s">
        <v>4</v>
      </c>
      <c r="I55" s="10"/>
      <c r="J55" s="10"/>
      <c r="K55" s="7" t="str">
        <f>K46</f>
        <v>NA</v>
      </c>
      <c r="L55" s="6">
        <f>L46</f>
        <v>0</v>
      </c>
      <c r="M55" s="10" t="str">
        <f>M46</f>
        <v>yes, it's the size of a hole</v>
      </c>
      <c r="N55" s="10" t="str">
        <f>N46</f>
        <v>the shape of thread gage must fit inside the threaded hole and not wiggle too much</v>
      </c>
      <c r="R55" s="2"/>
      <c r="S55" s="1"/>
      <c r="Y55"/>
      <c r="Z55"/>
    </row>
    <row r="56" spans="1:26" ht="41.25" customHeight="1" x14ac:dyDescent="0.35">
      <c r="A56" s="12">
        <f>A55+1</f>
        <v>16</v>
      </c>
      <c r="B56" s="11" t="str">
        <f>"Threaded hole for baseplate bolt position to "&amp;H56</f>
        <v>Threaded hole for baseplate bolt position to C</v>
      </c>
      <c r="C56" s="10">
        <v>0.25</v>
      </c>
      <c r="D56" s="9">
        <v>0.05</v>
      </c>
      <c r="E56" s="9" t="s">
        <v>4</v>
      </c>
      <c r="F56" s="34" t="s">
        <v>4</v>
      </c>
      <c r="G56" s="9" t="s">
        <v>71</v>
      </c>
      <c r="H56" s="20" t="s">
        <v>2</v>
      </c>
      <c r="I56" s="20">
        <v>1</v>
      </c>
      <c r="J56" s="20">
        <v>2</v>
      </c>
      <c r="K56" s="7" t="s">
        <v>70</v>
      </c>
      <c r="L56" s="6"/>
      <c r="M56" s="5" t="str">
        <f>M51</f>
        <v>no, it is the void at the center of a hole.</v>
      </c>
      <c r="N56" s="36" t="s">
        <v>69</v>
      </c>
      <c r="R56" s="2"/>
      <c r="S56" s="1"/>
      <c r="Y56"/>
      <c r="Z56"/>
    </row>
    <row r="57" spans="1:26" ht="41.25" customHeight="1" x14ac:dyDescent="0.35">
      <c r="A57" s="12">
        <f>A56+1</f>
        <v>17</v>
      </c>
      <c r="B57" s="11" t="str">
        <f>"Threaded hole for baseplate bolt position to "&amp;H57</f>
        <v>Threaded hole for baseplate bolt position to C, D</v>
      </c>
      <c r="C57" s="10" t="str">
        <f>"0.75, "&amp;(3.5+0.75)</f>
        <v>0.75, 4.25</v>
      </c>
      <c r="D57" s="9">
        <v>0.2</v>
      </c>
      <c r="E57" s="9" t="s">
        <v>4</v>
      </c>
      <c r="F57" s="34" t="s">
        <v>4</v>
      </c>
      <c r="G57" s="9" t="str">
        <f>G56</f>
        <v>thread gage + height gage</v>
      </c>
      <c r="H57" s="20" t="s">
        <v>61</v>
      </c>
      <c r="I57" s="20">
        <v>2</v>
      </c>
      <c r="J57" s="20">
        <v>3</v>
      </c>
      <c r="K57" s="7" t="s">
        <v>68</v>
      </c>
      <c r="L57" s="6"/>
      <c r="M57" s="5" t="str">
        <f>M56</f>
        <v>no, it is the void at the center of a hole.</v>
      </c>
      <c r="N57" s="35"/>
      <c r="R57" s="2"/>
      <c r="S57" s="1"/>
      <c r="Y57"/>
      <c r="Z57"/>
    </row>
    <row r="58" spans="1:26" ht="41.15" customHeight="1" x14ac:dyDescent="0.35">
      <c r="A58" s="12">
        <f>A57+1</f>
        <v>18</v>
      </c>
      <c r="B58" s="11" t="s">
        <v>67</v>
      </c>
      <c r="C58" s="10">
        <v>3.5</v>
      </c>
      <c r="D58" s="9">
        <v>2E-3</v>
      </c>
      <c r="E58" s="9" t="s">
        <v>4</v>
      </c>
      <c r="F58" s="34" t="s">
        <v>4</v>
      </c>
      <c r="G58" s="9" t="s">
        <v>66</v>
      </c>
      <c r="H58" s="20" t="s">
        <v>65</v>
      </c>
      <c r="I58" s="20">
        <v>2</v>
      </c>
      <c r="J58" s="20">
        <v>2</v>
      </c>
      <c r="K58" s="7" t="s">
        <v>64</v>
      </c>
      <c r="L58" s="6"/>
      <c r="M58" s="5" t="str">
        <f>M57</f>
        <v>no, it is the void at the center of a hole.</v>
      </c>
      <c r="N58" s="4" t="s">
        <v>63</v>
      </c>
      <c r="R58" s="2"/>
      <c r="S58" s="1"/>
      <c r="Y58"/>
      <c r="Z58"/>
    </row>
    <row r="59" spans="1:26" ht="41.15" customHeight="1" x14ac:dyDescent="0.35">
      <c r="A59" s="12">
        <f>A58+1</f>
        <v>19</v>
      </c>
      <c r="B59" s="11" t="s">
        <v>62</v>
      </c>
      <c r="C59" s="10" t="s">
        <v>4</v>
      </c>
      <c r="D59" s="9">
        <v>2E-3</v>
      </c>
      <c r="E59" s="9" t="s">
        <v>4</v>
      </c>
      <c r="F59" s="34" t="s">
        <v>4</v>
      </c>
      <c r="G59" s="9" t="str">
        <f>G57</f>
        <v>thread gage + height gage</v>
      </c>
      <c r="H59" s="20" t="s">
        <v>61</v>
      </c>
      <c r="I59" s="20">
        <v>2</v>
      </c>
      <c r="J59" s="20">
        <v>3</v>
      </c>
      <c r="K59" s="7" t="s">
        <v>60</v>
      </c>
      <c r="L59" s="6"/>
      <c r="M59" s="5" t="str">
        <f>M58</f>
        <v>no, it is the void at the center of a hole.</v>
      </c>
      <c r="N59" s="4" t="s">
        <v>59</v>
      </c>
      <c r="R59" s="2"/>
      <c r="S59" s="1"/>
      <c r="Y59"/>
      <c r="Z59"/>
    </row>
  </sheetData>
  <mergeCells count="37">
    <mergeCell ref="K40:L40"/>
    <mergeCell ref="K41:L41"/>
    <mergeCell ref="K42:L42"/>
    <mergeCell ref="K43:L43"/>
    <mergeCell ref="K44:L44"/>
    <mergeCell ref="K46:L46"/>
    <mergeCell ref="A32:A33"/>
    <mergeCell ref="B32:B33"/>
    <mergeCell ref="C32:D32"/>
    <mergeCell ref="E32:F33"/>
    <mergeCell ref="G32:G33"/>
    <mergeCell ref="K47:L47"/>
    <mergeCell ref="K45:L45"/>
    <mergeCell ref="E35:F35"/>
    <mergeCell ref="E36:F36"/>
    <mergeCell ref="E37:F37"/>
    <mergeCell ref="E34:F34"/>
    <mergeCell ref="I39:J39"/>
    <mergeCell ref="H32:I33"/>
    <mergeCell ref="H34:I34"/>
    <mergeCell ref="H35:I35"/>
    <mergeCell ref="H36:I36"/>
    <mergeCell ref="H37:I37"/>
    <mergeCell ref="K48:L48"/>
    <mergeCell ref="K49:L49"/>
    <mergeCell ref="K50:L50"/>
    <mergeCell ref="K51:L51"/>
    <mergeCell ref="K52:L52"/>
    <mergeCell ref="N41:N42"/>
    <mergeCell ref="K58:L58"/>
    <mergeCell ref="K59:L59"/>
    <mergeCell ref="N56:N57"/>
    <mergeCell ref="K53:L53"/>
    <mergeCell ref="K54:L54"/>
    <mergeCell ref="K55:L55"/>
    <mergeCell ref="K56:L56"/>
    <mergeCell ref="K57:L57"/>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1:X56"/>
  <sheetViews>
    <sheetView topLeftCell="C1" zoomScaleNormal="100" workbookViewId="0">
      <selection activeCell="K54" sqref="K54"/>
    </sheetView>
  </sheetViews>
  <sheetFormatPr defaultRowHeight="14.5" x14ac:dyDescent="0.35"/>
  <cols>
    <col min="2" max="2" width="25.6328125" style="3" customWidth="1"/>
    <col min="3" max="6" width="10.6328125" customWidth="1"/>
    <col min="7" max="7" width="14" bestFit="1" customWidth="1"/>
    <col min="9" max="9" width="25.453125" customWidth="1"/>
    <col min="10" max="10" width="11.81640625" customWidth="1"/>
    <col min="11" max="11" width="20.81640625" bestFit="1" customWidth="1"/>
    <col min="12" max="12" width="52.81640625" customWidth="1"/>
    <col min="13" max="13" width="14.81640625" customWidth="1"/>
    <col min="14" max="14" width="10" customWidth="1"/>
    <col min="15" max="15" width="43.54296875" customWidth="1"/>
    <col min="16" max="16" width="45.54296875" customWidth="1"/>
    <col min="17" max="17" width="53.81640625" bestFit="1" customWidth="1"/>
    <col min="18" max="19" width="12.453125" customWidth="1"/>
    <col min="20" max="20" width="12.81640625" customWidth="1"/>
    <col min="21" max="22" width="13" customWidth="1"/>
    <col min="23" max="23" width="20.54296875" style="2" customWidth="1"/>
    <col min="24" max="24" width="24" style="1" customWidth="1"/>
    <col min="25" max="25" width="15.81640625" customWidth="1"/>
    <col min="26" max="26" width="15" customWidth="1"/>
    <col min="27" max="27" width="10.54296875" customWidth="1"/>
  </cols>
  <sheetData>
    <row r="31" spans="1:24" x14ac:dyDescent="0.35">
      <c r="A31" s="12" t="s">
        <v>58</v>
      </c>
    </row>
    <row r="32" spans="1:24" ht="58" customHeight="1" x14ac:dyDescent="0.35">
      <c r="A32" s="32" t="s">
        <v>40</v>
      </c>
      <c r="B32" s="32" t="s">
        <v>57</v>
      </c>
      <c r="C32" s="16" t="s">
        <v>56</v>
      </c>
      <c r="D32" s="15"/>
      <c r="E32" s="31" t="s">
        <v>55</v>
      </c>
      <c r="F32" s="30"/>
      <c r="G32" s="29" t="s">
        <v>54</v>
      </c>
      <c r="H32" s="23" t="s">
        <v>53</v>
      </c>
      <c r="I32" s="23"/>
      <c r="L32" s="2"/>
      <c r="M32" s="1"/>
      <c r="W32"/>
      <c r="X32"/>
    </row>
    <row r="33" spans="1:24" x14ac:dyDescent="0.35">
      <c r="A33" s="28"/>
      <c r="B33" s="28"/>
      <c r="C33" s="27" t="s">
        <v>52</v>
      </c>
      <c r="D33" s="27" t="s">
        <v>51</v>
      </c>
      <c r="E33" s="26"/>
      <c r="F33" s="25"/>
      <c r="G33" s="24"/>
      <c r="H33" s="23"/>
      <c r="I33" s="23"/>
      <c r="L33" s="2"/>
      <c r="M33" s="1"/>
      <c r="W33"/>
      <c r="X33"/>
    </row>
    <row r="34" spans="1:24" ht="50.25" customHeight="1" x14ac:dyDescent="0.35">
      <c r="A34" s="12">
        <v>1</v>
      </c>
      <c r="B34" s="21" t="s">
        <v>158</v>
      </c>
      <c r="C34" s="20">
        <v>1</v>
      </c>
      <c r="D34" s="20">
        <v>3</v>
      </c>
      <c r="E34" s="41" t="s">
        <v>157</v>
      </c>
      <c r="F34" s="41"/>
      <c r="G34" s="19" t="s">
        <v>150</v>
      </c>
      <c r="H34" s="41" t="s">
        <v>156</v>
      </c>
      <c r="I34" s="41"/>
      <c r="L34" s="2"/>
      <c r="M34" s="1"/>
      <c r="W34"/>
      <c r="X34"/>
    </row>
    <row r="35" spans="1:24" ht="50.25" customHeight="1" x14ac:dyDescent="0.35">
      <c r="A35" s="12">
        <v>2</v>
      </c>
      <c r="B35" s="21" t="s">
        <v>155</v>
      </c>
      <c r="C35" s="20">
        <v>0</v>
      </c>
      <c r="D35" s="20">
        <v>1</v>
      </c>
      <c r="E35" s="41" t="s">
        <v>154</v>
      </c>
      <c r="F35" s="41"/>
      <c r="G35" s="22" t="s">
        <v>150</v>
      </c>
      <c r="H35" s="41" t="s">
        <v>153</v>
      </c>
      <c r="I35" s="41"/>
      <c r="L35" s="2"/>
      <c r="M35" s="1"/>
      <c r="W35"/>
      <c r="X35"/>
    </row>
    <row r="36" spans="1:24" ht="50.25" customHeight="1" x14ac:dyDescent="0.35">
      <c r="A36" s="12">
        <v>3</v>
      </c>
      <c r="B36" s="21" t="s">
        <v>152</v>
      </c>
      <c r="C36" s="20">
        <v>0</v>
      </c>
      <c r="D36" s="20">
        <v>1</v>
      </c>
      <c r="E36" s="41" t="s">
        <v>151</v>
      </c>
      <c r="F36" s="41"/>
      <c r="G36" s="19" t="s">
        <v>150</v>
      </c>
      <c r="H36" s="41" t="s">
        <v>149</v>
      </c>
      <c r="I36" s="41"/>
      <c r="L36" s="2"/>
      <c r="M36" s="1"/>
      <c r="W36"/>
      <c r="X36"/>
    </row>
    <row r="38" spans="1:24" x14ac:dyDescent="0.35">
      <c r="A38" s="18" t="s">
        <v>41</v>
      </c>
      <c r="B38" s="14"/>
      <c r="T38" s="2"/>
      <c r="U38" s="1"/>
      <c r="W38"/>
      <c r="X38"/>
    </row>
    <row r="39" spans="1:24" ht="58" customHeight="1" x14ac:dyDescent="0.35">
      <c r="A39" s="12" t="s">
        <v>40</v>
      </c>
      <c r="B39" s="14" t="s">
        <v>39</v>
      </c>
      <c r="C39" s="17" t="s">
        <v>38</v>
      </c>
      <c r="D39" s="14" t="s">
        <v>37</v>
      </c>
      <c r="E39" s="14" t="s">
        <v>36</v>
      </c>
      <c r="F39" s="14" t="s">
        <v>35</v>
      </c>
      <c r="G39" s="14" t="s">
        <v>34</v>
      </c>
      <c r="H39" s="14" t="s">
        <v>33</v>
      </c>
      <c r="I39" s="16" t="s">
        <v>32</v>
      </c>
      <c r="J39" s="15"/>
      <c r="K39" s="14" t="s">
        <v>31</v>
      </c>
      <c r="L39" s="14" t="s">
        <v>30</v>
      </c>
      <c r="R39" s="2"/>
      <c r="S39" s="1"/>
      <c r="W39"/>
      <c r="X39"/>
    </row>
    <row r="40" spans="1:24" ht="41.25" customHeight="1" x14ac:dyDescent="0.35">
      <c r="A40" s="12">
        <v>1</v>
      </c>
      <c r="B40" s="11" t="s">
        <v>134</v>
      </c>
      <c r="C40" s="43">
        <v>0.375</v>
      </c>
      <c r="D40" s="42">
        <v>4.0000000000000002E-4</v>
      </c>
      <c r="E40" s="43">
        <v>0.375</v>
      </c>
      <c r="F40" s="43">
        <v>0.37540000000000001</v>
      </c>
      <c r="G40" s="42" t="s">
        <v>148</v>
      </c>
      <c r="H40" s="20">
        <v>3</v>
      </c>
      <c r="I40" s="7" t="s">
        <v>147</v>
      </c>
      <c r="J40" s="6"/>
      <c r="K40" s="20" t="s">
        <v>131</v>
      </c>
      <c r="L40" s="4" t="s">
        <v>130</v>
      </c>
      <c r="R40" s="2"/>
      <c r="S40" s="1"/>
      <c r="W40"/>
      <c r="X40"/>
    </row>
    <row r="41" spans="1:24" ht="41.25" customHeight="1" x14ac:dyDescent="0.35">
      <c r="A41" s="12">
        <v>2</v>
      </c>
      <c r="B41" s="11" t="s">
        <v>145</v>
      </c>
      <c r="C41" s="47" t="s">
        <v>140</v>
      </c>
      <c r="D41" s="42">
        <v>5.0000000000000001E-3</v>
      </c>
      <c r="E41" s="42" t="s">
        <v>140</v>
      </c>
      <c r="F41" s="42" t="s">
        <v>140</v>
      </c>
      <c r="G41" s="42" t="s">
        <v>139</v>
      </c>
      <c r="H41" s="20">
        <v>0</v>
      </c>
      <c r="I41" s="7" t="s">
        <v>146</v>
      </c>
      <c r="J41" s="6"/>
      <c r="K41" s="20" t="s">
        <v>137</v>
      </c>
      <c r="L41" s="4" t="s">
        <v>143</v>
      </c>
      <c r="R41" s="2"/>
      <c r="S41" s="1"/>
      <c r="W41"/>
      <c r="X41"/>
    </row>
    <row r="42" spans="1:24" ht="41.25" customHeight="1" x14ac:dyDescent="0.35">
      <c r="A42" s="12">
        <v>3</v>
      </c>
      <c r="B42" s="11" t="s">
        <v>145</v>
      </c>
      <c r="C42" s="43" t="s">
        <v>140</v>
      </c>
      <c r="D42" s="42">
        <v>5.0000000000000001E-3</v>
      </c>
      <c r="E42" s="45" t="s">
        <v>140</v>
      </c>
      <c r="F42" s="43" t="s">
        <v>140</v>
      </c>
      <c r="G42" s="46" t="s">
        <v>139</v>
      </c>
      <c r="H42" s="20">
        <v>0</v>
      </c>
      <c r="I42" s="7" t="s">
        <v>144</v>
      </c>
      <c r="J42" s="6"/>
      <c r="K42" s="20" t="s">
        <v>137</v>
      </c>
      <c r="L42" s="4" t="s">
        <v>143</v>
      </c>
      <c r="R42" s="2"/>
      <c r="S42" s="1"/>
      <c r="W42"/>
      <c r="X42"/>
    </row>
    <row r="43" spans="1:24" ht="41.25" customHeight="1" x14ac:dyDescent="0.35">
      <c r="A43" s="12">
        <v>4</v>
      </c>
      <c r="B43" s="11" t="s">
        <v>141</v>
      </c>
      <c r="C43" s="43" t="s">
        <v>140</v>
      </c>
      <c r="D43" s="42">
        <v>5.0000000000000001E-3</v>
      </c>
      <c r="E43" s="43" t="s">
        <v>140</v>
      </c>
      <c r="F43" s="43" t="s">
        <v>140</v>
      </c>
      <c r="G43" s="46" t="s">
        <v>139</v>
      </c>
      <c r="H43" s="20">
        <v>1</v>
      </c>
      <c r="I43" s="7" t="s">
        <v>138</v>
      </c>
      <c r="J43" s="6"/>
      <c r="K43" s="20" t="s">
        <v>137</v>
      </c>
      <c r="L43" s="4" t="s">
        <v>142</v>
      </c>
      <c r="R43" s="2"/>
      <c r="S43" s="1"/>
      <c r="W43"/>
      <c r="X43"/>
    </row>
    <row r="44" spans="1:24" ht="41.25" customHeight="1" x14ac:dyDescent="0.35">
      <c r="A44" s="12">
        <v>5</v>
      </c>
      <c r="B44" s="11" t="s">
        <v>141</v>
      </c>
      <c r="C44" s="45" t="s">
        <v>140</v>
      </c>
      <c r="D44" s="42">
        <v>5.0000000000000001E-3</v>
      </c>
      <c r="E44" s="42" t="s">
        <v>140</v>
      </c>
      <c r="F44" s="42" t="s">
        <v>140</v>
      </c>
      <c r="G44" s="42" t="s">
        <v>139</v>
      </c>
      <c r="H44" s="20">
        <v>1</v>
      </c>
      <c r="I44" s="7" t="s">
        <v>138</v>
      </c>
      <c r="J44" s="6"/>
      <c r="K44" s="20" t="s">
        <v>137</v>
      </c>
      <c r="L44" s="4" t="s">
        <v>136</v>
      </c>
      <c r="P44" s="2"/>
      <c r="Q44" s="1"/>
      <c r="W44"/>
      <c r="X44"/>
    </row>
    <row r="45" spans="1:24" ht="41.25" customHeight="1" x14ac:dyDescent="0.35">
      <c r="A45" s="12">
        <v>6</v>
      </c>
      <c r="B45" s="11" t="s">
        <v>134</v>
      </c>
      <c r="C45" s="45">
        <v>0.16</v>
      </c>
      <c r="D45" s="42">
        <v>5.0000000000000001E-3</v>
      </c>
      <c r="E45" s="42">
        <v>0.155</v>
      </c>
      <c r="F45" s="42">
        <v>0.16500000000000001</v>
      </c>
      <c r="G45" s="44" t="s">
        <v>135</v>
      </c>
      <c r="H45" s="20">
        <v>2</v>
      </c>
      <c r="I45" s="7" t="s">
        <v>132</v>
      </c>
      <c r="J45" s="6"/>
      <c r="K45" s="20" t="s">
        <v>131</v>
      </c>
      <c r="L45" s="4" t="s">
        <v>130</v>
      </c>
      <c r="P45" s="2"/>
      <c r="Q45" s="1"/>
      <c r="W45"/>
      <c r="X45"/>
    </row>
    <row r="46" spans="1:24" ht="41.25" customHeight="1" x14ac:dyDescent="0.35">
      <c r="A46" s="12">
        <v>7</v>
      </c>
      <c r="B46" s="11" t="s">
        <v>134</v>
      </c>
      <c r="C46" s="43">
        <v>0.06</v>
      </c>
      <c r="D46" s="42">
        <v>5.0000000000000001E-3</v>
      </c>
      <c r="E46" s="42">
        <v>5.5E-2</v>
      </c>
      <c r="F46" s="42">
        <v>6.5000000000000002E-2</v>
      </c>
      <c r="G46" s="42" t="s">
        <v>133</v>
      </c>
      <c r="H46" s="20">
        <v>2</v>
      </c>
      <c r="I46" s="7" t="s">
        <v>132</v>
      </c>
      <c r="J46" s="6"/>
      <c r="K46" s="20" t="s">
        <v>131</v>
      </c>
      <c r="L46" s="4" t="s">
        <v>130</v>
      </c>
      <c r="P46" s="2"/>
      <c r="Q46" s="1"/>
      <c r="W46"/>
      <c r="X46"/>
    </row>
    <row r="47" spans="1:24" ht="41.25" customHeight="1" x14ac:dyDescent="0.35">
      <c r="A47" s="12">
        <v>8</v>
      </c>
      <c r="B47" s="11"/>
      <c r="C47" s="43"/>
      <c r="D47" s="42"/>
      <c r="E47" s="42"/>
      <c r="F47" s="42"/>
      <c r="G47" s="42"/>
      <c r="H47" s="20"/>
      <c r="I47" s="7"/>
      <c r="J47" s="6"/>
      <c r="K47" s="20"/>
      <c r="L47" s="4"/>
      <c r="P47" s="2"/>
      <c r="Q47" s="1"/>
      <c r="W47"/>
      <c r="X47"/>
    </row>
    <row r="48" spans="1:24" ht="41.25" customHeight="1" x14ac:dyDescent="0.35">
      <c r="A48" s="12">
        <v>9</v>
      </c>
      <c r="B48" s="11"/>
      <c r="C48" s="43"/>
      <c r="D48" s="42"/>
      <c r="E48" s="42"/>
      <c r="F48" s="42"/>
      <c r="G48" s="42"/>
      <c r="H48" s="20"/>
      <c r="I48" s="7"/>
      <c r="J48" s="6"/>
      <c r="K48" s="20"/>
      <c r="L48" s="4"/>
      <c r="P48" s="2"/>
      <c r="Q48" s="1"/>
      <c r="W48"/>
      <c r="X48"/>
    </row>
    <row r="49" spans="1:24" ht="41.25" customHeight="1" x14ac:dyDescent="0.35">
      <c r="A49" s="12">
        <v>10</v>
      </c>
      <c r="B49" s="11"/>
      <c r="C49" s="43"/>
      <c r="D49" s="42"/>
      <c r="E49" s="42"/>
      <c r="F49" s="42"/>
      <c r="G49" s="42"/>
      <c r="H49" s="20"/>
      <c r="I49" s="7"/>
      <c r="J49" s="6"/>
      <c r="K49" s="20"/>
      <c r="L49" s="4"/>
      <c r="P49" s="2"/>
      <c r="Q49" s="1"/>
      <c r="W49"/>
      <c r="X49"/>
    </row>
    <row r="50" spans="1:24" x14ac:dyDescent="0.35">
      <c r="M50" s="2"/>
      <c r="N50" s="1"/>
    </row>
    <row r="52" spans="1:24" x14ac:dyDescent="0.35">
      <c r="M52" s="2"/>
      <c r="N52" s="1"/>
    </row>
    <row r="53" spans="1:24" x14ac:dyDescent="0.35">
      <c r="M53" s="2"/>
      <c r="N53" s="1"/>
    </row>
    <row r="54" spans="1:24" x14ac:dyDescent="0.35">
      <c r="M54" s="2"/>
      <c r="N54" s="1"/>
    </row>
    <row r="55" spans="1:24" x14ac:dyDescent="0.35">
      <c r="M55" s="2"/>
      <c r="N55" s="1"/>
    </row>
    <row r="56" spans="1:24" x14ac:dyDescent="0.35">
      <c r="M56" s="2"/>
      <c r="N56" s="1"/>
    </row>
  </sheetData>
  <mergeCells count="23">
    <mergeCell ref="A32:A33"/>
    <mergeCell ref="B32:B33"/>
    <mergeCell ref="C32:D32"/>
    <mergeCell ref="E32:F33"/>
    <mergeCell ref="G32:G33"/>
    <mergeCell ref="I39:J39"/>
    <mergeCell ref="I40:J40"/>
    <mergeCell ref="I41:J41"/>
    <mergeCell ref="I42:J42"/>
    <mergeCell ref="I43:J43"/>
    <mergeCell ref="H32:I33"/>
    <mergeCell ref="E34:F34"/>
    <mergeCell ref="H34:I34"/>
    <mergeCell ref="E35:F35"/>
    <mergeCell ref="H35:I35"/>
    <mergeCell ref="E36:F36"/>
    <mergeCell ref="H36:I36"/>
    <mergeCell ref="I45:J45"/>
    <mergeCell ref="I46:J46"/>
    <mergeCell ref="I47:J47"/>
    <mergeCell ref="I48:J48"/>
    <mergeCell ref="I49:J49"/>
    <mergeCell ref="I44:J44"/>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1:X56"/>
  <sheetViews>
    <sheetView topLeftCell="C1" zoomScaleNormal="100" workbookViewId="0">
      <selection activeCell="L40" sqref="L40"/>
    </sheetView>
  </sheetViews>
  <sheetFormatPr defaultRowHeight="14.5" x14ac:dyDescent="0.35"/>
  <cols>
    <col min="2" max="2" width="25.6328125" style="3" customWidth="1"/>
    <col min="3" max="6" width="10.6328125" customWidth="1"/>
    <col min="7" max="7" width="14" bestFit="1" customWidth="1"/>
    <col min="9" max="9" width="25.453125" customWidth="1"/>
    <col min="10" max="10" width="11.81640625" customWidth="1"/>
    <col min="11" max="11" width="20.81640625" bestFit="1" customWidth="1"/>
    <col min="12" max="12" width="52.81640625" customWidth="1"/>
    <col min="13" max="13" width="14.81640625" customWidth="1"/>
    <col min="14" max="14" width="10" customWidth="1"/>
    <col min="15" max="15" width="43.54296875" customWidth="1"/>
    <col min="16" max="16" width="45.54296875" customWidth="1"/>
    <col min="17" max="17" width="53.81640625" bestFit="1" customWidth="1"/>
    <col min="18" max="19" width="12.453125" customWidth="1"/>
    <col min="20" max="20" width="12.81640625" customWidth="1"/>
    <col min="21" max="22" width="13" customWidth="1"/>
    <col min="23" max="23" width="20.54296875" style="2" customWidth="1"/>
    <col min="24" max="24" width="24" style="1" customWidth="1"/>
    <col min="25" max="25" width="15.81640625" customWidth="1"/>
    <col min="26" max="26" width="15" customWidth="1"/>
    <col min="27" max="27" width="10.54296875" customWidth="1"/>
  </cols>
  <sheetData>
    <row r="31" spans="1:24" x14ac:dyDescent="0.35">
      <c r="A31" s="12" t="s">
        <v>58</v>
      </c>
    </row>
    <row r="32" spans="1:24" ht="58" customHeight="1" x14ac:dyDescent="0.35">
      <c r="A32" s="32" t="s">
        <v>40</v>
      </c>
      <c r="B32" s="32" t="s">
        <v>57</v>
      </c>
      <c r="C32" s="16" t="s">
        <v>56</v>
      </c>
      <c r="D32" s="15"/>
      <c r="E32" s="31" t="s">
        <v>55</v>
      </c>
      <c r="F32" s="30"/>
      <c r="G32" s="29" t="s">
        <v>54</v>
      </c>
      <c r="H32" s="23" t="s">
        <v>53</v>
      </c>
      <c r="I32" s="23"/>
      <c r="L32" s="2"/>
      <c r="M32" s="1"/>
      <c r="W32"/>
      <c r="X32"/>
    </row>
    <row r="33" spans="1:24" x14ac:dyDescent="0.35">
      <c r="A33" s="28"/>
      <c r="B33" s="28"/>
      <c r="C33" s="27" t="s">
        <v>52</v>
      </c>
      <c r="D33" s="27" t="s">
        <v>51</v>
      </c>
      <c r="E33" s="26"/>
      <c r="F33" s="25"/>
      <c r="G33" s="24"/>
      <c r="H33" s="23"/>
      <c r="I33" s="23"/>
      <c r="L33" s="2"/>
      <c r="M33" s="1"/>
      <c r="W33"/>
      <c r="X33"/>
    </row>
    <row r="34" spans="1:24" ht="50.25" customHeight="1" x14ac:dyDescent="0.35">
      <c r="A34" s="12">
        <v>1</v>
      </c>
      <c r="B34" s="21" t="s">
        <v>171</v>
      </c>
      <c r="C34" s="20">
        <v>1</v>
      </c>
      <c r="D34" s="20">
        <v>1</v>
      </c>
      <c r="E34" s="41" t="s">
        <v>170</v>
      </c>
      <c r="F34" s="41"/>
      <c r="G34" s="19" t="s">
        <v>169</v>
      </c>
      <c r="H34" s="41" t="s">
        <v>168</v>
      </c>
      <c r="I34" s="41"/>
      <c r="L34" s="2"/>
      <c r="M34" s="1"/>
      <c r="W34"/>
      <c r="X34"/>
    </row>
    <row r="35" spans="1:24" ht="50.25" customHeight="1" x14ac:dyDescent="0.35">
      <c r="A35" s="12">
        <v>2</v>
      </c>
      <c r="B35" s="21" t="s">
        <v>167</v>
      </c>
      <c r="C35" s="20">
        <v>2</v>
      </c>
      <c r="D35" s="20">
        <v>2</v>
      </c>
      <c r="E35" s="41" t="s">
        <v>166</v>
      </c>
      <c r="F35" s="41"/>
      <c r="G35" s="22" t="s">
        <v>131</v>
      </c>
      <c r="H35" s="41" t="s">
        <v>165</v>
      </c>
      <c r="I35" s="41"/>
      <c r="L35" s="2"/>
      <c r="M35" s="1"/>
      <c r="W35"/>
      <c r="X35"/>
    </row>
    <row r="36" spans="1:24" ht="50.25" customHeight="1" x14ac:dyDescent="0.35">
      <c r="A36" s="12">
        <v>3</v>
      </c>
      <c r="B36" s="21"/>
      <c r="C36" s="20"/>
      <c r="D36" s="20"/>
      <c r="E36" s="41"/>
      <c r="F36" s="41"/>
      <c r="G36" s="19"/>
      <c r="H36" s="41"/>
      <c r="I36" s="41"/>
      <c r="L36" s="2"/>
      <c r="M36" s="1"/>
      <c r="W36"/>
      <c r="X36"/>
    </row>
    <row r="38" spans="1:24" x14ac:dyDescent="0.35">
      <c r="A38" s="18" t="s">
        <v>41</v>
      </c>
      <c r="B38" s="14"/>
      <c r="T38" s="2"/>
      <c r="U38" s="1"/>
      <c r="W38"/>
      <c r="X38"/>
    </row>
    <row r="39" spans="1:24" ht="58" customHeight="1" x14ac:dyDescent="0.35">
      <c r="A39" s="12" t="s">
        <v>40</v>
      </c>
      <c r="B39" s="14" t="s">
        <v>39</v>
      </c>
      <c r="C39" s="17" t="s">
        <v>38</v>
      </c>
      <c r="D39" s="14" t="s">
        <v>37</v>
      </c>
      <c r="E39" s="14" t="s">
        <v>36</v>
      </c>
      <c r="F39" s="14" t="s">
        <v>35</v>
      </c>
      <c r="G39" s="14" t="s">
        <v>34</v>
      </c>
      <c r="H39" s="14" t="s">
        <v>33</v>
      </c>
      <c r="I39" s="16" t="s">
        <v>32</v>
      </c>
      <c r="J39" s="15"/>
      <c r="K39" s="14" t="s">
        <v>31</v>
      </c>
      <c r="L39" s="14" t="s">
        <v>30</v>
      </c>
      <c r="R39" s="2"/>
      <c r="S39" s="1"/>
      <c r="W39"/>
      <c r="X39"/>
    </row>
    <row r="40" spans="1:24" ht="41.25" customHeight="1" x14ac:dyDescent="0.35">
      <c r="A40" s="12">
        <v>1</v>
      </c>
      <c r="B40" s="11" t="s">
        <v>164</v>
      </c>
      <c r="C40" s="43">
        <v>0.125</v>
      </c>
      <c r="D40" s="42">
        <v>6.9999999999999994E-5</v>
      </c>
      <c r="E40" s="43">
        <v>0.37454999999999999</v>
      </c>
      <c r="F40" s="43">
        <v>0.37454999999999999</v>
      </c>
      <c r="G40" s="42" t="s">
        <v>148</v>
      </c>
      <c r="H40" s="20">
        <v>1</v>
      </c>
      <c r="I40" s="7" t="s">
        <v>163</v>
      </c>
      <c r="J40" s="6"/>
      <c r="K40" s="20" t="s">
        <v>131</v>
      </c>
      <c r="L40" s="4" t="s">
        <v>130</v>
      </c>
      <c r="R40" s="2"/>
      <c r="S40" s="1"/>
      <c r="W40"/>
      <c r="X40"/>
    </row>
    <row r="41" spans="1:24" ht="41.25" customHeight="1" x14ac:dyDescent="0.35">
      <c r="A41" s="12">
        <v>2</v>
      </c>
      <c r="B41" s="11" t="s">
        <v>162</v>
      </c>
      <c r="C41" s="47">
        <v>2.5</v>
      </c>
      <c r="D41" s="42">
        <v>5.0000000000000001E-3</v>
      </c>
      <c r="E41" s="42">
        <v>2.5049999999999999</v>
      </c>
      <c r="F41" s="42">
        <v>2.4950000000000001</v>
      </c>
      <c r="G41" s="42" t="s">
        <v>161</v>
      </c>
      <c r="H41" s="20">
        <v>0</v>
      </c>
      <c r="I41" s="7" t="s">
        <v>160</v>
      </c>
      <c r="J41" s="6"/>
      <c r="K41" s="20" t="s">
        <v>131</v>
      </c>
      <c r="L41" s="4" t="s">
        <v>159</v>
      </c>
      <c r="R41" s="2"/>
      <c r="S41" s="1"/>
      <c r="W41"/>
      <c r="X41"/>
    </row>
    <row r="42" spans="1:24" ht="41.25" customHeight="1" x14ac:dyDescent="0.35">
      <c r="A42" s="12">
        <v>3</v>
      </c>
      <c r="B42" s="11"/>
      <c r="C42" s="43"/>
      <c r="D42" s="42"/>
      <c r="E42" s="45"/>
      <c r="F42" s="43"/>
      <c r="G42" s="46"/>
      <c r="H42" s="20"/>
      <c r="I42" s="7"/>
      <c r="J42" s="6"/>
      <c r="K42" s="20"/>
      <c r="L42" s="4"/>
      <c r="R42" s="2"/>
      <c r="S42" s="1"/>
      <c r="W42"/>
      <c r="X42"/>
    </row>
    <row r="43" spans="1:24" ht="41.25" customHeight="1" x14ac:dyDescent="0.35">
      <c r="A43" s="12">
        <v>4</v>
      </c>
      <c r="B43" s="11"/>
      <c r="C43" s="43"/>
      <c r="D43" s="42"/>
      <c r="E43" s="43"/>
      <c r="F43" s="43"/>
      <c r="G43" s="46"/>
      <c r="H43" s="20"/>
      <c r="I43" s="7"/>
      <c r="J43" s="6"/>
      <c r="K43" s="20"/>
      <c r="L43" s="4"/>
      <c r="R43" s="2"/>
      <c r="S43" s="1"/>
      <c r="W43"/>
      <c r="X43"/>
    </row>
    <row r="44" spans="1:24" ht="41.25" customHeight="1" x14ac:dyDescent="0.35">
      <c r="A44" s="12">
        <v>5</v>
      </c>
      <c r="B44" s="11"/>
      <c r="C44" s="45"/>
      <c r="D44" s="42"/>
      <c r="E44" s="42"/>
      <c r="F44" s="42"/>
      <c r="G44" s="42"/>
      <c r="H44" s="20"/>
      <c r="I44" s="7"/>
      <c r="J44" s="6"/>
      <c r="K44" s="20"/>
      <c r="L44" s="4"/>
      <c r="P44" s="2"/>
      <c r="Q44" s="1"/>
      <c r="W44"/>
      <c r="X44"/>
    </row>
    <row r="45" spans="1:24" ht="41.25" customHeight="1" x14ac:dyDescent="0.35">
      <c r="A45" s="12">
        <v>6</v>
      </c>
      <c r="B45" s="11"/>
      <c r="C45" s="45"/>
      <c r="D45" s="42"/>
      <c r="E45" s="42"/>
      <c r="F45" s="42"/>
      <c r="G45" s="44"/>
      <c r="H45" s="20"/>
      <c r="I45" s="7"/>
      <c r="J45" s="6"/>
      <c r="K45" s="20"/>
      <c r="L45" s="4"/>
      <c r="P45" s="2"/>
      <c r="Q45" s="1"/>
      <c r="W45"/>
      <c r="X45"/>
    </row>
    <row r="46" spans="1:24" ht="41.25" customHeight="1" x14ac:dyDescent="0.35">
      <c r="A46" s="12">
        <v>7</v>
      </c>
      <c r="B46" s="11"/>
      <c r="C46" s="43"/>
      <c r="D46" s="42"/>
      <c r="E46" s="42"/>
      <c r="F46" s="42"/>
      <c r="G46" s="42"/>
      <c r="H46" s="20"/>
      <c r="I46" s="7"/>
      <c r="J46" s="6"/>
      <c r="K46" s="20"/>
      <c r="L46" s="4"/>
      <c r="P46" s="2"/>
      <c r="Q46" s="1"/>
      <c r="W46"/>
      <c r="X46"/>
    </row>
    <row r="47" spans="1:24" ht="41.25" customHeight="1" x14ac:dyDescent="0.35">
      <c r="A47" s="12">
        <v>8</v>
      </c>
      <c r="B47" s="11"/>
      <c r="C47" s="43"/>
      <c r="D47" s="42"/>
      <c r="E47" s="42"/>
      <c r="F47" s="42"/>
      <c r="G47" s="42"/>
      <c r="H47" s="20"/>
      <c r="I47" s="7"/>
      <c r="J47" s="6"/>
      <c r="K47" s="20"/>
      <c r="L47" s="4"/>
      <c r="P47" s="2"/>
      <c r="Q47" s="1"/>
      <c r="W47"/>
      <c r="X47"/>
    </row>
    <row r="48" spans="1:24" ht="41.25" customHeight="1" x14ac:dyDescent="0.35">
      <c r="A48" s="12">
        <v>9</v>
      </c>
      <c r="B48" s="11"/>
      <c r="C48" s="43"/>
      <c r="D48" s="42"/>
      <c r="E48" s="42"/>
      <c r="F48" s="42"/>
      <c r="G48" s="42"/>
      <c r="H48" s="20"/>
      <c r="I48" s="7"/>
      <c r="J48" s="6"/>
      <c r="K48" s="20"/>
      <c r="L48" s="4"/>
      <c r="P48" s="2"/>
      <c r="Q48" s="1"/>
      <c r="W48"/>
      <c r="X48"/>
    </row>
    <row r="49" spans="1:24" ht="41.25" customHeight="1" x14ac:dyDescent="0.35">
      <c r="A49" s="12">
        <v>10</v>
      </c>
      <c r="B49" s="11"/>
      <c r="C49" s="43"/>
      <c r="D49" s="42"/>
      <c r="E49" s="42"/>
      <c r="F49" s="42"/>
      <c r="G49" s="42"/>
      <c r="H49" s="20"/>
      <c r="I49" s="7"/>
      <c r="J49" s="6"/>
      <c r="K49" s="20"/>
      <c r="L49" s="4"/>
      <c r="P49" s="2"/>
      <c r="Q49" s="1"/>
      <c r="W49"/>
      <c r="X49"/>
    </row>
    <row r="50" spans="1:24" x14ac:dyDescent="0.35">
      <c r="M50" s="2"/>
      <c r="N50" s="1"/>
    </row>
    <row r="52" spans="1:24" x14ac:dyDescent="0.35">
      <c r="M52" s="2"/>
      <c r="N52" s="1"/>
    </row>
    <row r="53" spans="1:24" x14ac:dyDescent="0.35">
      <c r="M53" s="2"/>
      <c r="N53" s="1"/>
    </row>
    <row r="54" spans="1:24" x14ac:dyDescent="0.35">
      <c r="M54" s="2"/>
      <c r="N54" s="1"/>
    </row>
    <row r="55" spans="1:24" x14ac:dyDescent="0.35">
      <c r="M55" s="2"/>
      <c r="N55" s="1"/>
    </row>
    <row r="56" spans="1:24" x14ac:dyDescent="0.35">
      <c r="M56" s="2"/>
      <c r="N56" s="1"/>
    </row>
  </sheetData>
  <mergeCells count="23">
    <mergeCell ref="A32:A33"/>
    <mergeCell ref="B32:B33"/>
    <mergeCell ref="C32:D32"/>
    <mergeCell ref="E32:F33"/>
    <mergeCell ref="G32:G33"/>
    <mergeCell ref="I39:J39"/>
    <mergeCell ref="I40:J40"/>
    <mergeCell ref="I41:J41"/>
    <mergeCell ref="I42:J42"/>
    <mergeCell ref="I43:J43"/>
    <mergeCell ref="H32:I33"/>
    <mergeCell ref="E34:F34"/>
    <mergeCell ref="H34:I34"/>
    <mergeCell ref="E35:F35"/>
    <mergeCell ref="H35:I35"/>
    <mergeCell ref="E36:F36"/>
    <mergeCell ref="H36:I36"/>
    <mergeCell ref="I45:J45"/>
    <mergeCell ref="I46:J46"/>
    <mergeCell ref="I47:J47"/>
    <mergeCell ref="I48:J48"/>
    <mergeCell ref="I49:J49"/>
    <mergeCell ref="I44:J44"/>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1:X56"/>
  <sheetViews>
    <sheetView topLeftCell="B19" zoomScaleNormal="100" workbookViewId="0">
      <selection activeCell="H36" sqref="H36:I36"/>
    </sheetView>
  </sheetViews>
  <sheetFormatPr defaultRowHeight="14.5" x14ac:dyDescent="0.35"/>
  <cols>
    <col min="2" max="2" width="25.6328125" style="3" customWidth="1"/>
    <col min="3" max="6" width="10.6328125" customWidth="1"/>
    <col min="7" max="7" width="14" bestFit="1" customWidth="1"/>
    <col min="9" max="9" width="25.453125" customWidth="1"/>
    <col min="10" max="10" width="11.90625" customWidth="1"/>
    <col min="11" max="11" width="20.90625" bestFit="1" customWidth="1"/>
    <col min="12" max="12" width="52.90625" customWidth="1"/>
    <col min="13" max="13" width="14.90625" customWidth="1"/>
    <col min="14" max="14" width="10" customWidth="1"/>
    <col min="15" max="15" width="43.54296875" customWidth="1"/>
    <col min="16" max="16" width="45.54296875" customWidth="1"/>
    <col min="17" max="17" width="53.90625" bestFit="1" customWidth="1"/>
    <col min="18" max="19" width="12.453125" customWidth="1"/>
    <col min="20" max="20" width="12.90625" customWidth="1"/>
    <col min="21" max="22" width="13" customWidth="1"/>
    <col min="23" max="23" width="20.54296875" style="2" customWidth="1"/>
    <col min="24" max="24" width="24" style="1" customWidth="1"/>
    <col min="25" max="25" width="15.90625" customWidth="1"/>
    <col min="26" max="26" width="15" customWidth="1"/>
    <col min="27" max="27" width="10.54296875" customWidth="1"/>
  </cols>
  <sheetData>
    <row r="31" spans="1:24" x14ac:dyDescent="0.35">
      <c r="A31" s="12" t="s">
        <v>58</v>
      </c>
    </row>
    <row r="32" spans="1:24" ht="58" customHeight="1" x14ac:dyDescent="0.35">
      <c r="A32" s="32" t="s">
        <v>40</v>
      </c>
      <c r="B32" s="32" t="s">
        <v>57</v>
      </c>
      <c r="C32" s="16" t="s">
        <v>56</v>
      </c>
      <c r="D32" s="15"/>
      <c r="E32" s="31" t="s">
        <v>55</v>
      </c>
      <c r="F32" s="30"/>
      <c r="G32" s="29" t="s">
        <v>54</v>
      </c>
      <c r="H32" s="23" t="s">
        <v>53</v>
      </c>
      <c r="I32" s="23"/>
      <c r="L32" s="2"/>
      <c r="M32" s="1"/>
      <c r="W32"/>
      <c r="X32"/>
    </row>
    <row r="33" spans="1:24" x14ac:dyDescent="0.35">
      <c r="A33" s="28"/>
      <c r="B33" s="28"/>
      <c r="C33" s="27" t="s">
        <v>52</v>
      </c>
      <c r="D33" s="27" t="s">
        <v>51</v>
      </c>
      <c r="E33" s="26"/>
      <c r="F33" s="25"/>
      <c r="G33" s="24"/>
      <c r="H33" s="23"/>
      <c r="I33" s="23"/>
      <c r="L33" s="2"/>
      <c r="M33" s="1"/>
      <c r="W33"/>
      <c r="X33"/>
    </row>
    <row r="34" spans="1:24" ht="50.25" customHeight="1" x14ac:dyDescent="0.35">
      <c r="A34" s="12">
        <v>1</v>
      </c>
      <c r="B34" s="21" t="s">
        <v>194</v>
      </c>
      <c r="C34" s="20">
        <v>2</v>
      </c>
      <c r="D34" s="20">
        <v>2</v>
      </c>
      <c r="E34" s="41" t="s">
        <v>193</v>
      </c>
      <c r="F34" s="41"/>
      <c r="G34" s="19" t="s">
        <v>27</v>
      </c>
      <c r="H34" s="41" t="s">
        <v>192</v>
      </c>
      <c r="I34" s="41"/>
      <c r="L34" s="2"/>
      <c r="M34" s="1"/>
      <c r="W34"/>
      <c r="X34"/>
    </row>
    <row r="35" spans="1:24" ht="50.25" customHeight="1" x14ac:dyDescent="0.35">
      <c r="A35" s="12">
        <v>2</v>
      </c>
      <c r="B35" s="21" t="s">
        <v>191</v>
      </c>
      <c r="C35" s="20">
        <v>1</v>
      </c>
      <c r="D35" s="20">
        <v>0</v>
      </c>
      <c r="E35" s="41" t="s">
        <v>190</v>
      </c>
      <c r="F35" s="41"/>
      <c r="G35" s="22" t="s">
        <v>189</v>
      </c>
      <c r="H35" s="41" t="s">
        <v>188</v>
      </c>
      <c r="I35" s="41"/>
      <c r="L35" s="2"/>
      <c r="M35" s="1"/>
      <c r="W35"/>
      <c r="X35"/>
    </row>
    <row r="36" spans="1:24" ht="50.25" customHeight="1" x14ac:dyDescent="0.35">
      <c r="A36" s="12">
        <v>3</v>
      </c>
      <c r="B36" s="21"/>
      <c r="C36" s="20"/>
      <c r="D36" s="20"/>
      <c r="E36" s="41"/>
      <c r="F36" s="41"/>
      <c r="G36" s="19"/>
      <c r="H36" s="41"/>
      <c r="I36" s="41"/>
      <c r="L36" s="2"/>
      <c r="M36" s="1"/>
      <c r="W36"/>
      <c r="X36"/>
    </row>
    <row r="38" spans="1:24" x14ac:dyDescent="0.35">
      <c r="A38" s="18" t="s">
        <v>41</v>
      </c>
      <c r="B38" s="14"/>
      <c r="T38" s="2"/>
      <c r="U38" s="1"/>
      <c r="W38"/>
      <c r="X38"/>
    </row>
    <row r="39" spans="1:24" ht="58" customHeight="1" x14ac:dyDescent="0.35">
      <c r="A39" s="12" t="s">
        <v>40</v>
      </c>
      <c r="B39" s="14" t="s">
        <v>39</v>
      </c>
      <c r="C39" s="17" t="s">
        <v>38</v>
      </c>
      <c r="D39" s="14" t="s">
        <v>37</v>
      </c>
      <c r="E39" s="14" t="s">
        <v>36</v>
      </c>
      <c r="F39" s="14" t="s">
        <v>35</v>
      </c>
      <c r="G39" s="14" t="s">
        <v>34</v>
      </c>
      <c r="H39" s="14" t="s">
        <v>33</v>
      </c>
      <c r="I39" s="16" t="s">
        <v>32</v>
      </c>
      <c r="J39" s="15"/>
      <c r="K39" s="14" t="s">
        <v>31</v>
      </c>
      <c r="L39" s="14" t="s">
        <v>30</v>
      </c>
      <c r="R39" s="2"/>
      <c r="S39" s="1"/>
      <c r="W39"/>
      <c r="X39"/>
    </row>
    <row r="40" spans="1:24" ht="41.25" customHeight="1" x14ac:dyDescent="0.35">
      <c r="A40" s="12">
        <v>1</v>
      </c>
      <c r="B40" s="11" t="s">
        <v>187</v>
      </c>
      <c r="C40" s="43">
        <v>0.25</v>
      </c>
      <c r="D40" s="42">
        <v>6.9999999999999999E-4</v>
      </c>
      <c r="E40" s="47">
        <v>0.24940000000000001</v>
      </c>
      <c r="F40" s="47">
        <v>0.25009999999999999</v>
      </c>
      <c r="G40" s="42" t="s">
        <v>46</v>
      </c>
      <c r="H40" s="20">
        <v>0</v>
      </c>
      <c r="I40" s="7" t="s">
        <v>186</v>
      </c>
      <c r="J40" s="6"/>
      <c r="K40" s="20" t="s">
        <v>27</v>
      </c>
      <c r="L40" s="4" t="s">
        <v>185</v>
      </c>
      <c r="R40" s="2"/>
      <c r="S40" s="1"/>
      <c r="W40"/>
      <c r="X40"/>
    </row>
    <row r="41" spans="1:24" ht="41.25" customHeight="1" x14ac:dyDescent="0.35">
      <c r="A41" s="12">
        <v>2</v>
      </c>
      <c r="B41" s="11" t="s">
        <v>184</v>
      </c>
      <c r="C41" s="47" t="s">
        <v>183</v>
      </c>
      <c r="D41" s="42">
        <v>5.0000000000000001E-3</v>
      </c>
      <c r="E41" s="42">
        <v>0.24429999999999999</v>
      </c>
      <c r="F41" s="42" t="s">
        <v>183</v>
      </c>
      <c r="G41" s="44" t="s">
        <v>182</v>
      </c>
      <c r="H41" s="20">
        <v>2</v>
      </c>
      <c r="I41" s="7" t="s">
        <v>181</v>
      </c>
      <c r="J41" s="6"/>
      <c r="K41" s="20" t="s">
        <v>27</v>
      </c>
      <c r="L41" s="4" t="s">
        <v>180</v>
      </c>
      <c r="R41" s="2"/>
      <c r="S41" s="1"/>
      <c r="W41"/>
      <c r="X41"/>
    </row>
    <row r="42" spans="1:24" ht="41.25" customHeight="1" x14ac:dyDescent="0.35">
      <c r="A42" s="12">
        <v>3</v>
      </c>
      <c r="B42" s="11" t="s">
        <v>179</v>
      </c>
      <c r="C42" s="43" t="s">
        <v>4</v>
      </c>
      <c r="D42" s="42">
        <v>0.01</v>
      </c>
      <c r="E42" s="45" t="s">
        <v>4</v>
      </c>
      <c r="F42" s="43" t="s">
        <v>4</v>
      </c>
      <c r="G42" s="46" t="s">
        <v>174</v>
      </c>
      <c r="H42" s="20">
        <v>1</v>
      </c>
      <c r="I42" s="7" t="s">
        <v>178</v>
      </c>
      <c r="J42" s="6"/>
      <c r="K42" s="20" t="s">
        <v>177</v>
      </c>
      <c r="L42" s="4" t="s">
        <v>176</v>
      </c>
      <c r="R42" s="2"/>
      <c r="S42" s="1"/>
      <c r="W42"/>
      <c r="X42"/>
    </row>
    <row r="43" spans="1:24" ht="41.25" customHeight="1" x14ac:dyDescent="0.35">
      <c r="A43" s="12">
        <v>4</v>
      </c>
      <c r="B43" s="11" t="s">
        <v>175</v>
      </c>
      <c r="C43" s="43" t="s">
        <v>4</v>
      </c>
      <c r="D43" s="42">
        <v>0.05</v>
      </c>
      <c r="E43" s="43" t="s">
        <v>4</v>
      </c>
      <c r="F43" s="43" t="s">
        <v>4</v>
      </c>
      <c r="G43" s="46" t="s">
        <v>174</v>
      </c>
      <c r="H43" s="20">
        <v>1</v>
      </c>
      <c r="I43" s="7" t="s">
        <v>173</v>
      </c>
      <c r="J43" s="6"/>
      <c r="K43" s="20" t="s">
        <v>27</v>
      </c>
      <c r="L43" s="4" t="s">
        <v>172</v>
      </c>
      <c r="R43" s="2"/>
      <c r="S43" s="1"/>
      <c r="W43"/>
      <c r="X43"/>
    </row>
    <row r="44" spans="1:24" ht="41.25" customHeight="1" x14ac:dyDescent="0.35">
      <c r="A44" s="12">
        <v>5</v>
      </c>
      <c r="B44" s="11"/>
      <c r="C44" s="45"/>
      <c r="D44" s="42"/>
      <c r="E44" s="42"/>
      <c r="F44" s="42"/>
      <c r="G44" s="42"/>
      <c r="H44" s="20"/>
      <c r="I44" s="7"/>
      <c r="J44" s="6"/>
      <c r="K44" s="20"/>
      <c r="L44" s="4"/>
      <c r="P44" s="2"/>
      <c r="Q44" s="1"/>
      <c r="W44"/>
      <c r="X44"/>
    </row>
    <row r="45" spans="1:24" ht="41.25" customHeight="1" x14ac:dyDescent="0.35">
      <c r="A45" s="12">
        <v>6</v>
      </c>
      <c r="B45" s="11"/>
      <c r="C45" s="45"/>
      <c r="D45" s="42"/>
      <c r="E45" s="42"/>
      <c r="F45" s="42"/>
      <c r="G45" s="44"/>
      <c r="H45" s="20"/>
      <c r="I45" s="7"/>
      <c r="J45" s="6"/>
      <c r="K45" s="20"/>
      <c r="L45" s="4"/>
      <c r="P45" s="2"/>
      <c r="Q45" s="1"/>
      <c r="W45"/>
      <c r="X45"/>
    </row>
    <row r="46" spans="1:24" ht="41.25" customHeight="1" x14ac:dyDescent="0.35">
      <c r="A46" s="12">
        <v>7</v>
      </c>
      <c r="B46" s="11"/>
      <c r="C46" s="43"/>
      <c r="D46" s="42"/>
      <c r="E46" s="42"/>
      <c r="F46" s="42"/>
      <c r="G46" s="42"/>
      <c r="H46" s="20"/>
      <c r="I46" s="7"/>
      <c r="J46" s="6"/>
      <c r="K46" s="20"/>
      <c r="L46" s="4"/>
      <c r="P46" s="2"/>
      <c r="Q46" s="1"/>
      <c r="W46"/>
      <c r="X46"/>
    </row>
    <row r="47" spans="1:24" ht="41.25" customHeight="1" x14ac:dyDescent="0.35">
      <c r="A47" s="12">
        <v>8</v>
      </c>
      <c r="B47" s="11"/>
      <c r="C47" s="43"/>
      <c r="D47" s="42"/>
      <c r="E47" s="42"/>
      <c r="F47" s="42"/>
      <c r="G47" s="42"/>
      <c r="H47" s="20"/>
      <c r="I47" s="7"/>
      <c r="J47" s="6"/>
      <c r="K47" s="20"/>
      <c r="L47" s="4"/>
      <c r="P47" s="2"/>
      <c r="Q47" s="1"/>
      <c r="W47"/>
      <c r="X47"/>
    </row>
    <row r="48" spans="1:24" ht="41.25" customHeight="1" x14ac:dyDescent="0.35">
      <c r="A48" s="12">
        <v>9</v>
      </c>
      <c r="B48" s="11"/>
      <c r="C48" s="43"/>
      <c r="D48" s="42"/>
      <c r="E48" s="42"/>
      <c r="F48" s="42"/>
      <c r="G48" s="42"/>
      <c r="H48" s="20"/>
      <c r="I48" s="7"/>
      <c r="J48" s="6"/>
      <c r="K48" s="20"/>
      <c r="L48" s="4"/>
      <c r="P48" s="2"/>
      <c r="Q48" s="1"/>
      <c r="W48"/>
      <c r="X48"/>
    </row>
    <row r="49" spans="1:24" ht="41.25" customHeight="1" x14ac:dyDescent="0.35">
      <c r="A49" s="12">
        <v>10</v>
      </c>
      <c r="B49" s="11"/>
      <c r="C49" s="43"/>
      <c r="D49" s="42"/>
      <c r="E49" s="42"/>
      <c r="F49" s="42"/>
      <c r="G49" s="42"/>
      <c r="H49" s="20"/>
      <c r="I49" s="7"/>
      <c r="J49" s="6"/>
      <c r="K49" s="20"/>
      <c r="L49" s="4"/>
      <c r="P49" s="2"/>
      <c r="Q49" s="1"/>
      <c r="W49"/>
      <c r="X49"/>
    </row>
    <row r="50" spans="1:24" x14ac:dyDescent="0.35">
      <c r="M50" s="2"/>
      <c r="N50" s="1"/>
    </row>
    <row r="52" spans="1:24" x14ac:dyDescent="0.35">
      <c r="M52" s="2"/>
      <c r="N52" s="1"/>
    </row>
    <row r="53" spans="1:24" x14ac:dyDescent="0.35">
      <c r="M53" s="2"/>
      <c r="N53" s="1"/>
    </row>
    <row r="54" spans="1:24" x14ac:dyDescent="0.35">
      <c r="M54" s="2"/>
      <c r="N54" s="1"/>
    </row>
    <row r="55" spans="1:24" x14ac:dyDescent="0.35">
      <c r="M55" s="2"/>
      <c r="N55" s="1"/>
    </row>
    <row r="56" spans="1:24" x14ac:dyDescent="0.35">
      <c r="M56" s="2"/>
      <c r="N56" s="1"/>
    </row>
  </sheetData>
  <mergeCells count="23">
    <mergeCell ref="I49:J49"/>
    <mergeCell ref="I42:J42"/>
    <mergeCell ref="I43:J43"/>
    <mergeCell ref="I45:J45"/>
    <mergeCell ref="I46:J46"/>
    <mergeCell ref="I47:J47"/>
    <mergeCell ref="I48:J48"/>
    <mergeCell ref="I44:J44"/>
    <mergeCell ref="E34:F34"/>
    <mergeCell ref="H34:I34"/>
    <mergeCell ref="E35:F35"/>
    <mergeCell ref="H35:I35"/>
    <mergeCell ref="E36:F36"/>
    <mergeCell ref="H36:I36"/>
    <mergeCell ref="I39:J39"/>
    <mergeCell ref="I40:J40"/>
    <mergeCell ref="I41:J41"/>
    <mergeCell ref="H32:I33"/>
    <mergeCell ref="A32:A33"/>
    <mergeCell ref="B32:B33"/>
    <mergeCell ref="C32:D32"/>
    <mergeCell ref="E32:F33"/>
    <mergeCell ref="G32:G33"/>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1:X56"/>
  <sheetViews>
    <sheetView topLeftCell="B1" zoomScaleNormal="100" workbookViewId="0">
      <selection activeCell="K18" sqref="K18"/>
    </sheetView>
  </sheetViews>
  <sheetFormatPr defaultRowHeight="14.5" x14ac:dyDescent="0.35"/>
  <cols>
    <col min="2" max="2" width="25.6328125" style="3" customWidth="1"/>
    <col min="3" max="6" width="10.6328125" customWidth="1"/>
    <col min="7" max="7" width="14" bestFit="1" customWidth="1"/>
    <col min="9" max="9" width="25.453125" customWidth="1"/>
    <col min="10" max="10" width="11.90625" customWidth="1"/>
    <col min="11" max="11" width="20.90625" bestFit="1" customWidth="1"/>
    <col min="12" max="12" width="52.90625" customWidth="1"/>
    <col min="13" max="13" width="14.90625" customWidth="1"/>
    <col min="14" max="14" width="10" customWidth="1"/>
    <col min="15" max="15" width="43.54296875" customWidth="1"/>
    <col min="16" max="16" width="45.54296875" customWidth="1"/>
    <col min="17" max="17" width="53.90625" bestFit="1" customWidth="1"/>
    <col min="18" max="19" width="12.453125" customWidth="1"/>
    <col min="20" max="20" width="12.90625" customWidth="1"/>
    <col min="21" max="22" width="13" customWidth="1"/>
    <col min="23" max="23" width="20.54296875" style="2" customWidth="1"/>
    <col min="24" max="24" width="24" style="1" customWidth="1"/>
    <col min="25" max="25" width="15.90625" customWidth="1"/>
    <col min="26" max="26" width="15" customWidth="1"/>
    <col min="27" max="27" width="10.54296875" customWidth="1"/>
  </cols>
  <sheetData>
    <row r="31" spans="1:24" x14ac:dyDescent="0.35">
      <c r="A31" s="12" t="s">
        <v>58</v>
      </c>
    </row>
    <row r="32" spans="1:24" ht="58" customHeight="1" x14ac:dyDescent="0.35">
      <c r="A32" s="32" t="s">
        <v>40</v>
      </c>
      <c r="B32" s="32" t="s">
        <v>57</v>
      </c>
      <c r="C32" s="16" t="s">
        <v>56</v>
      </c>
      <c r="D32" s="15"/>
      <c r="E32" s="31" t="s">
        <v>55</v>
      </c>
      <c r="F32" s="30"/>
      <c r="G32" s="29" t="s">
        <v>54</v>
      </c>
      <c r="H32" s="23" t="s">
        <v>53</v>
      </c>
      <c r="I32" s="23"/>
      <c r="L32" s="2"/>
      <c r="M32" s="1"/>
      <c r="W32"/>
      <c r="X32"/>
    </row>
    <row r="33" spans="1:24" x14ac:dyDescent="0.35">
      <c r="A33" s="28"/>
      <c r="B33" s="28"/>
      <c r="C33" s="27" t="s">
        <v>52</v>
      </c>
      <c r="D33" s="27" t="s">
        <v>51</v>
      </c>
      <c r="E33" s="26"/>
      <c r="F33" s="25"/>
      <c r="G33" s="24"/>
      <c r="H33" s="23"/>
      <c r="I33" s="23"/>
      <c r="L33" s="2"/>
      <c r="M33" s="1"/>
      <c r="W33"/>
      <c r="X33"/>
    </row>
    <row r="34" spans="1:24" ht="50.25" customHeight="1" x14ac:dyDescent="0.35">
      <c r="A34" s="12">
        <v>1</v>
      </c>
      <c r="B34" s="21" t="s">
        <v>215</v>
      </c>
      <c r="C34" s="20">
        <v>2</v>
      </c>
      <c r="D34" s="20">
        <v>2</v>
      </c>
      <c r="E34" s="41" t="s">
        <v>214</v>
      </c>
      <c r="F34" s="41"/>
      <c r="G34" s="19" t="s">
        <v>27</v>
      </c>
      <c r="H34" s="41" t="s">
        <v>192</v>
      </c>
      <c r="I34" s="41"/>
      <c r="L34" s="2"/>
      <c r="M34" s="1"/>
      <c r="W34"/>
      <c r="X34"/>
    </row>
    <row r="35" spans="1:24" ht="50.25" customHeight="1" x14ac:dyDescent="0.35">
      <c r="A35" s="12">
        <v>2</v>
      </c>
      <c r="B35" s="21" t="s">
        <v>213</v>
      </c>
      <c r="C35" s="20">
        <v>1</v>
      </c>
      <c r="D35" s="20">
        <v>0</v>
      </c>
      <c r="E35" s="41" t="s">
        <v>212</v>
      </c>
      <c r="F35" s="41"/>
      <c r="G35" s="22" t="s">
        <v>177</v>
      </c>
      <c r="H35" s="41" t="s">
        <v>188</v>
      </c>
      <c r="I35" s="41"/>
      <c r="L35" s="2"/>
      <c r="M35" s="1"/>
      <c r="W35"/>
      <c r="X35"/>
    </row>
    <row r="36" spans="1:24" ht="50.25" customHeight="1" x14ac:dyDescent="0.35">
      <c r="A36" s="12">
        <v>3</v>
      </c>
      <c r="B36" s="21"/>
      <c r="C36" s="20"/>
      <c r="D36" s="20"/>
      <c r="E36" s="41"/>
      <c r="F36" s="41"/>
      <c r="G36" s="19"/>
      <c r="H36" s="41"/>
      <c r="I36" s="41"/>
      <c r="L36" s="2"/>
      <c r="M36" s="1"/>
      <c r="W36"/>
      <c r="X36"/>
    </row>
    <row r="38" spans="1:24" x14ac:dyDescent="0.35">
      <c r="A38" s="18" t="s">
        <v>41</v>
      </c>
      <c r="B38" s="14"/>
      <c r="T38" s="2"/>
      <c r="U38" s="1"/>
      <c r="W38"/>
      <c r="X38"/>
    </row>
    <row r="39" spans="1:24" ht="58" customHeight="1" x14ac:dyDescent="0.35">
      <c r="A39" s="12" t="s">
        <v>40</v>
      </c>
      <c r="B39" s="14" t="s">
        <v>39</v>
      </c>
      <c r="C39" s="17" t="s">
        <v>38</v>
      </c>
      <c r="D39" s="14" t="s">
        <v>37</v>
      </c>
      <c r="E39" s="14" t="s">
        <v>36</v>
      </c>
      <c r="F39" s="14" t="s">
        <v>35</v>
      </c>
      <c r="G39" s="14" t="s">
        <v>34</v>
      </c>
      <c r="H39" s="14" t="s">
        <v>33</v>
      </c>
      <c r="I39" s="16" t="s">
        <v>32</v>
      </c>
      <c r="J39" s="15"/>
      <c r="K39" s="14" t="s">
        <v>31</v>
      </c>
      <c r="L39" s="14" t="s">
        <v>30</v>
      </c>
      <c r="R39" s="2"/>
      <c r="S39" s="1"/>
      <c r="W39"/>
      <c r="X39"/>
    </row>
    <row r="40" spans="1:24" ht="41.25" customHeight="1" x14ac:dyDescent="0.35">
      <c r="A40" s="12">
        <v>1</v>
      </c>
      <c r="B40" s="11" t="s">
        <v>211</v>
      </c>
      <c r="C40" s="43">
        <v>0.25</v>
      </c>
      <c r="D40" s="42">
        <v>4.4999999999999999E-4</v>
      </c>
      <c r="E40" s="38">
        <v>0.25040000000000001</v>
      </c>
      <c r="F40" s="43">
        <v>0.25085000000000002</v>
      </c>
      <c r="G40" s="42" t="s">
        <v>207</v>
      </c>
      <c r="H40" s="20">
        <v>0</v>
      </c>
      <c r="I40" s="7" t="s">
        <v>206</v>
      </c>
      <c r="J40" s="6"/>
      <c r="K40" s="20" t="s">
        <v>27</v>
      </c>
      <c r="L40" s="4" t="s">
        <v>180</v>
      </c>
      <c r="R40" s="2"/>
      <c r="S40" s="1"/>
      <c r="W40"/>
      <c r="X40"/>
    </row>
    <row r="41" spans="1:24" ht="41.25" customHeight="1" x14ac:dyDescent="0.35">
      <c r="A41" s="12">
        <v>2</v>
      </c>
      <c r="B41" s="11" t="s">
        <v>210</v>
      </c>
      <c r="C41" s="47" t="s">
        <v>4</v>
      </c>
      <c r="D41" s="42">
        <v>5.0000000000000001E-3</v>
      </c>
      <c r="E41" s="42">
        <v>0.24454999999999999</v>
      </c>
      <c r="F41" s="42" t="s">
        <v>4</v>
      </c>
      <c r="G41" s="44" t="s">
        <v>198</v>
      </c>
      <c r="H41" s="20">
        <v>2</v>
      </c>
      <c r="I41" s="7" t="s">
        <v>197</v>
      </c>
      <c r="J41" s="6"/>
      <c r="K41" s="20" t="s">
        <v>27</v>
      </c>
      <c r="L41" s="4" t="s">
        <v>209</v>
      </c>
      <c r="R41" s="2"/>
      <c r="S41" s="1"/>
      <c r="W41"/>
      <c r="X41"/>
    </row>
    <row r="42" spans="1:24" ht="41.25" customHeight="1" x14ac:dyDescent="0.35">
      <c r="A42" s="12">
        <v>3</v>
      </c>
      <c r="B42" s="11" t="s">
        <v>208</v>
      </c>
      <c r="C42" s="45">
        <v>0.125</v>
      </c>
      <c r="D42" s="42">
        <v>6.9999999999999999E-4</v>
      </c>
      <c r="E42" s="47">
        <v>0.1244</v>
      </c>
      <c r="F42" s="47">
        <v>0.12509999999999999</v>
      </c>
      <c r="G42" s="46" t="s">
        <v>207</v>
      </c>
      <c r="H42" s="20">
        <v>0</v>
      </c>
      <c r="I42" s="7" t="s">
        <v>206</v>
      </c>
      <c r="J42" s="6"/>
      <c r="K42" s="20" t="s">
        <v>27</v>
      </c>
      <c r="L42" s="4" t="s">
        <v>180</v>
      </c>
      <c r="R42" s="2"/>
      <c r="S42" s="1"/>
      <c r="W42"/>
      <c r="X42"/>
    </row>
    <row r="43" spans="1:24" ht="41.25" customHeight="1" x14ac:dyDescent="0.35">
      <c r="A43" s="12">
        <v>4</v>
      </c>
      <c r="B43" s="11" t="s">
        <v>205</v>
      </c>
      <c r="C43" s="43" t="s">
        <v>4</v>
      </c>
      <c r="D43" s="42">
        <v>5.0000000000000001E-3</v>
      </c>
      <c r="E43" s="43">
        <v>5.7000000000000002E-3</v>
      </c>
      <c r="F43" s="43" t="s">
        <v>4</v>
      </c>
      <c r="G43" s="44" t="s">
        <v>198</v>
      </c>
      <c r="H43" s="20">
        <v>2</v>
      </c>
      <c r="I43" s="7" t="s">
        <v>197</v>
      </c>
      <c r="J43" s="6"/>
      <c r="K43" s="20" t="s">
        <v>204</v>
      </c>
      <c r="L43" s="4" t="s">
        <v>180</v>
      </c>
      <c r="R43" s="2"/>
      <c r="S43" s="1"/>
      <c r="W43"/>
      <c r="X43"/>
    </row>
    <row r="44" spans="1:24" ht="41.25" customHeight="1" x14ac:dyDescent="0.35">
      <c r="A44" s="12">
        <v>5</v>
      </c>
      <c r="B44" s="11" t="s">
        <v>203</v>
      </c>
      <c r="C44" s="45" t="s">
        <v>4</v>
      </c>
      <c r="D44" s="42">
        <v>0.01</v>
      </c>
      <c r="E44" s="42" t="s">
        <v>4</v>
      </c>
      <c r="F44" s="42" t="s">
        <v>4</v>
      </c>
      <c r="G44" s="42" t="s">
        <v>196</v>
      </c>
      <c r="H44" s="20">
        <v>1</v>
      </c>
      <c r="I44" s="7" t="s">
        <v>201</v>
      </c>
      <c r="J44" s="6"/>
      <c r="K44" s="20" t="s">
        <v>200</v>
      </c>
      <c r="L44" s="4" t="s">
        <v>176</v>
      </c>
      <c r="P44" s="2"/>
      <c r="Q44" s="1"/>
      <c r="W44"/>
      <c r="X44"/>
    </row>
    <row r="45" spans="1:24" ht="41.25" customHeight="1" x14ac:dyDescent="0.35">
      <c r="A45" s="12">
        <v>6</v>
      </c>
      <c r="B45" s="11" t="s">
        <v>202</v>
      </c>
      <c r="C45" s="45" t="s">
        <v>4</v>
      </c>
      <c r="D45" s="42">
        <v>0.01</v>
      </c>
      <c r="E45" s="42" t="s">
        <v>4</v>
      </c>
      <c r="F45" s="42" t="s">
        <v>4</v>
      </c>
      <c r="G45" s="42" t="s">
        <v>196</v>
      </c>
      <c r="H45" s="20">
        <v>1</v>
      </c>
      <c r="I45" s="7" t="s">
        <v>201</v>
      </c>
      <c r="J45" s="6"/>
      <c r="K45" s="20" t="s">
        <v>200</v>
      </c>
      <c r="L45" s="4" t="s">
        <v>176</v>
      </c>
      <c r="P45" s="2"/>
      <c r="Q45" s="1"/>
      <c r="W45"/>
      <c r="X45"/>
    </row>
    <row r="46" spans="1:24" ht="41.25" customHeight="1" x14ac:dyDescent="0.35">
      <c r="A46" s="12">
        <v>7</v>
      </c>
      <c r="B46" s="11" t="s">
        <v>199</v>
      </c>
      <c r="C46" s="43" t="s">
        <v>4</v>
      </c>
      <c r="D46" s="42">
        <v>5.0000000000000001E-3</v>
      </c>
      <c r="E46" s="42">
        <v>0.24299999999999999</v>
      </c>
      <c r="F46" s="42" t="s">
        <v>4</v>
      </c>
      <c r="G46" s="44" t="s">
        <v>198</v>
      </c>
      <c r="H46" s="20">
        <v>2</v>
      </c>
      <c r="I46" s="7" t="s">
        <v>197</v>
      </c>
      <c r="J46" s="6"/>
      <c r="K46" s="20" t="s">
        <v>27</v>
      </c>
      <c r="L46" s="4" t="s">
        <v>180</v>
      </c>
      <c r="P46" s="2"/>
      <c r="Q46" s="1"/>
      <c r="W46"/>
      <c r="X46"/>
    </row>
    <row r="47" spans="1:24" ht="41.25" customHeight="1" x14ac:dyDescent="0.35">
      <c r="A47" s="12">
        <v>8</v>
      </c>
      <c r="B47" s="11" t="s">
        <v>175</v>
      </c>
      <c r="C47" s="43" t="s">
        <v>4</v>
      </c>
      <c r="D47" s="42">
        <v>0.05</v>
      </c>
      <c r="E47" s="42" t="s">
        <v>4</v>
      </c>
      <c r="F47" s="42" t="s">
        <v>4</v>
      </c>
      <c r="G47" s="42" t="s">
        <v>196</v>
      </c>
      <c r="H47" s="20">
        <v>1</v>
      </c>
      <c r="I47" s="7" t="s">
        <v>173</v>
      </c>
      <c r="J47" s="6"/>
      <c r="K47" s="20" t="s">
        <v>27</v>
      </c>
      <c r="L47" s="4" t="s">
        <v>195</v>
      </c>
      <c r="P47" s="2"/>
      <c r="Q47" s="1"/>
      <c r="W47"/>
      <c r="X47"/>
    </row>
    <row r="48" spans="1:24" ht="41.25" customHeight="1" x14ac:dyDescent="0.35">
      <c r="A48" s="12">
        <v>9</v>
      </c>
      <c r="B48" s="11"/>
      <c r="C48" s="43"/>
      <c r="D48" s="42"/>
      <c r="E48" s="42"/>
      <c r="F48" s="42"/>
      <c r="G48" s="42"/>
      <c r="H48" s="20"/>
      <c r="I48" s="7"/>
      <c r="J48" s="6"/>
      <c r="K48" s="20"/>
      <c r="L48" s="4"/>
      <c r="P48" s="2"/>
      <c r="Q48" s="1"/>
      <c r="W48"/>
      <c r="X48"/>
    </row>
    <row r="49" spans="1:24" ht="41.25" customHeight="1" x14ac:dyDescent="0.35">
      <c r="A49" s="12">
        <v>10</v>
      </c>
      <c r="B49" s="11"/>
      <c r="C49" s="43"/>
      <c r="D49" s="42"/>
      <c r="E49" s="42"/>
      <c r="F49" s="42"/>
      <c r="G49" s="42"/>
      <c r="H49" s="20"/>
      <c r="I49" s="7"/>
      <c r="J49" s="6"/>
      <c r="K49" s="20"/>
      <c r="L49" s="4"/>
      <c r="P49" s="2"/>
      <c r="Q49" s="1"/>
      <c r="W49"/>
      <c r="X49"/>
    </row>
    <row r="50" spans="1:24" x14ac:dyDescent="0.35">
      <c r="M50" s="2"/>
      <c r="N50" s="1"/>
    </row>
    <row r="52" spans="1:24" x14ac:dyDescent="0.35">
      <c r="M52" s="2"/>
      <c r="N52" s="1"/>
    </row>
    <row r="53" spans="1:24" x14ac:dyDescent="0.35">
      <c r="M53" s="2"/>
      <c r="N53" s="1"/>
    </row>
    <row r="54" spans="1:24" x14ac:dyDescent="0.35">
      <c r="M54" s="2"/>
      <c r="N54" s="1"/>
    </row>
    <row r="55" spans="1:24" x14ac:dyDescent="0.35">
      <c r="M55" s="2"/>
      <c r="N55" s="1"/>
    </row>
    <row r="56" spans="1:24" x14ac:dyDescent="0.35">
      <c r="M56" s="2"/>
      <c r="N56" s="1"/>
    </row>
  </sheetData>
  <mergeCells count="23">
    <mergeCell ref="I49:J49"/>
    <mergeCell ref="I42:J42"/>
    <mergeCell ref="I43:J43"/>
    <mergeCell ref="I45:J45"/>
    <mergeCell ref="I46:J46"/>
    <mergeCell ref="I47:J47"/>
    <mergeCell ref="I48:J48"/>
    <mergeCell ref="I44:J44"/>
    <mergeCell ref="E34:F34"/>
    <mergeCell ref="H34:I34"/>
    <mergeCell ref="E35:F35"/>
    <mergeCell ref="H35:I35"/>
    <mergeCell ref="E36:F36"/>
    <mergeCell ref="H36:I36"/>
    <mergeCell ref="I39:J39"/>
    <mergeCell ref="I40:J40"/>
    <mergeCell ref="I41:J41"/>
    <mergeCell ref="H32:I33"/>
    <mergeCell ref="A32:A33"/>
    <mergeCell ref="B32:B33"/>
    <mergeCell ref="C32:D32"/>
    <mergeCell ref="E32:F33"/>
    <mergeCell ref="G32:G33"/>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Title Page</vt:lpstr>
      <vt:lpstr>Baseplate</vt:lpstr>
      <vt:lpstr>Frame</vt:lpstr>
      <vt:lpstr>Cylinder</vt:lpstr>
      <vt:lpstr>Piston</vt:lpstr>
      <vt:lpstr>Flywheel</vt:lpstr>
      <vt:lpstr>Crank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2022-04-25T22:26:00Z</dcterms:modified>
</cp:coreProperties>
</file>